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901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C:\Users\00750\Desktop\"/>
    </mc:Choice>
  </mc:AlternateContent>
  <xr:revisionPtr revIDLastSave="0" documentId="8_{867B14E7-E34C-488F-93D2-00F8E5652447}" xr6:coauthVersionLast="46" xr6:coauthVersionMax="46" xr10:uidLastSave="{00000000-0000-0000-0000-000000000000}"/>
  <bookViews>
    <workbookView xWindow="5655" yWindow="3705" windowWidth="18480" windowHeight="9240" tabRatio="998" firstSheet="24" activeTab="32"/>
  </bookViews>
  <sheets>
    <sheet name="ÍNDICE" sheetId="54" r:id="rId1"/>
    <sheet name="APUCARANA" sheetId="1" r:id="rId2"/>
    <sheet name="ARAUCARIA" sheetId="2" r:id="rId3"/>
    <sheet name="ARAPONGAS" sheetId="3" r:id="rId4"/>
    <sheet name="ASSIS CHATEAUBRIAND" sheetId="49" r:id="rId5"/>
    <sheet name="BANDEIRANTES" sheetId="5" r:id="rId6"/>
    <sheet name="CAMPO LARGO" sheetId="6" r:id="rId7"/>
    <sheet name="CAMPO MOURÃO " sheetId="50" r:id="rId8"/>
    <sheet name="CASCAVEL" sheetId="51" r:id="rId9"/>
    <sheet name="CASTRO" sheetId="8" r:id="rId10"/>
    <sheet name="CIANORTE" sheetId="10" r:id="rId11"/>
    <sheet name="COLOMBO" sheetId="53" r:id="rId12"/>
    <sheet name="CORNELIO PROCOPIO" sheetId="11" r:id="rId13"/>
    <sheet name="CRUZEIRO DO OESTE" sheetId="12" r:id="rId14"/>
    <sheet name="DOIS VIZINHOS" sheetId="13" r:id="rId15"/>
    <sheet name="FOZ DO IGUAÇU" sheetId="14" r:id="rId16"/>
    <sheet name="FRANCISCO BELTRÃO" sheetId="15" r:id="rId17"/>
    <sheet name="GOIOERÊ" sheetId="16" r:id="rId18"/>
    <sheet name="GUAIRA" sheetId="17" r:id="rId19"/>
    <sheet name="GUARAPUAVA" sheetId="18" r:id="rId20"/>
    <sheet name="IBAITI" sheetId="19" r:id="rId21"/>
    <sheet name="IPORÃ" sheetId="20" r:id="rId22"/>
    <sheet name="IRATI" sheetId="21" r:id="rId23"/>
    <sheet name="IVAIPORA" sheetId="22" r:id="rId24"/>
    <sheet name="JACAREZINHO" sheetId="23" r:id="rId25"/>
    <sheet name="LAPA" sheetId="24" r:id="rId26"/>
    <sheet name="LARANJEIRAS DO SUL" sheetId="25" r:id="rId27"/>
    <sheet name="LOANDA" sheetId="26" r:id="rId28"/>
    <sheet name="LONDRINA" sheetId="27" r:id="rId29"/>
    <sheet name="MARECHAL CANDIDO RONDON" sheetId="28" r:id="rId30"/>
    <sheet name="MARINGÁ" sheetId="29" r:id="rId31"/>
    <sheet name="MEDIANEIRA" sheetId="30" r:id="rId32"/>
    <sheet name="NOVA ESPERANÇA" sheetId="31" r:id="rId33"/>
    <sheet name="PALOTINA" sheetId="33" r:id="rId34"/>
    <sheet name="PALMAS" sheetId="32" r:id="rId35"/>
    <sheet name="PARANAGUÁ" sheetId="34" r:id="rId36"/>
    <sheet name="PARANAVAI" sheetId="35" r:id="rId37"/>
    <sheet name="PATO BRANCO" sheetId="36" r:id="rId38"/>
    <sheet name="PITANGA" sheetId="37" r:id="rId39"/>
    <sheet name="PONTA GROSSA" sheetId="38" r:id="rId40"/>
    <sheet name="PRUDENTÓPOLIS" sheetId="39" r:id="rId41"/>
    <sheet name="RIO NEGRO" sheetId="40" r:id="rId42"/>
    <sheet name="SANTO ANTONIO DA PLATINA" sheetId="41" r:id="rId43"/>
    <sheet name="SÃO JOSÉ DOS PINHAIS" sheetId="42" r:id="rId44"/>
    <sheet name="TELEMACO BORBA" sheetId="43" r:id="rId45"/>
    <sheet name="TOLEDO" sheetId="44" r:id="rId46"/>
    <sheet name="UMUARAMA" sheetId="45" r:id="rId47"/>
    <sheet name="UNIÃO DA VITÓRIA" sheetId="46" r:id="rId48"/>
    <sheet name="WENCESLAU BRAZ" sheetId="47" r:id="rId49"/>
  </sheets>
  <externalReferences>
    <externalReference r:id="rId50"/>
    <externalReference r:id="rId51"/>
  </externalReferences>
  <definedNames>
    <definedName name="_xlnm._FilterDatabase" localSheetId="48" hidden="1">'WENCESLAU BRAZ'!$A$6:$O$44</definedName>
    <definedName name="_xlnm.Print_Area" localSheetId="1">APUCARANA!$A$1:$O$76</definedName>
    <definedName name="_xlnm.Print_Area" localSheetId="3">ARAPONGAS!$A$1:$O$65</definedName>
    <definedName name="_xlnm.Print_Area" localSheetId="2">ARAUCARIA!$A$1:$O$74</definedName>
    <definedName name="_xlnm.Print_Area" localSheetId="4">'ASSIS CHATEAUBRIAND'!$A$1:$O$67</definedName>
    <definedName name="_xlnm.Print_Area" localSheetId="5">BANDEIRANTES!$A$1:$O$61</definedName>
    <definedName name="_xlnm.Print_Area" localSheetId="6">'CAMPO LARGO'!$A$1:$O$61</definedName>
    <definedName name="_xlnm.Print_Area" localSheetId="7">'CAMPO MOURÃO '!$A$1:$O$70</definedName>
    <definedName name="_xlnm.Print_Area" localSheetId="8">CASCAVEL!$A$1:$O$93</definedName>
    <definedName name="_xlnm.Print_Area" localSheetId="9">CASTRO!$A$1:$O$64</definedName>
    <definedName name="_xlnm.Print_Area" localSheetId="10">CIANORTE!$A$1:$O$75</definedName>
    <definedName name="_xlnm.Print_Area" localSheetId="12">'CORNELIO PROCOPIO'!$A$1:$O$75</definedName>
    <definedName name="_xlnm.Print_Area" localSheetId="13">'CRUZEIRO DO OESTE'!$A$1:$O$61</definedName>
    <definedName name="_xlnm.Print_Area" localSheetId="14">'DOIS VIZINHOS'!$A$1:$O$60</definedName>
    <definedName name="_xlnm.Print_Area" localSheetId="15">'FOZ DO IGUAÇU'!$A$1:$O$77</definedName>
    <definedName name="_xlnm.Print_Area" localSheetId="16">'FRANCISCO BELTRÃO'!$A$1:$O$76</definedName>
    <definedName name="_xlnm.Print_Area" localSheetId="17">GOIOERÊ!$A$1:$O$66</definedName>
    <definedName name="_xlnm.Print_Area" localSheetId="18">GUAIRA!$A$1:$O$62</definedName>
    <definedName name="_xlnm.Print_Area" localSheetId="19">GUARAPUAVA!$A$1:$O$79</definedName>
    <definedName name="_xlnm.Print_Area" localSheetId="20">IBAITI!$A$1:$O$56</definedName>
    <definedName name="_xlnm.Print_Area" localSheetId="21">IPORÃ!$A$1:$O$65</definedName>
    <definedName name="_xlnm.Print_Area" localSheetId="22">IRATI!$A$1:$O$71</definedName>
    <definedName name="_xlnm.Print_Area" localSheetId="23">IVAIPORA!$A$1:$O$66</definedName>
    <definedName name="_xlnm.Print_Area" localSheetId="24">JACAREZINHO!$A$1:$O$64</definedName>
    <definedName name="_xlnm.Print_Area" localSheetId="25">LAPA!$A$1:$O$70</definedName>
    <definedName name="_xlnm.Print_Area" localSheetId="26">'LARANJEIRAS DO SUL'!$A$1:$O$80</definedName>
    <definedName name="_xlnm.Print_Area" localSheetId="27">LOANDA!$A$1:$O$58</definedName>
    <definedName name="_xlnm.Print_Area" localSheetId="28">LONDRINA!$A$1:$O$85</definedName>
    <definedName name="_xlnm.Print_Area" localSheetId="29">'MARECHAL CANDIDO RONDON'!$A$1:$O$66</definedName>
    <definedName name="_xlnm.Print_Area" localSheetId="30">MARINGÁ!$A$1:$O$83</definedName>
    <definedName name="_xlnm.Print_Area" localSheetId="31">MEDIANEIRA!$A$1:$O$73</definedName>
    <definedName name="_xlnm.Print_Area" localSheetId="32">'NOVA ESPERANÇA'!$A$1:$P$61</definedName>
    <definedName name="_xlnm.Print_Area" localSheetId="34">PALMAS!$A$1:$O$64</definedName>
    <definedName name="_xlnm.Print_Area" localSheetId="33">PALOTINA!$A$1:$O$70</definedName>
    <definedName name="_xlnm.Print_Area" localSheetId="35">PARANAGUÁ!$A$1:$O$70</definedName>
    <definedName name="_xlnm.Print_Area" localSheetId="36">PARANAVAI!$A$1:$O$75</definedName>
    <definedName name="_xlnm.Print_Area" localSheetId="37">'PATO BRANCO'!$A$1:$O$71</definedName>
    <definedName name="_xlnm.Print_Area" localSheetId="38">PITANGA!$A$1:$O$69</definedName>
    <definedName name="_xlnm.Print_Area" localSheetId="39">'PONTA GROSSA'!$A$1:$O$76</definedName>
    <definedName name="_xlnm.Print_Area" localSheetId="40">PRUDENTÓPOLIS!$A$1:$O$61</definedName>
    <definedName name="_xlnm.Print_Area" localSheetId="41">'RIO NEGRO'!$A$1:$O$67</definedName>
    <definedName name="_xlnm.Print_Area" localSheetId="42">'SANTO ANTONIO DA PLATINA'!$A$1:$O$71</definedName>
    <definedName name="_xlnm.Print_Area" localSheetId="43">'SÃO JOSÉ DOS PINHAIS'!$A$1:$O$80</definedName>
    <definedName name="_xlnm.Print_Area" localSheetId="44">'TELEMACO BORBA'!$A$1:$O$66</definedName>
    <definedName name="_xlnm.Print_Area" localSheetId="45">TOLEDO!$A$1:$O$76</definedName>
    <definedName name="_xlnm.Print_Area" localSheetId="46">UMUARAMA!$A$1:$O$74</definedName>
    <definedName name="_xlnm.Print_Area" localSheetId="47">'UNIÃO DA VITÓRIA'!$A$1:$O$73</definedName>
    <definedName name="_xlnm.Print_Area" localSheetId="48">'WENCESLAU BRAZ'!$A$1:$O$56</definedName>
    <definedName name="Demonstrativo_de_Despesas____JANEIRO_2018_A_DEZEMBRO_2018" localSheetId="48">'WENCESLAU BRAZ'!$A$2</definedName>
    <definedName name="fev_19">'WENCESLAU BRAZ'!$C$6:$M$6</definedName>
    <definedName name="jan_19">'WENCESLAU BRAZ'!$B$6</definedName>
    <definedName name="mar_19" localSheetId="48">'WENCESLAU BRAZ'!$D$6</definedName>
    <definedName name="_xlnm.Print_Titles" localSheetId="1">APUCARANA!$1:$6</definedName>
    <definedName name="_xlnm.Print_Titles" localSheetId="3">ARAPONGAS!$1:$4</definedName>
    <definedName name="_xlnm.Print_Titles" localSheetId="2">ARAUCARIA!$1:$6</definedName>
    <definedName name="_xlnm.Print_Titles" localSheetId="4">'ASSIS CHATEAUBRIAND'!$1:$6</definedName>
    <definedName name="_xlnm.Print_Titles" localSheetId="5">BANDEIRANTES!$1:$6</definedName>
    <definedName name="_xlnm.Print_Titles" localSheetId="6">'CAMPO LARGO'!$1:$4</definedName>
    <definedName name="_xlnm.Print_Titles" localSheetId="7">'CAMPO MOURÃO '!$1:$6</definedName>
    <definedName name="_xlnm.Print_Titles" localSheetId="8">CASCAVEL!$1:$4</definedName>
    <definedName name="_xlnm.Print_Titles" localSheetId="9">CASTRO!$1:$4</definedName>
    <definedName name="_xlnm.Print_Titles" localSheetId="10">CIANORTE!$1:$4</definedName>
    <definedName name="_xlnm.Print_Titles" localSheetId="12">'CORNELIO PROCOPIO'!$1:$4</definedName>
    <definedName name="_xlnm.Print_Titles" localSheetId="14">'DOIS VIZINHOS'!$1:$4</definedName>
    <definedName name="_xlnm.Print_Titles" localSheetId="15">'FOZ DO IGUAÇU'!$1:$6</definedName>
    <definedName name="_xlnm.Print_Titles" localSheetId="16">'FRANCISCO BELTRÃO'!$1:$6</definedName>
    <definedName name="_xlnm.Print_Titles" localSheetId="17">GOIOERÊ!$1:$4</definedName>
    <definedName name="_xlnm.Print_Titles" localSheetId="19">GUARAPUAVA!$1:$6</definedName>
    <definedName name="_xlnm.Print_Titles" localSheetId="20">IBAITI!$1:$4</definedName>
    <definedName name="_xlnm.Print_Titles" localSheetId="21">IPORÃ!$1:$4</definedName>
    <definedName name="_xlnm.Print_Titles" localSheetId="22">IRATI!$1:$4</definedName>
    <definedName name="_xlnm.Print_Titles" localSheetId="23">IVAIPORA!$1:$4</definedName>
    <definedName name="_xlnm.Print_Titles" localSheetId="24">JACAREZINHO!$1:$6</definedName>
    <definedName name="_xlnm.Print_Titles" localSheetId="25">LAPA!$1:$4</definedName>
    <definedName name="_xlnm.Print_Titles" localSheetId="26">'LARANJEIRAS DO SUL'!$1:$6</definedName>
    <definedName name="_xlnm.Print_Titles" localSheetId="27">LOANDA!$1:$4</definedName>
    <definedName name="_xlnm.Print_Titles" localSheetId="28">LONDRINA!$1:$4</definedName>
    <definedName name="_xlnm.Print_Titles" localSheetId="29">'MARECHAL CANDIDO RONDON'!$1:$6</definedName>
    <definedName name="_xlnm.Print_Titles" localSheetId="30">MARINGÁ!$1:$6</definedName>
    <definedName name="_xlnm.Print_Titles" localSheetId="31">MEDIANEIRA!$1:$4</definedName>
    <definedName name="_xlnm.Print_Titles" localSheetId="32">'NOVA ESPERANÇA'!$1:$4</definedName>
    <definedName name="_xlnm.Print_Titles" localSheetId="34">PALMAS!$1:$4</definedName>
    <definedName name="_xlnm.Print_Titles" localSheetId="33">PALOTINA!$1:$4</definedName>
    <definedName name="_xlnm.Print_Titles" localSheetId="35">PARANAGUÁ!$1:$4</definedName>
    <definedName name="_xlnm.Print_Titles" localSheetId="36">PARANAVAI!$1:$4</definedName>
    <definedName name="_xlnm.Print_Titles" localSheetId="37">'PATO BRANCO'!$1:$4</definedName>
    <definedName name="_xlnm.Print_Titles" localSheetId="38">PITANGA!$1:$4</definedName>
    <definedName name="_xlnm.Print_Titles" localSheetId="39">'PONTA GROSSA'!$1:$4</definedName>
    <definedName name="_xlnm.Print_Titles" localSheetId="40">PRUDENTÓPOLIS!$1:$4</definedName>
    <definedName name="_xlnm.Print_Titles" localSheetId="41">'RIO NEGRO'!$1:$4</definedName>
    <definedName name="_xlnm.Print_Titles" localSheetId="42">'SANTO ANTONIO DA PLATINA'!$1:$4</definedName>
    <definedName name="_xlnm.Print_Titles" localSheetId="43">'SÃO JOSÉ DOS PINHAIS'!$1:$4</definedName>
    <definedName name="_xlnm.Print_Titles" localSheetId="44">'TELEMACO BORBA'!$1:$4</definedName>
    <definedName name="_xlnm.Print_Titles" localSheetId="45">TOLEDO!$1:$4</definedName>
    <definedName name="_xlnm.Print_Titles" localSheetId="46">UMUARAMA!$1:$4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1" i="31" l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O65" i="1"/>
  <c r="O66" i="1"/>
  <c r="O67" i="1"/>
  <c r="O68" i="1"/>
  <c r="O69" i="1"/>
  <c r="O70" i="1"/>
  <c r="O71" i="1"/>
  <c r="O72" i="1"/>
  <c r="N65" i="1"/>
  <c r="N66" i="1"/>
  <c r="N67" i="1"/>
  <c r="N68" i="1"/>
  <c r="N69" i="1"/>
  <c r="N70" i="1"/>
  <c r="N71" i="1"/>
  <c r="N72" i="1"/>
  <c r="N73" i="1"/>
  <c r="O59" i="2"/>
  <c r="O60" i="2"/>
  <c r="O61" i="2"/>
  <c r="O62" i="2"/>
  <c r="O63" i="2"/>
  <c r="O64" i="2"/>
  <c r="O65" i="2"/>
  <c r="O66" i="2"/>
  <c r="O67" i="2"/>
  <c r="O68" i="2"/>
  <c r="N59" i="2"/>
  <c r="N60" i="2"/>
  <c r="N61" i="2"/>
  <c r="N62" i="2"/>
  <c r="N63" i="2"/>
  <c r="N64" i="2"/>
  <c r="N65" i="2"/>
  <c r="N66" i="2"/>
  <c r="N67" i="2"/>
  <c r="N68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39" i="2"/>
  <c r="O40" i="2"/>
  <c r="O41" i="2"/>
  <c r="O42" i="2"/>
  <c r="O43" i="2"/>
  <c r="O44" i="2"/>
  <c r="O45" i="2"/>
  <c r="O46" i="2"/>
  <c r="O47" i="2"/>
  <c r="O48" i="2"/>
  <c r="O49" i="2"/>
  <c r="O50" i="2"/>
  <c r="O51" i="2"/>
  <c r="O52" i="2"/>
  <c r="O53" i="2"/>
  <c r="O54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O54" i="3"/>
  <c r="O55" i="3"/>
  <c r="O56" i="3"/>
  <c r="O57" i="3"/>
  <c r="O58" i="3"/>
  <c r="O59" i="3"/>
  <c r="O60" i="3"/>
  <c r="O61" i="3"/>
  <c r="O62" i="3"/>
  <c r="N54" i="3"/>
  <c r="N55" i="3"/>
  <c r="N56" i="3"/>
  <c r="N57" i="3"/>
  <c r="N58" i="3"/>
  <c r="N59" i="3"/>
  <c r="N60" i="3"/>
  <c r="N61" i="3"/>
  <c r="N62" i="3"/>
  <c r="O8" i="3"/>
  <c r="O9" i="3"/>
  <c r="O10" i="3"/>
  <c r="O11" i="3"/>
  <c r="O12" i="3"/>
  <c r="O13" i="3"/>
  <c r="O14" i="3"/>
  <c r="O15" i="3"/>
  <c r="O16" i="3"/>
  <c r="O17" i="3"/>
  <c r="O18" i="3"/>
  <c r="O19" i="3"/>
  <c r="O20" i="3"/>
  <c r="O21" i="3"/>
  <c r="O22" i="3"/>
  <c r="O23" i="3"/>
  <c r="O24" i="3"/>
  <c r="O25" i="3"/>
  <c r="O26" i="3"/>
  <c r="O27" i="3"/>
  <c r="O28" i="3"/>
  <c r="O29" i="3"/>
  <c r="O30" i="3"/>
  <c r="O31" i="3"/>
  <c r="O32" i="3"/>
  <c r="O33" i="3"/>
  <c r="O34" i="3"/>
  <c r="O35" i="3"/>
  <c r="O36" i="3"/>
  <c r="O37" i="3"/>
  <c r="O38" i="3"/>
  <c r="O39" i="3"/>
  <c r="O40" i="3"/>
  <c r="O41" i="3"/>
  <c r="O42" i="3"/>
  <c r="O43" i="3"/>
  <c r="O44" i="3"/>
  <c r="O45" i="3"/>
  <c r="O46" i="3"/>
  <c r="O47" i="3"/>
  <c r="O48" i="3"/>
  <c r="O49" i="3"/>
  <c r="N8" i="3"/>
  <c r="N9" i="3"/>
  <c r="N10" i="3"/>
  <c r="N11" i="3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N32" i="3"/>
  <c r="N33" i="3"/>
  <c r="N34" i="3"/>
  <c r="N35" i="3"/>
  <c r="N36" i="3"/>
  <c r="N37" i="3"/>
  <c r="N38" i="3"/>
  <c r="N39" i="3"/>
  <c r="N40" i="3"/>
  <c r="N41" i="3"/>
  <c r="N42" i="3"/>
  <c r="N43" i="3"/>
  <c r="N44" i="3"/>
  <c r="N45" i="3"/>
  <c r="N46" i="3"/>
  <c r="N47" i="3"/>
  <c r="N48" i="3"/>
  <c r="N49" i="3"/>
  <c r="O56" i="49"/>
  <c r="O57" i="49"/>
  <c r="O58" i="49"/>
  <c r="O59" i="49"/>
  <c r="O60" i="49"/>
  <c r="O61" i="49"/>
  <c r="O62" i="49"/>
  <c r="O63" i="49"/>
  <c r="O64" i="49"/>
  <c r="N56" i="49"/>
  <c r="N57" i="49"/>
  <c r="N58" i="49"/>
  <c r="N59" i="49"/>
  <c r="N60" i="49"/>
  <c r="N61" i="49"/>
  <c r="N62" i="49"/>
  <c r="N63" i="49"/>
  <c r="N64" i="49"/>
  <c r="O8" i="49"/>
  <c r="O9" i="49"/>
  <c r="O10" i="49"/>
  <c r="O11" i="49"/>
  <c r="O12" i="49"/>
  <c r="O13" i="49"/>
  <c r="O14" i="49"/>
  <c r="O15" i="49"/>
  <c r="O16" i="49"/>
  <c r="O17" i="49"/>
  <c r="O18" i="49"/>
  <c r="O19" i="49"/>
  <c r="O20" i="49"/>
  <c r="O21" i="49"/>
  <c r="O22" i="49"/>
  <c r="O23" i="49"/>
  <c r="O24" i="49"/>
  <c r="O25" i="49"/>
  <c r="O26" i="49"/>
  <c r="O27" i="49"/>
  <c r="O28" i="49"/>
  <c r="O29" i="49"/>
  <c r="O30" i="49"/>
  <c r="O31" i="49"/>
  <c r="O32" i="49"/>
  <c r="O33" i="49"/>
  <c r="O34" i="49"/>
  <c r="O35" i="49"/>
  <c r="O36" i="49"/>
  <c r="O37" i="49"/>
  <c r="O38" i="49"/>
  <c r="O39" i="49"/>
  <c r="O40" i="49"/>
  <c r="O41" i="49"/>
  <c r="O42" i="49"/>
  <c r="O43" i="49"/>
  <c r="O44" i="49"/>
  <c r="O45" i="49"/>
  <c r="O46" i="49"/>
  <c r="O47" i="49"/>
  <c r="O48" i="49"/>
  <c r="O49" i="49"/>
  <c r="O50" i="49"/>
  <c r="O51" i="49"/>
  <c r="N8" i="49"/>
  <c r="N9" i="49"/>
  <c r="N10" i="49"/>
  <c r="N11" i="49"/>
  <c r="N12" i="49"/>
  <c r="N13" i="49"/>
  <c r="N14" i="49"/>
  <c r="N15" i="49"/>
  <c r="N16" i="49"/>
  <c r="N17" i="49"/>
  <c r="N18" i="49"/>
  <c r="N19" i="49"/>
  <c r="N20" i="49"/>
  <c r="N21" i="49"/>
  <c r="N22" i="49"/>
  <c r="N23" i="49"/>
  <c r="N24" i="49"/>
  <c r="N25" i="49"/>
  <c r="N26" i="49"/>
  <c r="N27" i="49"/>
  <c r="N28" i="49"/>
  <c r="N29" i="49"/>
  <c r="N30" i="49"/>
  <c r="N31" i="49"/>
  <c r="N32" i="49"/>
  <c r="N33" i="49"/>
  <c r="N34" i="49"/>
  <c r="N35" i="49"/>
  <c r="N36" i="49"/>
  <c r="N37" i="49"/>
  <c r="N38" i="49"/>
  <c r="N39" i="49"/>
  <c r="N40" i="49"/>
  <c r="N41" i="49"/>
  <c r="N42" i="49"/>
  <c r="N43" i="49"/>
  <c r="N44" i="49"/>
  <c r="N45" i="49"/>
  <c r="N46" i="49"/>
  <c r="N47" i="49"/>
  <c r="N48" i="49"/>
  <c r="N49" i="49"/>
  <c r="N50" i="49"/>
  <c r="N51" i="49"/>
  <c r="O8" i="5"/>
  <c r="O9" i="5"/>
  <c r="O10" i="5"/>
  <c r="O11" i="5"/>
  <c r="O12" i="5"/>
  <c r="O13" i="5"/>
  <c r="O14" i="5"/>
  <c r="O15" i="5"/>
  <c r="O16" i="5"/>
  <c r="O17" i="5"/>
  <c r="O18" i="5"/>
  <c r="O19" i="5"/>
  <c r="O20" i="5"/>
  <c r="O21" i="5"/>
  <c r="O22" i="5"/>
  <c r="O23" i="5"/>
  <c r="O24" i="5"/>
  <c r="O25" i="5"/>
  <c r="O26" i="5"/>
  <c r="O27" i="5"/>
  <c r="O28" i="5"/>
  <c r="O29" i="5"/>
  <c r="O30" i="5"/>
  <c r="O31" i="5"/>
  <c r="O32" i="5"/>
  <c r="O33" i="5"/>
  <c r="O34" i="5"/>
  <c r="O35" i="5"/>
  <c r="O36" i="5"/>
  <c r="O37" i="5"/>
  <c r="O38" i="5"/>
  <c r="O39" i="5"/>
  <c r="O40" i="5"/>
  <c r="O41" i="5"/>
  <c r="O42" i="5"/>
  <c r="O43" i="5"/>
  <c r="O44" i="5"/>
  <c r="O45" i="5"/>
  <c r="O46" i="5"/>
  <c r="N8" i="5"/>
  <c r="N9" i="5"/>
  <c r="N10" i="5"/>
  <c r="N11" i="5"/>
  <c r="N12" i="5"/>
  <c r="N13" i="5"/>
  <c r="N14" i="5"/>
  <c r="N15" i="5"/>
  <c r="N16" i="5"/>
  <c r="N17" i="5"/>
  <c r="N18" i="5"/>
  <c r="N19" i="5"/>
  <c r="N20" i="5"/>
  <c r="N21" i="5"/>
  <c r="N22" i="5"/>
  <c r="N23" i="5"/>
  <c r="N24" i="5"/>
  <c r="N25" i="5"/>
  <c r="N26" i="5"/>
  <c r="N27" i="5"/>
  <c r="N28" i="5"/>
  <c r="N29" i="5"/>
  <c r="N30" i="5"/>
  <c r="N31" i="5"/>
  <c r="N32" i="5"/>
  <c r="N33" i="5"/>
  <c r="N34" i="5"/>
  <c r="N35" i="5"/>
  <c r="N36" i="5"/>
  <c r="N37" i="5"/>
  <c r="N38" i="5"/>
  <c r="N39" i="5"/>
  <c r="N40" i="5"/>
  <c r="N41" i="5"/>
  <c r="N42" i="5"/>
  <c r="N43" i="5"/>
  <c r="N44" i="5"/>
  <c r="N45" i="5"/>
  <c r="N46" i="5"/>
  <c r="O51" i="5"/>
  <c r="O52" i="5"/>
  <c r="O53" i="5"/>
  <c r="O54" i="5"/>
  <c r="O55" i="5"/>
  <c r="O56" i="5"/>
  <c r="O57" i="5"/>
  <c r="O58" i="5"/>
  <c r="N51" i="5"/>
  <c r="N52" i="5"/>
  <c r="N53" i="5"/>
  <c r="N54" i="5"/>
  <c r="N55" i="5"/>
  <c r="N56" i="5"/>
  <c r="N57" i="5"/>
  <c r="N58" i="5"/>
  <c r="O52" i="6"/>
  <c r="O53" i="6"/>
  <c r="O54" i="6"/>
  <c r="O55" i="6"/>
  <c r="O56" i="6"/>
  <c r="O57" i="6"/>
  <c r="O58" i="6"/>
  <c r="N52" i="6"/>
  <c r="N53" i="6"/>
  <c r="N54" i="6"/>
  <c r="N55" i="6"/>
  <c r="N56" i="6"/>
  <c r="N57" i="6"/>
  <c r="N58" i="6"/>
  <c r="O8" i="6"/>
  <c r="O9" i="6"/>
  <c r="O10" i="6"/>
  <c r="O11" i="6"/>
  <c r="O12" i="6"/>
  <c r="O13" i="6"/>
  <c r="O14" i="6"/>
  <c r="O15" i="6"/>
  <c r="O16" i="6"/>
  <c r="O17" i="6"/>
  <c r="O18" i="6"/>
  <c r="O19" i="6"/>
  <c r="O20" i="6"/>
  <c r="O21" i="6"/>
  <c r="O22" i="6"/>
  <c r="O23" i="6"/>
  <c r="O24" i="6"/>
  <c r="O25" i="6"/>
  <c r="O26" i="6"/>
  <c r="O27" i="6"/>
  <c r="O28" i="6"/>
  <c r="O29" i="6"/>
  <c r="O30" i="6"/>
  <c r="O31" i="6"/>
  <c r="O32" i="6"/>
  <c r="O33" i="6"/>
  <c r="O34" i="6"/>
  <c r="O35" i="6"/>
  <c r="O36" i="6"/>
  <c r="O37" i="6"/>
  <c r="O38" i="6"/>
  <c r="O39" i="6"/>
  <c r="O40" i="6"/>
  <c r="O41" i="6"/>
  <c r="O42" i="6"/>
  <c r="O43" i="6"/>
  <c r="O44" i="6"/>
  <c r="O45" i="6"/>
  <c r="O46" i="6"/>
  <c r="O47" i="6"/>
  <c r="N47" i="6"/>
  <c r="N8" i="6"/>
  <c r="N9" i="6"/>
  <c r="N10" i="6"/>
  <c r="N11" i="6"/>
  <c r="N12" i="6"/>
  <c r="N13" i="6"/>
  <c r="N14" i="6"/>
  <c r="N15" i="6"/>
  <c r="N16" i="6"/>
  <c r="N17" i="6"/>
  <c r="N18" i="6"/>
  <c r="N19" i="6"/>
  <c r="N20" i="6"/>
  <c r="N21" i="6"/>
  <c r="N22" i="6"/>
  <c r="N23" i="6"/>
  <c r="N24" i="6"/>
  <c r="N25" i="6"/>
  <c r="N26" i="6"/>
  <c r="N27" i="6"/>
  <c r="N28" i="6"/>
  <c r="N29" i="6"/>
  <c r="N30" i="6"/>
  <c r="N31" i="6"/>
  <c r="N32" i="6"/>
  <c r="N33" i="6"/>
  <c r="N34" i="6"/>
  <c r="N35" i="6"/>
  <c r="N36" i="6"/>
  <c r="N37" i="6"/>
  <c r="N38" i="6"/>
  <c r="N39" i="6"/>
  <c r="N40" i="6"/>
  <c r="N41" i="6"/>
  <c r="N42" i="6"/>
  <c r="N43" i="6"/>
  <c r="N44" i="6"/>
  <c r="N45" i="6"/>
  <c r="N46" i="6"/>
  <c r="O8" i="50"/>
  <c r="O9" i="50"/>
  <c r="O10" i="50"/>
  <c r="O11" i="50"/>
  <c r="O12" i="50"/>
  <c r="O13" i="50"/>
  <c r="O14" i="50"/>
  <c r="O15" i="50"/>
  <c r="O16" i="50"/>
  <c r="O17" i="50"/>
  <c r="O18" i="50"/>
  <c r="O19" i="50"/>
  <c r="O20" i="50"/>
  <c r="O21" i="50"/>
  <c r="O22" i="50"/>
  <c r="O23" i="50"/>
  <c r="O24" i="50"/>
  <c r="O25" i="50"/>
  <c r="O26" i="50"/>
  <c r="O27" i="50"/>
  <c r="O28" i="50"/>
  <c r="O29" i="50"/>
  <c r="O30" i="50"/>
  <c r="O31" i="50"/>
  <c r="O32" i="50"/>
  <c r="O33" i="50"/>
  <c r="O34" i="50"/>
  <c r="O35" i="50"/>
  <c r="O36" i="50"/>
  <c r="O37" i="50"/>
  <c r="O38" i="50"/>
  <c r="O39" i="50"/>
  <c r="O40" i="50"/>
  <c r="O41" i="50"/>
  <c r="O42" i="50"/>
  <c r="O43" i="50"/>
  <c r="O44" i="50"/>
  <c r="O45" i="50"/>
  <c r="O46" i="50"/>
  <c r="O47" i="50"/>
  <c r="O48" i="50"/>
  <c r="O49" i="50"/>
  <c r="O50" i="50"/>
  <c r="O51" i="50"/>
  <c r="O52" i="50"/>
  <c r="O53" i="50"/>
  <c r="O54" i="50"/>
  <c r="N8" i="50"/>
  <c r="N9" i="50"/>
  <c r="N10" i="50"/>
  <c r="N11" i="50"/>
  <c r="N12" i="50"/>
  <c r="N13" i="50"/>
  <c r="N14" i="50"/>
  <c r="N15" i="50"/>
  <c r="N16" i="50"/>
  <c r="N17" i="50"/>
  <c r="N18" i="50"/>
  <c r="N19" i="50"/>
  <c r="N20" i="50"/>
  <c r="N21" i="50"/>
  <c r="N22" i="50"/>
  <c r="N23" i="50"/>
  <c r="N24" i="50"/>
  <c r="N25" i="50"/>
  <c r="N26" i="50"/>
  <c r="N27" i="50"/>
  <c r="N28" i="50"/>
  <c r="N29" i="50"/>
  <c r="N30" i="50"/>
  <c r="N31" i="50"/>
  <c r="N32" i="50"/>
  <c r="N33" i="50"/>
  <c r="N34" i="50"/>
  <c r="N35" i="50"/>
  <c r="N36" i="50"/>
  <c r="N37" i="50"/>
  <c r="N38" i="50"/>
  <c r="N39" i="50"/>
  <c r="N40" i="50"/>
  <c r="N41" i="50"/>
  <c r="N42" i="50"/>
  <c r="N43" i="50"/>
  <c r="N44" i="50"/>
  <c r="N45" i="50"/>
  <c r="N46" i="50"/>
  <c r="N47" i="50"/>
  <c r="N48" i="50"/>
  <c r="N49" i="50"/>
  <c r="N50" i="50"/>
  <c r="N51" i="50"/>
  <c r="N52" i="50"/>
  <c r="N53" i="50"/>
  <c r="N54" i="50"/>
  <c r="N59" i="50"/>
  <c r="N60" i="50"/>
  <c r="N61" i="50"/>
  <c r="N62" i="50"/>
  <c r="N63" i="50"/>
  <c r="N64" i="50"/>
  <c r="N65" i="50"/>
  <c r="N66" i="50"/>
  <c r="N67" i="50"/>
  <c r="O59" i="50"/>
  <c r="O60" i="50"/>
  <c r="O61" i="50"/>
  <c r="O62" i="50"/>
  <c r="O63" i="50"/>
  <c r="O64" i="50"/>
  <c r="O65" i="50"/>
  <c r="O66" i="50"/>
  <c r="O67" i="50"/>
  <c r="O8" i="51"/>
  <c r="O9" i="51"/>
  <c r="O10" i="51"/>
  <c r="O11" i="51"/>
  <c r="O12" i="51"/>
  <c r="O13" i="51"/>
  <c r="O14" i="51"/>
  <c r="O15" i="51"/>
  <c r="O16" i="51"/>
  <c r="O17" i="51"/>
  <c r="O18" i="51"/>
  <c r="O19" i="51"/>
  <c r="O20" i="51"/>
  <c r="O21" i="51"/>
  <c r="O22" i="51"/>
  <c r="O23" i="51"/>
  <c r="O24" i="51"/>
  <c r="O25" i="51"/>
  <c r="O26" i="51"/>
  <c r="O27" i="51"/>
  <c r="O28" i="51"/>
  <c r="O29" i="51"/>
  <c r="O30" i="51"/>
  <c r="O31" i="51"/>
  <c r="O32" i="51"/>
  <c r="O33" i="51"/>
  <c r="O34" i="51"/>
  <c r="O35" i="51"/>
  <c r="O36" i="51"/>
  <c r="O37" i="51"/>
  <c r="O38" i="51"/>
  <c r="O39" i="51"/>
  <c r="O40" i="51"/>
  <c r="O41" i="51"/>
  <c r="O42" i="51"/>
  <c r="O43" i="51"/>
  <c r="O44" i="51"/>
  <c r="O45" i="51"/>
  <c r="O46" i="51"/>
  <c r="O47" i="51"/>
  <c r="O48" i="51"/>
  <c r="O49" i="51"/>
  <c r="O50" i="51"/>
  <c r="O51" i="51"/>
  <c r="O52" i="51"/>
  <c r="O53" i="51"/>
  <c r="O54" i="51"/>
  <c r="O55" i="51"/>
  <c r="O56" i="51"/>
  <c r="O57" i="51"/>
  <c r="O58" i="51"/>
  <c r="O59" i="51"/>
  <c r="O60" i="51"/>
  <c r="O61" i="51"/>
  <c r="O62" i="51"/>
  <c r="O63" i="51"/>
  <c r="O64" i="51"/>
  <c r="O65" i="51"/>
  <c r="O66" i="51"/>
  <c r="N8" i="51"/>
  <c r="N9" i="51"/>
  <c r="N10" i="51"/>
  <c r="N11" i="51"/>
  <c r="N12" i="51"/>
  <c r="N13" i="51"/>
  <c r="N14" i="51"/>
  <c r="N15" i="51"/>
  <c r="N16" i="51"/>
  <c r="N17" i="51"/>
  <c r="N18" i="51"/>
  <c r="N19" i="51"/>
  <c r="N20" i="51"/>
  <c r="N21" i="51"/>
  <c r="N22" i="51"/>
  <c r="N23" i="51"/>
  <c r="N24" i="51"/>
  <c r="N25" i="51"/>
  <c r="N26" i="51"/>
  <c r="N27" i="51"/>
  <c r="N28" i="51"/>
  <c r="N29" i="51"/>
  <c r="N30" i="51"/>
  <c r="N31" i="51"/>
  <c r="N32" i="51"/>
  <c r="N33" i="51"/>
  <c r="N34" i="51"/>
  <c r="N35" i="51"/>
  <c r="N36" i="51"/>
  <c r="N37" i="51"/>
  <c r="N38" i="51"/>
  <c r="N39" i="51"/>
  <c r="N40" i="51"/>
  <c r="N41" i="51"/>
  <c r="N42" i="51"/>
  <c r="N43" i="51"/>
  <c r="N44" i="51"/>
  <c r="N45" i="51"/>
  <c r="N46" i="51"/>
  <c r="N47" i="51"/>
  <c r="N48" i="51"/>
  <c r="N49" i="51"/>
  <c r="N50" i="51"/>
  <c r="N51" i="51"/>
  <c r="N52" i="51"/>
  <c r="N53" i="51"/>
  <c r="N54" i="51"/>
  <c r="N55" i="51"/>
  <c r="N56" i="51"/>
  <c r="N57" i="51"/>
  <c r="N58" i="51"/>
  <c r="N59" i="51"/>
  <c r="N60" i="51"/>
  <c r="N61" i="51"/>
  <c r="N62" i="51"/>
  <c r="N63" i="51"/>
  <c r="N64" i="51"/>
  <c r="N65" i="51"/>
  <c r="N66" i="51"/>
  <c r="O52" i="8"/>
  <c r="O53" i="8"/>
  <c r="O54" i="8"/>
  <c r="O55" i="8"/>
  <c r="O56" i="8"/>
  <c r="O57" i="8"/>
  <c r="O58" i="8"/>
  <c r="O59" i="8"/>
  <c r="N52" i="8"/>
  <c r="N53" i="8"/>
  <c r="N54" i="8"/>
  <c r="N55" i="8"/>
  <c r="N56" i="8"/>
  <c r="N57" i="8"/>
  <c r="N58" i="8"/>
  <c r="N59" i="8"/>
  <c r="O8" i="8"/>
  <c r="O9" i="8"/>
  <c r="O10" i="8"/>
  <c r="O11" i="8"/>
  <c r="O12" i="8"/>
  <c r="O13" i="8"/>
  <c r="O14" i="8"/>
  <c r="O15" i="8"/>
  <c r="O16" i="8"/>
  <c r="O17" i="8"/>
  <c r="O18" i="8"/>
  <c r="O19" i="8"/>
  <c r="O20" i="8"/>
  <c r="O21" i="8"/>
  <c r="O22" i="8"/>
  <c r="O23" i="8"/>
  <c r="O24" i="8"/>
  <c r="O25" i="8"/>
  <c r="O26" i="8"/>
  <c r="O27" i="8"/>
  <c r="O28" i="8"/>
  <c r="O29" i="8"/>
  <c r="O30" i="8"/>
  <c r="O31" i="8"/>
  <c r="O32" i="8"/>
  <c r="O33" i="8"/>
  <c r="O34" i="8"/>
  <c r="O35" i="8"/>
  <c r="O36" i="8"/>
  <c r="O37" i="8"/>
  <c r="O38" i="8"/>
  <c r="O39" i="8"/>
  <c r="O40" i="8"/>
  <c r="O41" i="8"/>
  <c r="O42" i="8"/>
  <c r="O43" i="8"/>
  <c r="O44" i="8"/>
  <c r="O45" i="8"/>
  <c r="O46" i="8"/>
  <c r="O47" i="8"/>
  <c r="N8" i="8"/>
  <c r="N9" i="8"/>
  <c r="N10" i="8"/>
  <c r="N11" i="8"/>
  <c r="N12" i="8"/>
  <c r="N13" i="8"/>
  <c r="N14" i="8"/>
  <c r="N15" i="8"/>
  <c r="N16" i="8"/>
  <c r="N17" i="8"/>
  <c r="N18" i="8"/>
  <c r="N19" i="8"/>
  <c r="N20" i="8"/>
  <c r="N21" i="8"/>
  <c r="N22" i="8"/>
  <c r="N23" i="8"/>
  <c r="N24" i="8"/>
  <c r="N25" i="8"/>
  <c r="N26" i="8"/>
  <c r="N27" i="8"/>
  <c r="N28" i="8"/>
  <c r="N29" i="8"/>
  <c r="N30" i="8"/>
  <c r="N31" i="8"/>
  <c r="N32" i="8"/>
  <c r="N33" i="8"/>
  <c r="N34" i="8"/>
  <c r="N35" i="8"/>
  <c r="N36" i="8"/>
  <c r="N37" i="8"/>
  <c r="N38" i="8"/>
  <c r="N39" i="8"/>
  <c r="N40" i="8"/>
  <c r="N41" i="8"/>
  <c r="N42" i="8"/>
  <c r="N43" i="8"/>
  <c r="N44" i="8"/>
  <c r="N45" i="8"/>
  <c r="N46" i="8"/>
  <c r="N47" i="8"/>
  <c r="O8" i="10"/>
  <c r="O9" i="10"/>
  <c r="O10" i="10"/>
  <c r="O11" i="10"/>
  <c r="O12" i="10"/>
  <c r="O13" i="10"/>
  <c r="O14" i="10"/>
  <c r="O15" i="10"/>
  <c r="O16" i="10"/>
  <c r="O17" i="10"/>
  <c r="O18" i="10"/>
  <c r="O19" i="10"/>
  <c r="O20" i="10"/>
  <c r="O21" i="10"/>
  <c r="O22" i="10"/>
  <c r="O23" i="10"/>
  <c r="O24" i="10"/>
  <c r="O25" i="10"/>
  <c r="O26" i="10"/>
  <c r="O27" i="10"/>
  <c r="O28" i="10"/>
  <c r="O29" i="10"/>
  <c r="O30" i="10"/>
  <c r="O31" i="10"/>
  <c r="O32" i="10"/>
  <c r="O33" i="10"/>
  <c r="O34" i="10"/>
  <c r="O35" i="10"/>
  <c r="O36" i="10"/>
  <c r="O37" i="10"/>
  <c r="O38" i="10"/>
  <c r="O39" i="10"/>
  <c r="O40" i="10"/>
  <c r="O41" i="10"/>
  <c r="O42" i="10"/>
  <c r="O43" i="10"/>
  <c r="O44" i="10"/>
  <c r="O45" i="10"/>
  <c r="O46" i="10"/>
  <c r="O47" i="10"/>
  <c r="O48" i="10"/>
  <c r="O49" i="10"/>
  <c r="O50" i="10"/>
  <c r="O51" i="10"/>
  <c r="O52" i="10"/>
  <c r="O53" i="10"/>
  <c r="O54" i="10"/>
  <c r="O55" i="10"/>
  <c r="O56" i="10"/>
  <c r="O57" i="10"/>
  <c r="O58" i="10"/>
  <c r="N8" i="10"/>
  <c r="N9" i="10"/>
  <c r="N10" i="10"/>
  <c r="N11" i="10"/>
  <c r="N12" i="10"/>
  <c r="N13" i="10"/>
  <c r="N14" i="10"/>
  <c r="N15" i="10"/>
  <c r="N16" i="10"/>
  <c r="N17" i="10"/>
  <c r="N18" i="10"/>
  <c r="N19" i="10"/>
  <c r="N20" i="10"/>
  <c r="N21" i="10"/>
  <c r="N22" i="10"/>
  <c r="N23" i="10"/>
  <c r="N24" i="10"/>
  <c r="N25" i="10"/>
  <c r="N26" i="10"/>
  <c r="N27" i="10"/>
  <c r="N28" i="10"/>
  <c r="N29" i="10"/>
  <c r="N30" i="10"/>
  <c r="N31" i="10"/>
  <c r="N32" i="10"/>
  <c r="N33" i="10"/>
  <c r="N34" i="10"/>
  <c r="N35" i="10"/>
  <c r="N36" i="10"/>
  <c r="N37" i="10"/>
  <c r="N38" i="10"/>
  <c r="N39" i="10"/>
  <c r="N40" i="10"/>
  <c r="N41" i="10"/>
  <c r="N42" i="10"/>
  <c r="N43" i="10"/>
  <c r="N44" i="10"/>
  <c r="N45" i="10"/>
  <c r="N46" i="10"/>
  <c r="N47" i="10"/>
  <c r="N48" i="10"/>
  <c r="N49" i="10"/>
  <c r="N50" i="10"/>
  <c r="N51" i="10"/>
  <c r="N52" i="10"/>
  <c r="N53" i="10"/>
  <c r="N54" i="10"/>
  <c r="N55" i="10"/>
  <c r="N56" i="10"/>
  <c r="N57" i="10"/>
  <c r="N58" i="10"/>
  <c r="O63" i="10"/>
  <c r="O64" i="10"/>
  <c r="O65" i="10"/>
  <c r="O66" i="10"/>
  <c r="O67" i="10"/>
  <c r="O68" i="10"/>
  <c r="O69" i="10"/>
  <c r="O70" i="10"/>
  <c r="O71" i="10"/>
  <c r="O72" i="10"/>
  <c r="N63" i="10"/>
  <c r="N64" i="10"/>
  <c r="N65" i="10"/>
  <c r="N66" i="10"/>
  <c r="N67" i="10"/>
  <c r="N68" i="10"/>
  <c r="N69" i="10"/>
  <c r="N70" i="10"/>
  <c r="N71" i="10"/>
  <c r="N72" i="10"/>
  <c r="O57" i="53"/>
  <c r="O58" i="53"/>
  <c r="O59" i="53"/>
  <c r="O60" i="53"/>
  <c r="O61" i="53"/>
  <c r="O62" i="53"/>
  <c r="O63" i="53"/>
  <c r="O64" i="53"/>
  <c r="O65" i="53"/>
  <c r="N57" i="53"/>
  <c r="N58" i="53"/>
  <c r="N59" i="53"/>
  <c r="N60" i="53"/>
  <c r="N61" i="53"/>
  <c r="N62" i="53"/>
  <c r="N63" i="53"/>
  <c r="N64" i="53"/>
  <c r="N65" i="53"/>
  <c r="O8" i="53"/>
  <c r="O9" i="53"/>
  <c r="O10" i="53"/>
  <c r="O11" i="53"/>
  <c r="O12" i="53"/>
  <c r="O13" i="53"/>
  <c r="O14" i="53"/>
  <c r="O15" i="53"/>
  <c r="O16" i="53"/>
  <c r="O17" i="53"/>
  <c r="O18" i="53"/>
  <c r="O19" i="53"/>
  <c r="O20" i="53"/>
  <c r="O21" i="53"/>
  <c r="O22" i="53"/>
  <c r="O23" i="53"/>
  <c r="O24" i="53"/>
  <c r="O25" i="53"/>
  <c r="O26" i="53"/>
  <c r="O27" i="53"/>
  <c r="O28" i="53"/>
  <c r="O29" i="53"/>
  <c r="O30" i="53"/>
  <c r="O31" i="53"/>
  <c r="O32" i="53"/>
  <c r="O33" i="53"/>
  <c r="O34" i="53"/>
  <c r="O35" i="53"/>
  <c r="O36" i="53"/>
  <c r="O37" i="53"/>
  <c r="O38" i="53"/>
  <c r="O39" i="53"/>
  <c r="O40" i="53"/>
  <c r="O41" i="53"/>
  <c r="O42" i="53"/>
  <c r="O43" i="53"/>
  <c r="O44" i="53"/>
  <c r="O45" i="53"/>
  <c r="O46" i="53"/>
  <c r="O47" i="53"/>
  <c r="O48" i="53"/>
  <c r="O49" i="53"/>
  <c r="O50" i="53"/>
  <c r="O51" i="53"/>
  <c r="O52" i="53"/>
  <c r="N8" i="53"/>
  <c r="N9" i="53"/>
  <c r="N10" i="53"/>
  <c r="N11" i="53"/>
  <c r="N12" i="53"/>
  <c r="N13" i="53"/>
  <c r="N14" i="53"/>
  <c r="N15" i="53"/>
  <c r="N16" i="53"/>
  <c r="N17" i="53"/>
  <c r="N18" i="53"/>
  <c r="N19" i="53"/>
  <c r="N20" i="53"/>
  <c r="N21" i="53"/>
  <c r="N22" i="53"/>
  <c r="N23" i="53"/>
  <c r="N24" i="53"/>
  <c r="N25" i="53"/>
  <c r="N26" i="53"/>
  <c r="N27" i="53"/>
  <c r="N28" i="53"/>
  <c r="N29" i="53"/>
  <c r="N30" i="53"/>
  <c r="N31" i="53"/>
  <c r="N32" i="53"/>
  <c r="N33" i="53"/>
  <c r="N34" i="53"/>
  <c r="N35" i="53"/>
  <c r="N36" i="53"/>
  <c r="N37" i="53"/>
  <c r="N38" i="53"/>
  <c r="N39" i="53"/>
  <c r="N40" i="53"/>
  <c r="N41" i="53"/>
  <c r="N42" i="53"/>
  <c r="N43" i="53"/>
  <c r="N44" i="53"/>
  <c r="N45" i="53"/>
  <c r="N46" i="53"/>
  <c r="N47" i="53"/>
  <c r="N48" i="53"/>
  <c r="N49" i="53"/>
  <c r="N50" i="53"/>
  <c r="N51" i="53"/>
  <c r="N52" i="53"/>
  <c r="O64" i="11"/>
  <c r="O65" i="11"/>
  <c r="O66" i="11"/>
  <c r="O67" i="11"/>
  <c r="O68" i="11"/>
  <c r="O69" i="11"/>
  <c r="O70" i="11"/>
  <c r="O71" i="11"/>
  <c r="N64" i="11"/>
  <c r="N65" i="11"/>
  <c r="N66" i="11"/>
  <c r="N67" i="11"/>
  <c r="N68" i="11"/>
  <c r="N69" i="11"/>
  <c r="N70" i="11"/>
  <c r="N71" i="11"/>
  <c r="O8" i="11"/>
  <c r="O9" i="11"/>
  <c r="O10" i="11"/>
  <c r="O11" i="11"/>
  <c r="O12" i="11"/>
  <c r="O13" i="11"/>
  <c r="O14" i="11"/>
  <c r="O15" i="11"/>
  <c r="O16" i="11"/>
  <c r="O17" i="11"/>
  <c r="O18" i="11"/>
  <c r="O19" i="11"/>
  <c r="O20" i="11"/>
  <c r="O21" i="11"/>
  <c r="O22" i="11"/>
  <c r="O23" i="11"/>
  <c r="O24" i="11"/>
  <c r="O25" i="11"/>
  <c r="O26" i="11"/>
  <c r="O27" i="11"/>
  <c r="O28" i="11"/>
  <c r="O29" i="11"/>
  <c r="O30" i="11"/>
  <c r="O31" i="11"/>
  <c r="O32" i="11"/>
  <c r="O33" i="11"/>
  <c r="O34" i="11"/>
  <c r="O35" i="11"/>
  <c r="O36" i="11"/>
  <c r="O37" i="11"/>
  <c r="O38" i="11"/>
  <c r="O39" i="11"/>
  <c r="O40" i="11"/>
  <c r="O41" i="11"/>
  <c r="O42" i="11"/>
  <c r="O43" i="11"/>
  <c r="O44" i="11"/>
  <c r="O45" i="11"/>
  <c r="O46" i="11"/>
  <c r="O47" i="11"/>
  <c r="O48" i="11"/>
  <c r="O49" i="11"/>
  <c r="O50" i="11"/>
  <c r="O51" i="11"/>
  <c r="O52" i="11"/>
  <c r="O53" i="11"/>
  <c r="O54" i="11"/>
  <c r="O55" i="11"/>
  <c r="O56" i="11"/>
  <c r="O57" i="11"/>
  <c r="O58" i="11"/>
  <c r="O59" i="11"/>
  <c r="N8" i="11"/>
  <c r="N9" i="11"/>
  <c r="N10" i="11"/>
  <c r="N11" i="11"/>
  <c r="N12" i="11"/>
  <c r="N13" i="11"/>
  <c r="N14" i="11"/>
  <c r="N15" i="11"/>
  <c r="N16" i="11"/>
  <c r="N17" i="11"/>
  <c r="N18" i="11"/>
  <c r="N19" i="11"/>
  <c r="N20" i="11"/>
  <c r="N21" i="11"/>
  <c r="N22" i="11"/>
  <c r="N23" i="11"/>
  <c r="N24" i="11"/>
  <c r="N25" i="11"/>
  <c r="N26" i="11"/>
  <c r="N27" i="11"/>
  <c r="N28" i="11"/>
  <c r="N29" i="11"/>
  <c r="N30" i="11"/>
  <c r="N31" i="11"/>
  <c r="N32" i="11"/>
  <c r="N33" i="11"/>
  <c r="N34" i="11"/>
  <c r="N35" i="11"/>
  <c r="N36" i="11"/>
  <c r="N37" i="11"/>
  <c r="N38" i="11"/>
  <c r="N39" i="11"/>
  <c r="N40" i="11"/>
  <c r="N41" i="11"/>
  <c r="N42" i="11"/>
  <c r="N43" i="11"/>
  <c r="N44" i="11"/>
  <c r="N45" i="11"/>
  <c r="N46" i="11"/>
  <c r="N47" i="11"/>
  <c r="N48" i="11"/>
  <c r="N49" i="11"/>
  <c r="N50" i="11"/>
  <c r="N51" i="11"/>
  <c r="N52" i="11"/>
  <c r="N53" i="11"/>
  <c r="N54" i="11"/>
  <c r="N55" i="11"/>
  <c r="N56" i="11"/>
  <c r="N57" i="11"/>
  <c r="N58" i="11"/>
  <c r="N59" i="11"/>
  <c r="O8" i="12"/>
  <c r="O9" i="12"/>
  <c r="O10" i="12"/>
  <c r="O11" i="12"/>
  <c r="O12" i="12"/>
  <c r="O13" i="12"/>
  <c r="O14" i="12"/>
  <c r="O15" i="12"/>
  <c r="O16" i="12"/>
  <c r="O17" i="12"/>
  <c r="O18" i="12"/>
  <c r="O19" i="12"/>
  <c r="O20" i="12"/>
  <c r="O21" i="12"/>
  <c r="O22" i="12"/>
  <c r="O23" i="12"/>
  <c r="O24" i="12"/>
  <c r="O25" i="12"/>
  <c r="O26" i="12"/>
  <c r="O27" i="12"/>
  <c r="O28" i="12"/>
  <c r="O29" i="12"/>
  <c r="O30" i="12"/>
  <c r="O31" i="12"/>
  <c r="O32" i="12"/>
  <c r="O33" i="12"/>
  <c r="O34" i="12"/>
  <c r="O35" i="12"/>
  <c r="O36" i="12"/>
  <c r="O37" i="12"/>
  <c r="O38" i="12"/>
  <c r="O39" i="12"/>
  <c r="O40" i="12"/>
  <c r="O41" i="12"/>
  <c r="O42" i="12"/>
  <c r="O43" i="12"/>
  <c r="O44" i="12"/>
  <c r="O45" i="12"/>
  <c r="O46" i="12"/>
  <c r="O47" i="12"/>
  <c r="O48" i="12"/>
  <c r="O49" i="12"/>
  <c r="N8" i="12"/>
  <c r="N9" i="12"/>
  <c r="N10" i="12"/>
  <c r="N11" i="12"/>
  <c r="N12" i="12"/>
  <c r="N13" i="12"/>
  <c r="N14" i="12"/>
  <c r="N15" i="12"/>
  <c r="N16" i="12"/>
  <c r="N17" i="12"/>
  <c r="N18" i="12"/>
  <c r="N19" i="12"/>
  <c r="N20" i="12"/>
  <c r="N21" i="12"/>
  <c r="N22" i="12"/>
  <c r="N23" i="12"/>
  <c r="N24" i="12"/>
  <c r="N25" i="12"/>
  <c r="N26" i="12"/>
  <c r="N27" i="12"/>
  <c r="N28" i="12"/>
  <c r="N29" i="12"/>
  <c r="N30" i="12"/>
  <c r="N31" i="12"/>
  <c r="N32" i="12"/>
  <c r="N33" i="12"/>
  <c r="N34" i="12"/>
  <c r="N35" i="12"/>
  <c r="N36" i="12"/>
  <c r="N37" i="12"/>
  <c r="N38" i="12"/>
  <c r="N39" i="12"/>
  <c r="N40" i="12"/>
  <c r="N41" i="12"/>
  <c r="N42" i="12"/>
  <c r="N43" i="12"/>
  <c r="N44" i="12"/>
  <c r="N45" i="12"/>
  <c r="N46" i="12"/>
  <c r="N47" i="12"/>
  <c r="N48" i="12"/>
  <c r="N49" i="12"/>
  <c r="O8" i="13"/>
  <c r="O9" i="13"/>
  <c r="O10" i="13"/>
  <c r="O11" i="13"/>
  <c r="O12" i="13"/>
  <c r="O13" i="13"/>
  <c r="O14" i="13"/>
  <c r="O15" i="13"/>
  <c r="O16" i="13"/>
  <c r="O17" i="13"/>
  <c r="O18" i="13"/>
  <c r="O19" i="13"/>
  <c r="O20" i="13"/>
  <c r="O21" i="13"/>
  <c r="O22" i="13"/>
  <c r="O23" i="13"/>
  <c r="O24" i="13"/>
  <c r="O25" i="13"/>
  <c r="O26" i="13"/>
  <c r="O27" i="13"/>
  <c r="O28" i="13"/>
  <c r="O29" i="13"/>
  <c r="O30" i="13"/>
  <c r="O31" i="13"/>
  <c r="O32" i="13"/>
  <c r="O33" i="13"/>
  <c r="O34" i="13"/>
  <c r="O35" i="13"/>
  <c r="O36" i="13"/>
  <c r="O37" i="13"/>
  <c r="O38" i="13"/>
  <c r="O39" i="13"/>
  <c r="O40" i="13"/>
  <c r="O41" i="13"/>
  <c r="O42" i="13"/>
  <c r="O43" i="13"/>
  <c r="O44" i="13"/>
  <c r="O45" i="13"/>
  <c r="N8" i="13"/>
  <c r="N9" i="13"/>
  <c r="N10" i="13"/>
  <c r="N11" i="13"/>
  <c r="N12" i="13"/>
  <c r="N13" i="13"/>
  <c r="N14" i="13"/>
  <c r="N15" i="13"/>
  <c r="N16" i="13"/>
  <c r="N17" i="13"/>
  <c r="N18" i="13"/>
  <c r="N19" i="13"/>
  <c r="N20" i="13"/>
  <c r="N21" i="13"/>
  <c r="N22" i="13"/>
  <c r="N23" i="13"/>
  <c r="N24" i="13"/>
  <c r="N25" i="13"/>
  <c r="N26" i="13"/>
  <c r="N27" i="13"/>
  <c r="N28" i="13"/>
  <c r="N29" i="13"/>
  <c r="N30" i="13"/>
  <c r="N31" i="13"/>
  <c r="N32" i="13"/>
  <c r="N33" i="13"/>
  <c r="N34" i="13"/>
  <c r="N35" i="13"/>
  <c r="N36" i="13"/>
  <c r="N37" i="13"/>
  <c r="N38" i="13"/>
  <c r="N39" i="13"/>
  <c r="N40" i="13"/>
  <c r="N41" i="13"/>
  <c r="N42" i="13"/>
  <c r="N43" i="13"/>
  <c r="N44" i="13"/>
  <c r="N45" i="13"/>
  <c r="O8" i="14"/>
  <c r="O9" i="14"/>
  <c r="O10" i="14"/>
  <c r="O11" i="14"/>
  <c r="O12" i="14"/>
  <c r="O13" i="14"/>
  <c r="O14" i="14"/>
  <c r="O15" i="14"/>
  <c r="O16" i="14"/>
  <c r="O17" i="14"/>
  <c r="O18" i="14"/>
  <c r="O19" i="14"/>
  <c r="O20" i="14"/>
  <c r="O21" i="14"/>
  <c r="O22" i="14"/>
  <c r="O23" i="14"/>
  <c r="O24" i="14"/>
  <c r="O25" i="14"/>
  <c r="O26" i="14"/>
  <c r="O27" i="14"/>
  <c r="O28" i="14"/>
  <c r="O29" i="14"/>
  <c r="O30" i="14"/>
  <c r="O31" i="14"/>
  <c r="O32" i="14"/>
  <c r="O33" i="14"/>
  <c r="O34" i="14"/>
  <c r="O35" i="14"/>
  <c r="O36" i="14"/>
  <c r="O37" i="14"/>
  <c r="O38" i="14"/>
  <c r="O39" i="14"/>
  <c r="O40" i="14"/>
  <c r="O41" i="14"/>
  <c r="O42" i="14"/>
  <c r="O43" i="14"/>
  <c r="O44" i="14"/>
  <c r="O45" i="14"/>
  <c r="O46" i="14"/>
  <c r="O47" i="14"/>
  <c r="O48" i="14"/>
  <c r="O49" i="14"/>
  <c r="O50" i="14"/>
  <c r="O51" i="14"/>
  <c r="O52" i="14"/>
  <c r="O53" i="14"/>
  <c r="O54" i="14"/>
  <c r="O55" i="14"/>
  <c r="O56" i="14"/>
  <c r="O57" i="14"/>
  <c r="O58" i="14"/>
  <c r="N8" i="14"/>
  <c r="N9" i="14"/>
  <c r="N10" i="14"/>
  <c r="N11" i="14"/>
  <c r="N12" i="14"/>
  <c r="N13" i="14"/>
  <c r="N14" i="14"/>
  <c r="N15" i="14"/>
  <c r="N16" i="14"/>
  <c r="N17" i="14"/>
  <c r="N18" i="14"/>
  <c r="N19" i="14"/>
  <c r="N20" i="14"/>
  <c r="N21" i="14"/>
  <c r="N22" i="14"/>
  <c r="N23" i="14"/>
  <c r="N24" i="14"/>
  <c r="N25" i="14"/>
  <c r="N26" i="14"/>
  <c r="N27" i="14"/>
  <c r="N28" i="14"/>
  <c r="N29" i="14"/>
  <c r="N30" i="14"/>
  <c r="N31" i="14"/>
  <c r="N32" i="14"/>
  <c r="N33" i="14"/>
  <c r="N34" i="14"/>
  <c r="N35" i="14"/>
  <c r="N36" i="14"/>
  <c r="N37" i="14"/>
  <c r="N38" i="14"/>
  <c r="N39" i="14"/>
  <c r="N40" i="14"/>
  <c r="N41" i="14"/>
  <c r="N42" i="14"/>
  <c r="N43" i="14"/>
  <c r="N44" i="14"/>
  <c r="N45" i="14"/>
  <c r="N46" i="14"/>
  <c r="N47" i="14"/>
  <c r="N48" i="14"/>
  <c r="N49" i="14"/>
  <c r="N50" i="14"/>
  <c r="N51" i="14"/>
  <c r="N52" i="14"/>
  <c r="N53" i="14"/>
  <c r="N54" i="14"/>
  <c r="N55" i="14"/>
  <c r="N56" i="14"/>
  <c r="N57" i="14"/>
  <c r="N58" i="14"/>
  <c r="O8" i="15"/>
  <c r="O9" i="15"/>
  <c r="O10" i="15"/>
  <c r="O11" i="15"/>
  <c r="O12" i="15"/>
  <c r="O13" i="15"/>
  <c r="O14" i="15"/>
  <c r="O15" i="15"/>
  <c r="O16" i="15"/>
  <c r="O17" i="15"/>
  <c r="O18" i="15"/>
  <c r="O19" i="15"/>
  <c r="O20" i="15"/>
  <c r="O21" i="15"/>
  <c r="O22" i="15"/>
  <c r="O23" i="15"/>
  <c r="O24" i="15"/>
  <c r="O25" i="15"/>
  <c r="O26" i="15"/>
  <c r="O27" i="15"/>
  <c r="O28" i="15"/>
  <c r="O29" i="15"/>
  <c r="O30" i="15"/>
  <c r="O31" i="15"/>
  <c r="O32" i="15"/>
  <c r="O33" i="15"/>
  <c r="O34" i="15"/>
  <c r="O35" i="15"/>
  <c r="O36" i="15"/>
  <c r="O37" i="15"/>
  <c r="O38" i="15"/>
  <c r="O39" i="15"/>
  <c r="O40" i="15"/>
  <c r="O41" i="15"/>
  <c r="O42" i="15"/>
  <c r="O43" i="15"/>
  <c r="O44" i="15"/>
  <c r="O45" i="15"/>
  <c r="O46" i="15"/>
  <c r="O47" i="15"/>
  <c r="O48" i="15"/>
  <c r="O49" i="15"/>
  <c r="O50" i="15"/>
  <c r="O51" i="15"/>
  <c r="O52" i="15"/>
  <c r="O53" i="15"/>
  <c r="O54" i="15"/>
  <c r="O55" i="15"/>
  <c r="O56" i="15"/>
  <c r="O57" i="15"/>
  <c r="O58" i="15"/>
  <c r="O59" i="15"/>
  <c r="O60" i="15"/>
  <c r="N8" i="15"/>
  <c r="N9" i="15"/>
  <c r="N10" i="15"/>
  <c r="N11" i="15"/>
  <c r="N12" i="15"/>
  <c r="N13" i="15"/>
  <c r="N14" i="15"/>
  <c r="N15" i="15"/>
  <c r="N16" i="15"/>
  <c r="N17" i="15"/>
  <c r="N18" i="15"/>
  <c r="N19" i="15"/>
  <c r="N20" i="15"/>
  <c r="N21" i="15"/>
  <c r="N22" i="15"/>
  <c r="N23" i="15"/>
  <c r="N24" i="15"/>
  <c r="N25" i="15"/>
  <c r="N26" i="15"/>
  <c r="N27" i="15"/>
  <c r="N28" i="15"/>
  <c r="N29" i="15"/>
  <c r="N30" i="15"/>
  <c r="N31" i="15"/>
  <c r="N32" i="15"/>
  <c r="N33" i="15"/>
  <c r="N34" i="15"/>
  <c r="N35" i="15"/>
  <c r="N36" i="15"/>
  <c r="N37" i="15"/>
  <c r="N38" i="15"/>
  <c r="N39" i="15"/>
  <c r="N40" i="15"/>
  <c r="N41" i="15"/>
  <c r="N42" i="15"/>
  <c r="N43" i="15"/>
  <c r="N44" i="15"/>
  <c r="N45" i="15"/>
  <c r="N46" i="15"/>
  <c r="N47" i="15"/>
  <c r="N48" i="15"/>
  <c r="N49" i="15"/>
  <c r="N50" i="15"/>
  <c r="N51" i="15"/>
  <c r="N52" i="15"/>
  <c r="N53" i="15"/>
  <c r="N54" i="15"/>
  <c r="N55" i="15"/>
  <c r="N56" i="15"/>
  <c r="N57" i="15"/>
  <c r="N58" i="15"/>
  <c r="N59" i="15"/>
  <c r="N60" i="15"/>
  <c r="O8" i="16"/>
  <c r="O9" i="16"/>
  <c r="O10" i="16"/>
  <c r="O11" i="16"/>
  <c r="O12" i="16"/>
  <c r="O13" i="16"/>
  <c r="O14" i="16"/>
  <c r="O15" i="16"/>
  <c r="O16" i="16"/>
  <c r="O17" i="16"/>
  <c r="O18" i="16"/>
  <c r="O19" i="16"/>
  <c r="O20" i="16"/>
  <c r="O21" i="16"/>
  <c r="O22" i="16"/>
  <c r="O23" i="16"/>
  <c r="O24" i="16"/>
  <c r="O25" i="16"/>
  <c r="O26" i="16"/>
  <c r="O27" i="16"/>
  <c r="O28" i="16"/>
  <c r="O29" i="16"/>
  <c r="O30" i="16"/>
  <c r="O31" i="16"/>
  <c r="O32" i="16"/>
  <c r="O33" i="16"/>
  <c r="O34" i="16"/>
  <c r="O35" i="16"/>
  <c r="O36" i="16"/>
  <c r="O37" i="16"/>
  <c r="O38" i="16"/>
  <c r="O39" i="16"/>
  <c r="O40" i="16"/>
  <c r="O41" i="16"/>
  <c r="O42" i="16"/>
  <c r="O43" i="16"/>
  <c r="O44" i="16"/>
  <c r="O45" i="16"/>
  <c r="O46" i="16"/>
  <c r="N8" i="16"/>
  <c r="N9" i="16"/>
  <c r="N10" i="16"/>
  <c r="N11" i="16"/>
  <c r="N12" i="16"/>
  <c r="N13" i="16"/>
  <c r="N14" i="16"/>
  <c r="N15" i="16"/>
  <c r="N16" i="16"/>
  <c r="N17" i="16"/>
  <c r="N18" i="16"/>
  <c r="N19" i="16"/>
  <c r="N20" i="16"/>
  <c r="N21" i="16"/>
  <c r="N22" i="16"/>
  <c r="N23" i="16"/>
  <c r="N24" i="16"/>
  <c r="N25" i="16"/>
  <c r="N26" i="16"/>
  <c r="N27" i="16"/>
  <c r="N28" i="16"/>
  <c r="N29" i="16"/>
  <c r="N30" i="16"/>
  <c r="N31" i="16"/>
  <c r="N32" i="16"/>
  <c r="N33" i="16"/>
  <c r="N34" i="16"/>
  <c r="N35" i="16"/>
  <c r="N36" i="16"/>
  <c r="N37" i="16"/>
  <c r="N38" i="16"/>
  <c r="N39" i="16"/>
  <c r="N40" i="16"/>
  <c r="N41" i="16"/>
  <c r="N42" i="16"/>
  <c r="N43" i="16"/>
  <c r="N44" i="16"/>
  <c r="N45" i="16"/>
  <c r="N46" i="16"/>
  <c r="O8" i="17"/>
  <c r="O9" i="17"/>
  <c r="O10" i="17"/>
  <c r="O11" i="17"/>
  <c r="O12" i="17"/>
  <c r="O13" i="17"/>
  <c r="O14" i="17"/>
  <c r="O15" i="17"/>
  <c r="O16" i="17"/>
  <c r="O17" i="17"/>
  <c r="O18" i="17"/>
  <c r="O19" i="17"/>
  <c r="O20" i="17"/>
  <c r="O21" i="17"/>
  <c r="O22" i="17"/>
  <c r="O23" i="17"/>
  <c r="O24" i="17"/>
  <c r="O25" i="17"/>
  <c r="O26" i="17"/>
  <c r="O27" i="17"/>
  <c r="O28" i="17"/>
  <c r="O29" i="17"/>
  <c r="O30" i="17"/>
  <c r="O31" i="17"/>
  <c r="O32" i="17"/>
  <c r="O33" i="17"/>
  <c r="O34" i="17"/>
  <c r="O35" i="17"/>
  <c r="O36" i="17"/>
  <c r="O37" i="17"/>
  <c r="O38" i="17"/>
  <c r="O39" i="17"/>
  <c r="O40" i="17"/>
  <c r="O41" i="17"/>
  <c r="O42" i="17"/>
  <c r="O43" i="17"/>
  <c r="O44" i="17"/>
  <c r="O45" i="17"/>
  <c r="O46" i="17"/>
  <c r="O47" i="17"/>
  <c r="O48" i="17"/>
  <c r="N8" i="17"/>
  <c r="N9" i="17"/>
  <c r="N10" i="17"/>
  <c r="N11" i="17"/>
  <c r="N12" i="17"/>
  <c r="N13" i="17"/>
  <c r="N14" i="17"/>
  <c r="N15" i="17"/>
  <c r="N16" i="17"/>
  <c r="N17" i="17"/>
  <c r="N18" i="17"/>
  <c r="N19" i="17"/>
  <c r="N20" i="17"/>
  <c r="N21" i="17"/>
  <c r="N22" i="17"/>
  <c r="N23" i="17"/>
  <c r="N24" i="17"/>
  <c r="N25" i="17"/>
  <c r="N26" i="17"/>
  <c r="N27" i="17"/>
  <c r="N28" i="17"/>
  <c r="N29" i="17"/>
  <c r="N30" i="17"/>
  <c r="N31" i="17"/>
  <c r="N32" i="17"/>
  <c r="N33" i="17"/>
  <c r="N34" i="17"/>
  <c r="N35" i="17"/>
  <c r="N36" i="17"/>
  <c r="N37" i="17"/>
  <c r="N38" i="17"/>
  <c r="N39" i="17"/>
  <c r="N40" i="17"/>
  <c r="N41" i="17"/>
  <c r="N42" i="17"/>
  <c r="N43" i="17"/>
  <c r="N44" i="17"/>
  <c r="N45" i="17"/>
  <c r="N46" i="17"/>
  <c r="N47" i="17"/>
  <c r="N48" i="17"/>
  <c r="O53" i="17"/>
  <c r="O54" i="17"/>
  <c r="O55" i="17"/>
  <c r="O56" i="17"/>
  <c r="O57" i="17"/>
  <c r="N53" i="17"/>
  <c r="N54" i="17"/>
  <c r="N55" i="17"/>
  <c r="N56" i="17"/>
  <c r="N57" i="17"/>
  <c r="O8" i="18"/>
  <c r="O9" i="18"/>
  <c r="O10" i="18"/>
  <c r="O11" i="18"/>
  <c r="O12" i="18"/>
  <c r="O13" i="18"/>
  <c r="O14" i="18"/>
  <c r="O15" i="18"/>
  <c r="O16" i="18"/>
  <c r="O17" i="18"/>
  <c r="O18" i="18"/>
  <c r="O19" i="18"/>
  <c r="O20" i="18"/>
  <c r="O21" i="18"/>
  <c r="O22" i="18"/>
  <c r="O23" i="18"/>
  <c r="O24" i="18"/>
  <c r="O25" i="18"/>
  <c r="O26" i="18"/>
  <c r="O27" i="18"/>
  <c r="O28" i="18"/>
  <c r="O29" i="18"/>
  <c r="O30" i="18"/>
  <c r="O31" i="18"/>
  <c r="O32" i="18"/>
  <c r="O33" i="18"/>
  <c r="O34" i="18"/>
  <c r="O35" i="18"/>
  <c r="O36" i="18"/>
  <c r="O37" i="18"/>
  <c r="O38" i="18"/>
  <c r="O39" i="18"/>
  <c r="O40" i="18"/>
  <c r="O41" i="18"/>
  <c r="O42" i="18"/>
  <c r="O43" i="18"/>
  <c r="O44" i="18"/>
  <c r="O45" i="18"/>
  <c r="O46" i="18"/>
  <c r="O47" i="18"/>
  <c r="O48" i="18"/>
  <c r="O49" i="18"/>
  <c r="O50" i="18"/>
  <c r="O51" i="18"/>
  <c r="O52" i="18"/>
  <c r="O53" i="18"/>
  <c r="O54" i="18"/>
  <c r="O55" i="18"/>
  <c r="O56" i="18"/>
  <c r="O57" i="18"/>
  <c r="O58" i="18"/>
  <c r="O59" i="18"/>
  <c r="O60" i="18"/>
  <c r="N8" i="18"/>
  <c r="N9" i="18"/>
  <c r="N10" i="18"/>
  <c r="N11" i="18"/>
  <c r="N12" i="18"/>
  <c r="N13" i="18"/>
  <c r="N14" i="18"/>
  <c r="N15" i="18"/>
  <c r="N16" i="18"/>
  <c r="N17" i="18"/>
  <c r="N18" i="18"/>
  <c r="N19" i="18"/>
  <c r="N20" i="18"/>
  <c r="N21" i="18"/>
  <c r="N22" i="18"/>
  <c r="N23" i="18"/>
  <c r="N24" i="18"/>
  <c r="N25" i="18"/>
  <c r="N26" i="18"/>
  <c r="N27" i="18"/>
  <c r="N28" i="18"/>
  <c r="N29" i="18"/>
  <c r="N30" i="18"/>
  <c r="N31" i="18"/>
  <c r="N32" i="18"/>
  <c r="N33" i="18"/>
  <c r="N34" i="18"/>
  <c r="N35" i="18"/>
  <c r="N36" i="18"/>
  <c r="N37" i="18"/>
  <c r="N38" i="18"/>
  <c r="N39" i="18"/>
  <c r="N40" i="18"/>
  <c r="N41" i="18"/>
  <c r="N42" i="18"/>
  <c r="N43" i="18"/>
  <c r="N44" i="18"/>
  <c r="N45" i="18"/>
  <c r="N46" i="18"/>
  <c r="N47" i="18"/>
  <c r="N48" i="18"/>
  <c r="N49" i="18"/>
  <c r="N50" i="18"/>
  <c r="N51" i="18"/>
  <c r="N52" i="18"/>
  <c r="N53" i="18"/>
  <c r="N54" i="18"/>
  <c r="N55" i="18"/>
  <c r="N56" i="18"/>
  <c r="N57" i="18"/>
  <c r="N58" i="18"/>
  <c r="N59" i="18"/>
  <c r="N60" i="18"/>
  <c r="O65" i="18"/>
  <c r="O66" i="18"/>
  <c r="O67" i="18"/>
  <c r="O68" i="18"/>
  <c r="O69" i="18"/>
  <c r="O70" i="18"/>
  <c r="O71" i="18"/>
  <c r="O72" i="18"/>
  <c r="O73" i="18"/>
  <c r="O74" i="18"/>
  <c r="O75" i="18"/>
  <c r="N65" i="18"/>
  <c r="N66" i="18"/>
  <c r="N67" i="18"/>
  <c r="N68" i="18"/>
  <c r="N69" i="18"/>
  <c r="N70" i="18"/>
  <c r="N71" i="18"/>
  <c r="N72" i="18"/>
  <c r="N73" i="18"/>
  <c r="N74" i="18"/>
  <c r="N75" i="18"/>
  <c r="O8" i="19"/>
  <c r="O9" i="19"/>
  <c r="O10" i="19"/>
  <c r="O11" i="19"/>
  <c r="O12" i="19"/>
  <c r="O13" i="19"/>
  <c r="O14" i="19"/>
  <c r="O15" i="19"/>
  <c r="O16" i="19"/>
  <c r="O17" i="19"/>
  <c r="O18" i="19"/>
  <c r="O19" i="19"/>
  <c r="O20" i="19"/>
  <c r="O21" i="19"/>
  <c r="O22" i="19"/>
  <c r="O23" i="19"/>
  <c r="O24" i="19"/>
  <c r="O25" i="19"/>
  <c r="O26" i="19"/>
  <c r="O27" i="19"/>
  <c r="O28" i="19"/>
  <c r="O29" i="19"/>
  <c r="O30" i="19"/>
  <c r="O31" i="19"/>
  <c r="O32" i="19"/>
  <c r="O33" i="19"/>
  <c r="O34" i="19"/>
  <c r="O35" i="19"/>
  <c r="O36" i="19"/>
  <c r="O37" i="19"/>
  <c r="O38" i="19"/>
  <c r="O39" i="19"/>
  <c r="O40" i="19"/>
  <c r="O41" i="19"/>
  <c r="O42" i="19"/>
  <c r="O43" i="19"/>
  <c r="N8" i="19"/>
  <c r="N9" i="19"/>
  <c r="N10" i="19"/>
  <c r="N11" i="19"/>
  <c r="N12" i="19"/>
  <c r="N13" i="19"/>
  <c r="N14" i="19"/>
  <c r="N15" i="19"/>
  <c r="N16" i="19"/>
  <c r="N17" i="19"/>
  <c r="N18" i="19"/>
  <c r="N19" i="19"/>
  <c r="N20" i="19"/>
  <c r="N21" i="19"/>
  <c r="N22" i="19"/>
  <c r="N23" i="19"/>
  <c r="N24" i="19"/>
  <c r="N25" i="19"/>
  <c r="N26" i="19"/>
  <c r="N27" i="19"/>
  <c r="N28" i="19"/>
  <c r="N29" i="19"/>
  <c r="N30" i="19"/>
  <c r="N31" i="19"/>
  <c r="N32" i="19"/>
  <c r="N33" i="19"/>
  <c r="N34" i="19"/>
  <c r="N35" i="19"/>
  <c r="N36" i="19"/>
  <c r="N37" i="19"/>
  <c r="N38" i="19"/>
  <c r="N39" i="19"/>
  <c r="N40" i="19"/>
  <c r="N41" i="19"/>
  <c r="N42" i="19"/>
  <c r="N43" i="19"/>
  <c r="O48" i="19"/>
  <c r="O49" i="19"/>
  <c r="O50" i="19"/>
  <c r="O51" i="19"/>
  <c r="O52" i="19"/>
  <c r="N48" i="19"/>
  <c r="N49" i="19"/>
  <c r="N50" i="19"/>
  <c r="N51" i="19"/>
  <c r="N52" i="19"/>
  <c r="O8" i="20"/>
  <c r="O9" i="20"/>
  <c r="O10" i="20"/>
  <c r="O11" i="20"/>
  <c r="O12" i="20"/>
  <c r="O13" i="20"/>
  <c r="O14" i="20"/>
  <c r="O15" i="20"/>
  <c r="O16" i="20"/>
  <c r="O17" i="20"/>
  <c r="O18" i="20"/>
  <c r="O19" i="20"/>
  <c r="O20" i="20"/>
  <c r="O21" i="20"/>
  <c r="O22" i="20"/>
  <c r="O23" i="20"/>
  <c r="O24" i="20"/>
  <c r="O25" i="20"/>
  <c r="O26" i="20"/>
  <c r="O27" i="20"/>
  <c r="O28" i="20"/>
  <c r="O29" i="20"/>
  <c r="O30" i="20"/>
  <c r="O31" i="20"/>
  <c r="O32" i="20"/>
  <c r="O33" i="20"/>
  <c r="O34" i="20"/>
  <c r="O35" i="20"/>
  <c r="O36" i="20"/>
  <c r="O37" i="20"/>
  <c r="O38" i="20"/>
  <c r="O39" i="20"/>
  <c r="O40" i="20"/>
  <c r="O41" i="20"/>
  <c r="O42" i="20"/>
  <c r="O43" i="20"/>
  <c r="O44" i="20"/>
  <c r="O45" i="20"/>
  <c r="O46" i="20"/>
  <c r="O47" i="20"/>
  <c r="O48" i="20"/>
  <c r="O49" i="20"/>
  <c r="O50" i="20"/>
  <c r="O51" i="20"/>
  <c r="O52" i="20"/>
  <c r="N8" i="20"/>
  <c r="N9" i="20"/>
  <c r="N10" i="20"/>
  <c r="N11" i="20"/>
  <c r="N12" i="20"/>
  <c r="N13" i="20"/>
  <c r="N14" i="20"/>
  <c r="N15" i="20"/>
  <c r="N16" i="20"/>
  <c r="N17" i="20"/>
  <c r="N18" i="20"/>
  <c r="N19" i="20"/>
  <c r="N20" i="20"/>
  <c r="N21" i="20"/>
  <c r="N22" i="20"/>
  <c r="N23" i="20"/>
  <c r="N24" i="20"/>
  <c r="N25" i="20"/>
  <c r="N26" i="20"/>
  <c r="N27" i="20"/>
  <c r="N28" i="20"/>
  <c r="N29" i="20"/>
  <c r="N30" i="20"/>
  <c r="N31" i="20"/>
  <c r="N32" i="20"/>
  <c r="N33" i="20"/>
  <c r="N34" i="20"/>
  <c r="N35" i="20"/>
  <c r="N36" i="20"/>
  <c r="N37" i="20"/>
  <c r="N38" i="20"/>
  <c r="N39" i="20"/>
  <c r="N40" i="20"/>
  <c r="N41" i="20"/>
  <c r="N42" i="20"/>
  <c r="N43" i="20"/>
  <c r="N44" i="20"/>
  <c r="N45" i="20"/>
  <c r="N46" i="20"/>
  <c r="N47" i="20"/>
  <c r="N48" i="20"/>
  <c r="N49" i="20"/>
  <c r="N50" i="20"/>
  <c r="N51" i="20"/>
  <c r="N52" i="20"/>
  <c r="O57" i="20"/>
  <c r="O58" i="20"/>
  <c r="O59" i="20"/>
  <c r="O60" i="20"/>
  <c r="O61" i="20"/>
  <c r="O62" i="20"/>
  <c r="N57" i="20"/>
  <c r="N58" i="20"/>
  <c r="N59" i="20"/>
  <c r="N60" i="20"/>
  <c r="N61" i="20"/>
  <c r="N62" i="20"/>
  <c r="O8" i="21"/>
  <c r="O9" i="21"/>
  <c r="O10" i="21"/>
  <c r="O11" i="21"/>
  <c r="O12" i="21"/>
  <c r="O13" i="21"/>
  <c r="O14" i="21"/>
  <c r="O15" i="21"/>
  <c r="O16" i="21"/>
  <c r="O17" i="21"/>
  <c r="O18" i="21"/>
  <c r="O19" i="21"/>
  <c r="O20" i="21"/>
  <c r="O21" i="21"/>
  <c r="O22" i="21"/>
  <c r="O23" i="21"/>
  <c r="O24" i="21"/>
  <c r="O25" i="21"/>
  <c r="O26" i="21"/>
  <c r="O27" i="21"/>
  <c r="O28" i="21"/>
  <c r="O29" i="21"/>
  <c r="O30" i="21"/>
  <c r="O31" i="21"/>
  <c r="O32" i="21"/>
  <c r="O33" i="21"/>
  <c r="O34" i="21"/>
  <c r="O35" i="21"/>
  <c r="O36" i="21"/>
  <c r="O37" i="21"/>
  <c r="O38" i="21"/>
  <c r="O39" i="21"/>
  <c r="O40" i="21"/>
  <c r="O41" i="21"/>
  <c r="O42" i="21"/>
  <c r="O43" i="21"/>
  <c r="O44" i="21"/>
  <c r="O45" i="21"/>
  <c r="O46" i="21"/>
  <c r="O47" i="21"/>
  <c r="O48" i="21"/>
  <c r="O49" i="21"/>
  <c r="O50" i="21"/>
  <c r="O51" i="21"/>
  <c r="O52" i="21"/>
  <c r="O53" i="21"/>
  <c r="O54" i="21"/>
  <c r="O55" i="21"/>
  <c r="N8" i="21"/>
  <c r="N9" i="21"/>
  <c r="N10" i="21"/>
  <c r="N11" i="21"/>
  <c r="N12" i="21"/>
  <c r="N13" i="21"/>
  <c r="N14" i="21"/>
  <c r="N15" i="21"/>
  <c r="N16" i="21"/>
  <c r="N17" i="21"/>
  <c r="N18" i="21"/>
  <c r="N19" i="21"/>
  <c r="N20" i="21"/>
  <c r="N21" i="21"/>
  <c r="N22" i="21"/>
  <c r="N23" i="21"/>
  <c r="N24" i="21"/>
  <c r="N25" i="21"/>
  <c r="N26" i="21"/>
  <c r="N27" i="21"/>
  <c r="N28" i="21"/>
  <c r="N29" i="21"/>
  <c r="N30" i="21"/>
  <c r="N31" i="21"/>
  <c r="N32" i="21"/>
  <c r="N33" i="21"/>
  <c r="N34" i="21"/>
  <c r="N35" i="21"/>
  <c r="N36" i="21"/>
  <c r="N37" i="21"/>
  <c r="N38" i="21"/>
  <c r="N39" i="21"/>
  <c r="N40" i="21"/>
  <c r="N41" i="21"/>
  <c r="N42" i="21"/>
  <c r="N43" i="21"/>
  <c r="N44" i="21"/>
  <c r="N45" i="21"/>
  <c r="N46" i="21"/>
  <c r="N47" i="21"/>
  <c r="N48" i="21"/>
  <c r="N49" i="21"/>
  <c r="N50" i="21"/>
  <c r="N51" i="21"/>
  <c r="N52" i="21"/>
  <c r="N53" i="21"/>
  <c r="N54" i="21"/>
  <c r="N55" i="21"/>
  <c r="O60" i="21"/>
  <c r="O61" i="21"/>
  <c r="O62" i="21"/>
  <c r="O63" i="21"/>
  <c r="O64" i="21"/>
  <c r="O65" i="21"/>
  <c r="O66" i="21"/>
  <c r="O67" i="21"/>
  <c r="O68" i="21"/>
  <c r="N60" i="21"/>
  <c r="N61" i="21"/>
  <c r="N62" i="21"/>
  <c r="N63" i="21"/>
  <c r="N64" i="21"/>
  <c r="N65" i="21"/>
  <c r="N66" i="21"/>
  <c r="N67" i="21"/>
  <c r="N68" i="21"/>
  <c r="O57" i="22"/>
  <c r="O58" i="22"/>
  <c r="O59" i="22"/>
  <c r="O60" i="22"/>
  <c r="O61" i="22"/>
  <c r="O62" i="22"/>
  <c r="O63" i="22"/>
  <c r="N57" i="22"/>
  <c r="N58" i="22"/>
  <c r="N59" i="22"/>
  <c r="N60" i="22"/>
  <c r="N61" i="22"/>
  <c r="N62" i="22"/>
  <c r="N63" i="22"/>
  <c r="O8" i="22"/>
  <c r="O9" i="22"/>
  <c r="O10" i="22"/>
  <c r="O11" i="22"/>
  <c r="O12" i="22"/>
  <c r="O13" i="22"/>
  <c r="O14" i="22"/>
  <c r="O15" i="22"/>
  <c r="O16" i="22"/>
  <c r="O17" i="22"/>
  <c r="O18" i="22"/>
  <c r="O19" i="22"/>
  <c r="O20" i="22"/>
  <c r="O21" i="22"/>
  <c r="O22" i="22"/>
  <c r="O23" i="22"/>
  <c r="O24" i="22"/>
  <c r="O25" i="22"/>
  <c r="O26" i="22"/>
  <c r="O27" i="22"/>
  <c r="O28" i="22"/>
  <c r="O29" i="22"/>
  <c r="O30" i="22"/>
  <c r="O31" i="22"/>
  <c r="O32" i="22"/>
  <c r="O33" i="22"/>
  <c r="O34" i="22"/>
  <c r="O35" i="22"/>
  <c r="O36" i="22"/>
  <c r="O37" i="22"/>
  <c r="O38" i="22"/>
  <c r="O39" i="22"/>
  <c r="O40" i="22"/>
  <c r="O41" i="22"/>
  <c r="O42" i="22"/>
  <c r="O43" i="22"/>
  <c r="O44" i="22"/>
  <c r="O45" i="22"/>
  <c r="O46" i="22"/>
  <c r="O47" i="22"/>
  <c r="O48" i="22"/>
  <c r="O49" i="22"/>
  <c r="O50" i="22"/>
  <c r="O51" i="22"/>
  <c r="O52" i="22"/>
  <c r="N8" i="22"/>
  <c r="N9" i="22"/>
  <c r="N10" i="22"/>
  <c r="N11" i="22"/>
  <c r="N12" i="22"/>
  <c r="N13" i="22"/>
  <c r="N14" i="22"/>
  <c r="N15" i="22"/>
  <c r="N16" i="22"/>
  <c r="N17" i="22"/>
  <c r="N18" i="22"/>
  <c r="N19" i="22"/>
  <c r="N20" i="22"/>
  <c r="N21" i="22"/>
  <c r="N22" i="22"/>
  <c r="N23" i="22"/>
  <c r="N24" i="22"/>
  <c r="N25" i="22"/>
  <c r="N26" i="22"/>
  <c r="N27" i="22"/>
  <c r="N28" i="22"/>
  <c r="N29" i="22"/>
  <c r="N30" i="22"/>
  <c r="N31" i="22"/>
  <c r="N32" i="22"/>
  <c r="N33" i="22"/>
  <c r="N34" i="22"/>
  <c r="N35" i="22"/>
  <c r="N36" i="22"/>
  <c r="N37" i="22"/>
  <c r="N38" i="22"/>
  <c r="N39" i="22"/>
  <c r="N40" i="22"/>
  <c r="N41" i="22"/>
  <c r="N42" i="22"/>
  <c r="N43" i="22"/>
  <c r="N44" i="22"/>
  <c r="N45" i="22"/>
  <c r="N46" i="22"/>
  <c r="N47" i="22"/>
  <c r="N48" i="22"/>
  <c r="N49" i="22"/>
  <c r="N50" i="22"/>
  <c r="N51" i="22"/>
  <c r="N52" i="22"/>
  <c r="O8" i="23"/>
  <c r="O9" i="23"/>
  <c r="O10" i="23"/>
  <c r="O11" i="23"/>
  <c r="O12" i="23"/>
  <c r="O13" i="23"/>
  <c r="O14" i="23"/>
  <c r="O15" i="23"/>
  <c r="O16" i="23"/>
  <c r="O17" i="23"/>
  <c r="O18" i="23"/>
  <c r="O19" i="23"/>
  <c r="O20" i="23"/>
  <c r="O21" i="23"/>
  <c r="O22" i="23"/>
  <c r="O23" i="23"/>
  <c r="O24" i="23"/>
  <c r="O25" i="23"/>
  <c r="O26" i="23"/>
  <c r="O27" i="23"/>
  <c r="O28" i="23"/>
  <c r="O29" i="23"/>
  <c r="O30" i="23"/>
  <c r="O31" i="23"/>
  <c r="O32" i="23"/>
  <c r="O33" i="23"/>
  <c r="O34" i="23"/>
  <c r="O35" i="23"/>
  <c r="O36" i="23"/>
  <c r="O37" i="23"/>
  <c r="O38" i="23"/>
  <c r="O39" i="23"/>
  <c r="O40" i="23"/>
  <c r="O41" i="23"/>
  <c r="O42" i="23"/>
  <c r="O43" i="23"/>
  <c r="O44" i="23"/>
  <c r="O45" i="23"/>
  <c r="O46" i="23"/>
  <c r="O47" i="23"/>
  <c r="O48" i="23"/>
  <c r="O49" i="23"/>
  <c r="N8" i="23"/>
  <c r="N9" i="23"/>
  <c r="N10" i="23"/>
  <c r="N11" i="23"/>
  <c r="N12" i="23"/>
  <c r="N13" i="23"/>
  <c r="N14" i="23"/>
  <c r="N15" i="23"/>
  <c r="N16" i="23"/>
  <c r="N17" i="23"/>
  <c r="N18" i="23"/>
  <c r="N19" i="23"/>
  <c r="N20" i="23"/>
  <c r="N21" i="23"/>
  <c r="N22" i="23"/>
  <c r="N23" i="23"/>
  <c r="N24" i="23"/>
  <c r="N25" i="23"/>
  <c r="N26" i="23"/>
  <c r="N27" i="23"/>
  <c r="N28" i="23"/>
  <c r="N29" i="23"/>
  <c r="N30" i="23"/>
  <c r="N31" i="23"/>
  <c r="N32" i="23"/>
  <c r="N33" i="23"/>
  <c r="N34" i="23"/>
  <c r="N35" i="23"/>
  <c r="N36" i="23"/>
  <c r="N37" i="23"/>
  <c r="N38" i="23"/>
  <c r="N39" i="23"/>
  <c r="N40" i="23"/>
  <c r="N41" i="23"/>
  <c r="N42" i="23"/>
  <c r="N43" i="23"/>
  <c r="N44" i="23"/>
  <c r="N45" i="23"/>
  <c r="N46" i="23"/>
  <c r="N47" i="23"/>
  <c r="N48" i="23"/>
  <c r="N49" i="23"/>
  <c r="O54" i="23"/>
  <c r="O55" i="23"/>
  <c r="O56" i="23"/>
  <c r="O57" i="23"/>
  <c r="O58" i="23"/>
  <c r="O59" i="23"/>
  <c r="O60" i="23"/>
  <c r="N54" i="23"/>
  <c r="N55" i="23"/>
  <c r="N56" i="23"/>
  <c r="N57" i="23"/>
  <c r="N58" i="23"/>
  <c r="N59" i="23"/>
  <c r="N60" i="23"/>
  <c r="O56" i="24"/>
  <c r="O57" i="24"/>
  <c r="O58" i="24"/>
  <c r="O59" i="24"/>
  <c r="O60" i="24"/>
  <c r="O61" i="24"/>
  <c r="O62" i="24"/>
  <c r="O63" i="24"/>
  <c r="N56" i="24"/>
  <c r="N57" i="24"/>
  <c r="N58" i="24"/>
  <c r="N59" i="24"/>
  <c r="N60" i="24"/>
  <c r="N61" i="24"/>
  <c r="N62" i="24"/>
  <c r="N63" i="24"/>
  <c r="O8" i="24"/>
  <c r="O9" i="24"/>
  <c r="O10" i="24"/>
  <c r="O11" i="24"/>
  <c r="O12" i="24"/>
  <c r="O13" i="24"/>
  <c r="O14" i="24"/>
  <c r="O15" i="24"/>
  <c r="O16" i="24"/>
  <c r="O17" i="24"/>
  <c r="O18" i="24"/>
  <c r="O19" i="24"/>
  <c r="O20" i="24"/>
  <c r="O21" i="24"/>
  <c r="O22" i="24"/>
  <c r="O23" i="24"/>
  <c r="O24" i="24"/>
  <c r="O25" i="24"/>
  <c r="O26" i="24"/>
  <c r="O27" i="24"/>
  <c r="O28" i="24"/>
  <c r="O29" i="24"/>
  <c r="O30" i="24"/>
  <c r="O31" i="24"/>
  <c r="O32" i="24"/>
  <c r="O33" i="24"/>
  <c r="O34" i="24"/>
  <c r="O35" i="24"/>
  <c r="O36" i="24"/>
  <c r="O37" i="24"/>
  <c r="O38" i="24"/>
  <c r="O39" i="24"/>
  <c r="O40" i="24"/>
  <c r="O41" i="24"/>
  <c r="O42" i="24"/>
  <c r="O43" i="24"/>
  <c r="O44" i="24"/>
  <c r="O45" i="24"/>
  <c r="O46" i="24"/>
  <c r="O47" i="24"/>
  <c r="O48" i="24"/>
  <c r="O49" i="24"/>
  <c r="O50" i="24"/>
  <c r="O51" i="24"/>
  <c r="N8" i="24"/>
  <c r="N9" i="24"/>
  <c r="N10" i="24"/>
  <c r="N11" i="24"/>
  <c r="N12" i="24"/>
  <c r="N13" i="24"/>
  <c r="N14" i="24"/>
  <c r="N15" i="24"/>
  <c r="N16" i="24"/>
  <c r="N17" i="24"/>
  <c r="N18" i="24"/>
  <c r="N19" i="24"/>
  <c r="N20" i="24"/>
  <c r="N21" i="24"/>
  <c r="N22" i="24"/>
  <c r="N23" i="24"/>
  <c r="N24" i="24"/>
  <c r="N25" i="24"/>
  <c r="N26" i="24"/>
  <c r="N27" i="24"/>
  <c r="N28" i="24"/>
  <c r="N29" i="24"/>
  <c r="N30" i="24"/>
  <c r="N31" i="24"/>
  <c r="N32" i="24"/>
  <c r="N33" i="24"/>
  <c r="N34" i="24"/>
  <c r="N35" i="24"/>
  <c r="N36" i="24"/>
  <c r="N37" i="24"/>
  <c r="N38" i="24"/>
  <c r="N39" i="24"/>
  <c r="N40" i="24"/>
  <c r="N41" i="24"/>
  <c r="N42" i="24"/>
  <c r="N43" i="24"/>
  <c r="N44" i="24"/>
  <c r="N45" i="24"/>
  <c r="N46" i="24"/>
  <c r="N47" i="24"/>
  <c r="N48" i="24"/>
  <c r="N49" i="24"/>
  <c r="N50" i="24"/>
  <c r="N51" i="24"/>
  <c r="O67" i="25"/>
  <c r="O68" i="25"/>
  <c r="O69" i="25"/>
  <c r="O70" i="25"/>
  <c r="O71" i="25"/>
  <c r="O72" i="25"/>
  <c r="O73" i="25"/>
  <c r="O74" i="25"/>
  <c r="O75" i="25"/>
  <c r="O76" i="25"/>
  <c r="O77" i="25"/>
  <c r="N67" i="25"/>
  <c r="N68" i="25"/>
  <c r="N69" i="25"/>
  <c r="N70" i="25"/>
  <c r="N71" i="25"/>
  <c r="N72" i="25"/>
  <c r="N73" i="25"/>
  <c r="N74" i="25"/>
  <c r="N75" i="25"/>
  <c r="N76" i="25"/>
  <c r="N77" i="25"/>
  <c r="O8" i="25"/>
  <c r="O9" i="25"/>
  <c r="O10" i="25"/>
  <c r="O11" i="25"/>
  <c r="O12" i="25"/>
  <c r="O13" i="25"/>
  <c r="O14" i="25"/>
  <c r="O15" i="25"/>
  <c r="O16" i="25"/>
  <c r="O17" i="25"/>
  <c r="O18" i="25"/>
  <c r="O19" i="25"/>
  <c r="O20" i="25"/>
  <c r="O21" i="25"/>
  <c r="O22" i="25"/>
  <c r="O23" i="25"/>
  <c r="O24" i="25"/>
  <c r="O25" i="25"/>
  <c r="O26" i="25"/>
  <c r="O27" i="25"/>
  <c r="O28" i="25"/>
  <c r="O29" i="25"/>
  <c r="O30" i="25"/>
  <c r="O31" i="25"/>
  <c r="O32" i="25"/>
  <c r="O33" i="25"/>
  <c r="O34" i="25"/>
  <c r="O35" i="25"/>
  <c r="O36" i="25"/>
  <c r="O37" i="25"/>
  <c r="O38" i="25"/>
  <c r="O39" i="25"/>
  <c r="O40" i="25"/>
  <c r="O41" i="25"/>
  <c r="O42" i="25"/>
  <c r="O43" i="25"/>
  <c r="O44" i="25"/>
  <c r="O45" i="25"/>
  <c r="O46" i="25"/>
  <c r="O47" i="25"/>
  <c r="O48" i="25"/>
  <c r="O49" i="25"/>
  <c r="O50" i="25"/>
  <c r="O51" i="25"/>
  <c r="O52" i="25"/>
  <c r="O53" i="25"/>
  <c r="O54" i="25"/>
  <c r="O55" i="25"/>
  <c r="O56" i="25"/>
  <c r="O57" i="25"/>
  <c r="O58" i="25"/>
  <c r="O59" i="25"/>
  <c r="O60" i="25"/>
  <c r="O61" i="25"/>
  <c r="O62" i="25"/>
  <c r="N8" i="25"/>
  <c r="N9" i="25"/>
  <c r="N10" i="25"/>
  <c r="N11" i="25"/>
  <c r="N12" i="25"/>
  <c r="N13" i="25"/>
  <c r="N14" i="25"/>
  <c r="N15" i="25"/>
  <c r="N16" i="25"/>
  <c r="N17" i="25"/>
  <c r="N18" i="25"/>
  <c r="N19" i="25"/>
  <c r="N20" i="25"/>
  <c r="N21" i="25"/>
  <c r="N22" i="25"/>
  <c r="N23" i="25"/>
  <c r="N24" i="25"/>
  <c r="N25" i="25"/>
  <c r="N26" i="25"/>
  <c r="N27" i="25"/>
  <c r="N28" i="25"/>
  <c r="N29" i="25"/>
  <c r="N30" i="25"/>
  <c r="N31" i="25"/>
  <c r="N32" i="25"/>
  <c r="N33" i="25"/>
  <c r="N34" i="25"/>
  <c r="N35" i="25"/>
  <c r="N36" i="25"/>
  <c r="N37" i="25"/>
  <c r="N38" i="25"/>
  <c r="N39" i="25"/>
  <c r="N40" i="25"/>
  <c r="N41" i="25"/>
  <c r="N42" i="25"/>
  <c r="N43" i="25"/>
  <c r="N44" i="25"/>
  <c r="N45" i="25"/>
  <c r="N46" i="25"/>
  <c r="N47" i="25"/>
  <c r="N48" i="25"/>
  <c r="N49" i="25"/>
  <c r="N50" i="25"/>
  <c r="N51" i="25"/>
  <c r="N52" i="25"/>
  <c r="N53" i="25"/>
  <c r="N54" i="25"/>
  <c r="N55" i="25"/>
  <c r="N56" i="25"/>
  <c r="N57" i="25"/>
  <c r="N58" i="25"/>
  <c r="N59" i="25"/>
  <c r="N60" i="25"/>
  <c r="N61" i="25"/>
  <c r="N62" i="25"/>
  <c r="O48" i="26"/>
  <c r="O49" i="26"/>
  <c r="O50" i="26"/>
  <c r="O51" i="26"/>
  <c r="O52" i="26"/>
  <c r="O53" i="26"/>
  <c r="O54" i="26"/>
  <c r="O55" i="26"/>
  <c r="N48" i="26"/>
  <c r="N49" i="26"/>
  <c r="N50" i="26"/>
  <c r="N51" i="26"/>
  <c r="N52" i="26"/>
  <c r="N53" i="26"/>
  <c r="N54" i="26"/>
  <c r="N55" i="26"/>
  <c r="O8" i="26"/>
  <c r="O9" i="26"/>
  <c r="O10" i="26"/>
  <c r="O11" i="26"/>
  <c r="O12" i="26"/>
  <c r="O13" i="26"/>
  <c r="O14" i="26"/>
  <c r="O15" i="26"/>
  <c r="O16" i="26"/>
  <c r="O17" i="26"/>
  <c r="O18" i="26"/>
  <c r="O19" i="26"/>
  <c r="O20" i="26"/>
  <c r="O21" i="26"/>
  <c r="O22" i="26"/>
  <c r="O23" i="26"/>
  <c r="O24" i="26"/>
  <c r="O25" i="26"/>
  <c r="O26" i="26"/>
  <c r="O27" i="26"/>
  <c r="O28" i="26"/>
  <c r="O29" i="26"/>
  <c r="O30" i="26"/>
  <c r="O31" i="26"/>
  <c r="O32" i="26"/>
  <c r="O33" i="26"/>
  <c r="O34" i="26"/>
  <c r="O35" i="26"/>
  <c r="O36" i="26"/>
  <c r="O37" i="26"/>
  <c r="O38" i="26"/>
  <c r="O39" i="26"/>
  <c r="O40" i="26"/>
  <c r="O41" i="26"/>
  <c r="O42" i="26"/>
  <c r="O43" i="26"/>
  <c r="N8" i="26"/>
  <c r="N9" i="26"/>
  <c r="N10" i="26"/>
  <c r="N11" i="26"/>
  <c r="N12" i="26"/>
  <c r="N13" i="26"/>
  <c r="N14" i="26"/>
  <c r="N15" i="26"/>
  <c r="N16" i="26"/>
  <c r="N17" i="26"/>
  <c r="N18" i="26"/>
  <c r="N19" i="26"/>
  <c r="N20" i="26"/>
  <c r="N21" i="26"/>
  <c r="N22" i="26"/>
  <c r="N23" i="26"/>
  <c r="N24" i="26"/>
  <c r="N25" i="26"/>
  <c r="N26" i="26"/>
  <c r="N27" i="26"/>
  <c r="N28" i="26"/>
  <c r="N29" i="26"/>
  <c r="N30" i="26"/>
  <c r="N31" i="26"/>
  <c r="N32" i="26"/>
  <c r="N33" i="26"/>
  <c r="N34" i="26"/>
  <c r="N35" i="26"/>
  <c r="N36" i="26"/>
  <c r="N37" i="26"/>
  <c r="N38" i="26"/>
  <c r="N39" i="26"/>
  <c r="N40" i="26"/>
  <c r="N41" i="26"/>
  <c r="N42" i="26"/>
  <c r="N43" i="26"/>
  <c r="O70" i="27"/>
  <c r="O71" i="27"/>
  <c r="O72" i="27"/>
  <c r="O73" i="27"/>
  <c r="O74" i="27"/>
  <c r="O75" i="27"/>
  <c r="O76" i="27"/>
  <c r="O77" i="27"/>
  <c r="O78" i="27"/>
  <c r="O79" i="27"/>
  <c r="O80" i="27"/>
  <c r="N70" i="27"/>
  <c r="N71" i="27"/>
  <c r="N72" i="27"/>
  <c r="N73" i="27"/>
  <c r="N74" i="27"/>
  <c r="N75" i="27"/>
  <c r="N76" i="27"/>
  <c r="N77" i="27"/>
  <c r="N78" i="27"/>
  <c r="N79" i="27"/>
  <c r="N80" i="27"/>
  <c r="O8" i="27"/>
  <c r="O9" i="27"/>
  <c r="O10" i="27"/>
  <c r="O11" i="27"/>
  <c r="O12" i="27"/>
  <c r="O13" i="27"/>
  <c r="O14" i="27"/>
  <c r="O15" i="27"/>
  <c r="O16" i="27"/>
  <c r="O17" i="27"/>
  <c r="O18" i="27"/>
  <c r="O19" i="27"/>
  <c r="O20" i="27"/>
  <c r="O21" i="27"/>
  <c r="O22" i="27"/>
  <c r="O23" i="27"/>
  <c r="O24" i="27"/>
  <c r="O25" i="27"/>
  <c r="O26" i="27"/>
  <c r="O27" i="27"/>
  <c r="O28" i="27"/>
  <c r="O29" i="27"/>
  <c r="O30" i="27"/>
  <c r="O31" i="27"/>
  <c r="O32" i="27"/>
  <c r="O33" i="27"/>
  <c r="O34" i="27"/>
  <c r="O35" i="27"/>
  <c r="O36" i="27"/>
  <c r="O37" i="27"/>
  <c r="O38" i="27"/>
  <c r="O39" i="27"/>
  <c r="O40" i="27"/>
  <c r="O41" i="27"/>
  <c r="O42" i="27"/>
  <c r="O43" i="27"/>
  <c r="O44" i="27"/>
  <c r="O45" i="27"/>
  <c r="O46" i="27"/>
  <c r="O47" i="27"/>
  <c r="O48" i="27"/>
  <c r="O49" i="27"/>
  <c r="O50" i="27"/>
  <c r="O51" i="27"/>
  <c r="O52" i="27"/>
  <c r="O53" i="27"/>
  <c r="O54" i="27"/>
  <c r="O55" i="27"/>
  <c r="O56" i="27"/>
  <c r="O57" i="27"/>
  <c r="O58" i="27"/>
  <c r="O59" i="27"/>
  <c r="O60" i="27"/>
  <c r="O61" i="27"/>
  <c r="O62" i="27"/>
  <c r="O63" i="27"/>
  <c r="O64" i="27"/>
  <c r="O65" i="27"/>
  <c r="N8" i="27"/>
  <c r="N9" i="27"/>
  <c r="N10" i="27"/>
  <c r="N11" i="27"/>
  <c r="N12" i="27"/>
  <c r="N13" i="27"/>
  <c r="N14" i="27"/>
  <c r="N15" i="27"/>
  <c r="N16" i="27"/>
  <c r="N17" i="27"/>
  <c r="N18" i="27"/>
  <c r="N19" i="27"/>
  <c r="N20" i="27"/>
  <c r="N21" i="27"/>
  <c r="N22" i="27"/>
  <c r="N23" i="27"/>
  <c r="N24" i="27"/>
  <c r="N25" i="27"/>
  <c r="N26" i="27"/>
  <c r="N27" i="27"/>
  <c r="N28" i="27"/>
  <c r="N29" i="27"/>
  <c r="N30" i="27"/>
  <c r="N31" i="27"/>
  <c r="N32" i="27"/>
  <c r="N33" i="27"/>
  <c r="N34" i="27"/>
  <c r="N35" i="27"/>
  <c r="N36" i="27"/>
  <c r="N37" i="27"/>
  <c r="N38" i="27"/>
  <c r="N39" i="27"/>
  <c r="N40" i="27"/>
  <c r="N41" i="27"/>
  <c r="N42" i="27"/>
  <c r="N43" i="27"/>
  <c r="N44" i="27"/>
  <c r="N45" i="27"/>
  <c r="N46" i="27"/>
  <c r="N47" i="27"/>
  <c r="N48" i="27"/>
  <c r="N49" i="27"/>
  <c r="N50" i="27"/>
  <c r="N51" i="27"/>
  <c r="N52" i="27"/>
  <c r="N53" i="27"/>
  <c r="N54" i="27"/>
  <c r="N55" i="27"/>
  <c r="N56" i="27"/>
  <c r="N57" i="27"/>
  <c r="N58" i="27"/>
  <c r="N59" i="27"/>
  <c r="N60" i="27"/>
  <c r="N61" i="27"/>
  <c r="N62" i="27"/>
  <c r="N63" i="27"/>
  <c r="N64" i="27"/>
  <c r="N65" i="27"/>
  <c r="O55" i="28"/>
  <c r="O56" i="28"/>
  <c r="O57" i="28"/>
  <c r="O58" i="28"/>
  <c r="O59" i="28"/>
  <c r="O60" i="28"/>
  <c r="O61" i="28"/>
  <c r="O62" i="28"/>
  <c r="O63" i="28"/>
  <c r="N55" i="28"/>
  <c r="N56" i="28"/>
  <c r="N57" i="28"/>
  <c r="N58" i="28"/>
  <c r="N59" i="28"/>
  <c r="N60" i="28"/>
  <c r="N61" i="28"/>
  <c r="N62" i="28"/>
  <c r="N63" i="28"/>
  <c r="O8" i="28"/>
  <c r="O9" i="28"/>
  <c r="O10" i="28"/>
  <c r="O11" i="28"/>
  <c r="O12" i="28"/>
  <c r="O13" i="28"/>
  <c r="O14" i="28"/>
  <c r="O15" i="28"/>
  <c r="O16" i="28"/>
  <c r="O17" i="28"/>
  <c r="O18" i="28"/>
  <c r="O19" i="28"/>
  <c r="O20" i="28"/>
  <c r="O21" i="28"/>
  <c r="O22" i="28"/>
  <c r="O23" i="28"/>
  <c r="O24" i="28"/>
  <c r="O25" i="28"/>
  <c r="O26" i="28"/>
  <c r="O27" i="28"/>
  <c r="O28" i="28"/>
  <c r="O29" i="28"/>
  <c r="O30" i="28"/>
  <c r="O31" i="28"/>
  <c r="O32" i="28"/>
  <c r="O33" i="28"/>
  <c r="O34" i="28"/>
  <c r="O35" i="28"/>
  <c r="O36" i="28"/>
  <c r="O37" i="28"/>
  <c r="O38" i="28"/>
  <c r="O39" i="28"/>
  <c r="O40" i="28"/>
  <c r="O41" i="28"/>
  <c r="O42" i="28"/>
  <c r="O43" i="28"/>
  <c r="O44" i="28"/>
  <c r="O45" i="28"/>
  <c r="O46" i="28"/>
  <c r="O47" i="28"/>
  <c r="O48" i="28"/>
  <c r="O49" i="28"/>
  <c r="O50" i="28"/>
  <c r="N8" i="28"/>
  <c r="N9" i="28"/>
  <c r="N10" i="28"/>
  <c r="N11" i="28"/>
  <c r="N12" i="28"/>
  <c r="N13" i="28"/>
  <c r="N14" i="28"/>
  <c r="N15" i="28"/>
  <c r="N16" i="28"/>
  <c r="N17" i="28"/>
  <c r="N18" i="28"/>
  <c r="N19" i="28"/>
  <c r="N20" i="28"/>
  <c r="N21" i="28"/>
  <c r="N22" i="28"/>
  <c r="N23" i="28"/>
  <c r="N24" i="28"/>
  <c r="N25" i="28"/>
  <c r="N26" i="28"/>
  <c r="N27" i="28"/>
  <c r="N28" i="28"/>
  <c r="N29" i="28"/>
  <c r="N30" i="28"/>
  <c r="N31" i="28"/>
  <c r="N32" i="28"/>
  <c r="N33" i="28"/>
  <c r="N34" i="28"/>
  <c r="N35" i="28"/>
  <c r="N36" i="28"/>
  <c r="N37" i="28"/>
  <c r="N38" i="28"/>
  <c r="N39" i="28"/>
  <c r="N40" i="28"/>
  <c r="N41" i="28"/>
  <c r="N42" i="28"/>
  <c r="N43" i="28"/>
  <c r="N44" i="28"/>
  <c r="N45" i="28"/>
  <c r="N46" i="28"/>
  <c r="N47" i="28"/>
  <c r="N48" i="28"/>
  <c r="N49" i="28"/>
  <c r="N50" i="28"/>
  <c r="O8" i="29"/>
  <c r="O9" i="29"/>
  <c r="O10" i="29"/>
  <c r="O11" i="29"/>
  <c r="O12" i="29"/>
  <c r="O13" i="29"/>
  <c r="O14" i="29"/>
  <c r="O15" i="29"/>
  <c r="O16" i="29"/>
  <c r="O17" i="29"/>
  <c r="O18" i="29"/>
  <c r="O19" i="29"/>
  <c r="O20" i="29"/>
  <c r="O21" i="29"/>
  <c r="O22" i="29"/>
  <c r="O23" i="29"/>
  <c r="O24" i="29"/>
  <c r="O25" i="29"/>
  <c r="O26" i="29"/>
  <c r="O27" i="29"/>
  <c r="O28" i="29"/>
  <c r="O29" i="29"/>
  <c r="O30" i="29"/>
  <c r="O31" i="29"/>
  <c r="O32" i="29"/>
  <c r="O33" i="29"/>
  <c r="O34" i="29"/>
  <c r="O35" i="29"/>
  <c r="O36" i="29"/>
  <c r="O37" i="29"/>
  <c r="O38" i="29"/>
  <c r="O39" i="29"/>
  <c r="O40" i="29"/>
  <c r="O41" i="29"/>
  <c r="O42" i="29"/>
  <c r="O43" i="29"/>
  <c r="O44" i="29"/>
  <c r="O45" i="29"/>
  <c r="O46" i="29"/>
  <c r="O47" i="29"/>
  <c r="O48" i="29"/>
  <c r="O49" i="29"/>
  <c r="O50" i="29"/>
  <c r="O51" i="29"/>
  <c r="O52" i="29"/>
  <c r="O53" i="29"/>
  <c r="O54" i="29"/>
  <c r="O55" i="29"/>
  <c r="O56" i="29"/>
  <c r="O57" i="29"/>
  <c r="O58" i="29"/>
  <c r="O59" i="29"/>
  <c r="O60" i="29"/>
  <c r="O61" i="29"/>
  <c r="O62" i="29"/>
  <c r="O63" i="29"/>
  <c r="O64" i="29"/>
  <c r="O65" i="29"/>
  <c r="N8" i="29"/>
  <c r="N9" i="29"/>
  <c r="N10" i="29"/>
  <c r="N11" i="29"/>
  <c r="N12" i="29"/>
  <c r="N13" i="29"/>
  <c r="N14" i="29"/>
  <c r="N15" i="29"/>
  <c r="N16" i="29"/>
  <c r="N17" i="29"/>
  <c r="N18" i="29"/>
  <c r="N19" i="29"/>
  <c r="N20" i="29"/>
  <c r="N21" i="29"/>
  <c r="N22" i="29"/>
  <c r="N23" i="29"/>
  <c r="N24" i="29"/>
  <c r="N25" i="29"/>
  <c r="N26" i="29"/>
  <c r="N27" i="29"/>
  <c r="N28" i="29"/>
  <c r="N29" i="29"/>
  <c r="N30" i="29"/>
  <c r="N31" i="29"/>
  <c r="N32" i="29"/>
  <c r="N33" i="29"/>
  <c r="N34" i="29"/>
  <c r="N35" i="29"/>
  <c r="N36" i="29"/>
  <c r="N37" i="29"/>
  <c r="N38" i="29"/>
  <c r="N39" i="29"/>
  <c r="N40" i="29"/>
  <c r="N41" i="29"/>
  <c r="N42" i="29"/>
  <c r="N43" i="29"/>
  <c r="N44" i="29"/>
  <c r="N45" i="29"/>
  <c r="N46" i="29"/>
  <c r="N47" i="29"/>
  <c r="N48" i="29"/>
  <c r="N49" i="29"/>
  <c r="N50" i="29"/>
  <c r="N51" i="29"/>
  <c r="N52" i="29"/>
  <c r="N53" i="29"/>
  <c r="N54" i="29"/>
  <c r="N55" i="29"/>
  <c r="N56" i="29"/>
  <c r="N57" i="29"/>
  <c r="N58" i="29"/>
  <c r="N59" i="29"/>
  <c r="N60" i="29"/>
  <c r="N61" i="29"/>
  <c r="N62" i="29"/>
  <c r="N63" i="29"/>
  <c r="N64" i="29"/>
  <c r="N65" i="29"/>
  <c r="O8" i="30"/>
  <c r="O9" i="30"/>
  <c r="O10" i="30"/>
  <c r="O11" i="30"/>
  <c r="O12" i="30"/>
  <c r="O13" i="30"/>
  <c r="O14" i="30"/>
  <c r="O15" i="30"/>
  <c r="O16" i="30"/>
  <c r="O17" i="30"/>
  <c r="O18" i="30"/>
  <c r="O19" i="30"/>
  <c r="O20" i="30"/>
  <c r="O21" i="30"/>
  <c r="O22" i="30"/>
  <c r="O23" i="30"/>
  <c r="O24" i="30"/>
  <c r="O25" i="30"/>
  <c r="O26" i="30"/>
  <c r="O27" i="30"/>
  <c r="O28" i="30"/>
  <c r="O29" i="30"/>
  <c r="O30" i="30"/>
  <c r="O31" i="30"/>
  <c r="O32" i="30"/>
  <c r="O33" i="30"/>
  <c r="O34" i="30"/>
  <c r="O35" i="30"/>
  <c r="O36" i="30"/>
  <c r="O37" i="30"/>
  <c r="O38" i="30"/>
  <c r="O39" i="30"/>
  <c r="O40" i="30"/>
  <c r="O41" i="30"/>
  <c r="O42" i="30"/>
  <c r="O43" i="30"/>
  <c r="O44" i="30"/>
  <c r="O45" i="30"/>
  <c r="O46" i="30"/>
  <c r="O47" i="30"/>
  <c r="O48" i="30"/>
  <c r="O49" i="30"/>
  <c r="O50" i="30"/>
  <c r="O51" i="30"/>
  <c r="O52" i="30"/>
  <c r="O53" i="30"/>
  <c r="O54" i="30"/>
  <c r="N8" i="30"/>
  <c r="N9" i="30"/>
  <c r="N10" i="30"/>
  <c r="N11" i="30"/>
  <c r="N12" i="30"/>
  <c r="N13" i="30"/>
  <c r="N14" i="30"/>
  <c r="N15" i="30"/>
  <c r="N16" i="30"/>
  <c r="N17" i="30"/>
  <c r="N18" i="30"/>
  <c r="N19" i="30"/>
  <c r="N20" i="30"/>
  <c r="N21" i="30"/>
  <c r="N22" i="30"/>
  <c r="N23" i="30"/>
  <c r="N24" i="30"/>
  <c r="N25" i="30"/>
  <c r="N26" i="30"/>
  <c r="N27" i="30"/>
  <c r="N28" i="30"/>
  <c r="N29" i="30"/>
  <c r="N30" i="30"/>
  <c r="N31" i="30"/>
  <c r="N32" i="30"/>
  <c r="N33" i="30"/>
  <c r="N34" i="30"/>
  <c r="N35" i="30"/>
  <c r="N36" i="30"/>
  <c r="N37" i="30"/>
  <c r="N38" i="30"/>
  <c r="N39" i="30"/>
  <c r="N40" i="30"/>
  <c r="N41" i="30"/>
  <c r="N42" i="30"/>
  <c r="N43" i="30"/>
  <c r="N44" i="30"/>
  <c r="N45" i="30"/>
  <c r="N46" i="30"/>
  <c r="N47" i="30"/>
  <c r="N48" i="30"/>
  <c r="N49" i="30"/>
  <c r="N50" i="30"/>
  <c r="N51" i="30"/>
  <c r="N52" i="30"/>
  <c r="N53" i="30"/>
  <c r="N54" i="30"/>
  <c r="O59" i="30"/>
  <c r="O60" i="30"/>
  <c r="O61" i="30"/>
  <c r="O62" i="30"/>
  <c r="O63" i="30"/>
  <c r="O64" i="30"/>
  <c r="O65" i="30"/>
  <c r="O66" i="30"/>
  <c r="O67" i="30"/>
  <c r="O68" i="30"/>
  <c r="O69" i="30"/>
  <c r="O70" i="30"/>
  <c r="N59" i="30"/>
  <c r="N60" i="30"/>
  <c r="N61" i="30"/>
  <c r="N62" i="30"/>
  <c r="N63" i="30"/>
  <c r="N64" i="30"/>
  <c r="N65" i="30"/>
  <c r="N66" i="30"/>
  <c r="N67" i="30"/>
  <c r="N68" i="30"/>
  <c r="N69" i="30"/>
  <c r="N70" i="30"/>
  <c r="O51" i="31"/>
  <c r="O52" i="31"/>
  <c r="O53" i="31"/>
  <c r="O54" i="31"/>
  <c r="O55" i="31"/>
  <c r="O56" i="31"/>
  <c r="O57" i="31"/>
  <c r="O58" i="31"/>
  <c r="N51" i="31"/>
  <c r="N52" i="31"/>
  <c r="N53" i="31"/>
  <c r="N54" i="31"/>
  <c r="N55" i="31"/>
  <c r="N56" i="31"/>
  <c r="N57" i="31"/>
  <c r="N58" i="31"/>
  <c r="O8" i="31"/>
  <c r="O9" i="31"/>
  <c r="O10" i="31"/>
  <c r="O11" i="31"/>
  <c r="O12" i="31"/>
  <c r="O13" i="31"/>
  <c r="O14" i="31"/>
  <c r="O15" i="31"/>
  <c r="O16" i="31"/>
  <c r="O17" i="31"/>
  <c r="O18" i="31"/>
  <c r="O19" i="31"/>
  <c r="O20" i="31"/>
  <c r="O21" i="31"/>
  <c r="O22" i="31"/>
  <c r="O23" i="31"/>
  <c r="O24" i="31"/>
  <c r="O25" i="31"/>
  <c r="O26" i="31"/>
  <c r="O27" i="31"/>
  <c r="O28" i="31"/>
  <c r="O29" i="31"/>
  <c r="O30" i="31"/>
  <c r="O31" i="31"/>
  <c r="O32" i="31"/>
  <c r="O33" i="31"/>
  <c r="O34" i="31"/>
  <c r="O35" i="31"/>
  <c r="O36" i="31"/>
  <c r="O37" i="31"/>
  <c r="O38" i="31"/>
  <c r="O39" i="31"/>
  <c r="O40" i="31"/>
  <c r="O41" i="31"/>
  <c r="O42" i="31"/>
  <c r="O43" i="31"/>
  <c r="O44" i="31"/>
  <c r="O45" i="31"/>
  <c r="O46" i="31"/>
  <c r="N8" i="31"/>
  <c r="N9" i="31"/>
  <c r="N10" i="31"/>
  <c r="N11" i="31"/>
  <c r="N12" i="31"/>
  <c r="N13" i="31"/>
  <c r="N14" i="31"/>
  <c r="N15" i="31"/>
  <c r="N16" i="31"/>
  <c r="N17" i="31"/>
  <c r="N18" i="31"/>
  <c r="N19" i="31"/>
  <c r="N20" i="31"/>
  <c r="N21" i="31"/>
  <c r="N22" i="31"/>
  <c r="N23" i="31"/>
  <c r="N24" i="31"/>
  <c r="N25" i="31"/>
  <c r="N26" i="31"/>
  <c r="N27" i="31"/>
  <c r="N28" i="31"/>
  <c r="N29" i="31"/>
  <c r="N30" i="31"/>
  <c r="N31" i="31"/>
  <c r="N32" i="31"/>
  <c r="N33" i="31"/>
  <c r="N34" i="31"/>
  <c r="N35" i="31"/>
  <c r="N36" i="31"/>
  <c r="N37" i="31"/>
  <c r="N38" i="31"/>
  <c r="N39" i="31"/>
  <c r="N40" i="31"/>
  <c r="N41" i="31"/>
  <c r="N42" i="31"/>
  <c r="N43" i="31"/>
  <c r="N44" i="31"/>
  <c r="N45" i="31"/>
  <c r="N46" i="31"/>
  <c r="O8" i="33"/>
  <c r="O9" i="33"/>
  <c r="O10" i="33"/>
  <c r="O11" i="33"/>
  <c r="O12" i="33"/>
  <c r="O13" i="33"/>
  <c r="O14" i="33"/>
  <c r="O15" i="33"/>
  <c r="O16" i="33"/>
  <c r="O17" i="33"/>
  <c r="O18" i="33"/>
  <c r="O19" i="33"/>
  <c r="O20" i="33"/>
  <c r="O21" i="33"/>
  <c r="O22" i="33"/>
  <c r="O23" i="33"/>
  <c r="O24" i="33"/>
  <c r="O25" i="33"/>
  <c r="O26" i="33"/>
  <c r="O27" i="33"/>
  <c r="O28" i="33"/>
  <c r="O29" i="33"/>
  <c r="O30" i="33"/>
  <c r="O31" i="33"/>
  <c r="O32" i="33"/>
  <c r="O33" i="33"/>
  <c r="O34" i="33"/>
  <c r="O35" i="33"/>
  <c r="O36" i="33"/>
  <c r="O37" i="33"/>
  <c r="O38" i="33"/>
  <c r="O39" i="33"/>
  <c r="O40" i="33"/>
  <c r="O41" i="33"/>
  <c r="O42" i="33"/>
  <c r="O43" i="33"/>
  <c r="O44" i="33"/>
  <c r="O45" i="33"/>
  <c r="O46" i="33"/>
  <c r="O47" i="33"/>
  <c r="O48" i="33"/>
  <c r="O49" i="33"/>
  <c r="O50" i="33"/>
  <c r="O51" i="33"/>
  <c r="O52" i="33"/>
  <c r="O53" i="33"/>
  <c r="O54" i="33"/>
  <c r="N8" i="33"/>
  <c r="N9" i="33"/>
  <c r="N10" i="33"/>
  <c r="N11" i="33"/>
  <c r="N12" i="33"/>
  <c r="N13" i="33"/>
  <c r="N14" i="33"/>
  <c r="N15" i="33"/>
  <c r="N16" i="33"/>
  <c r="N17" i="33"/>
  <c r="N18" i="33"/>
  <c r="N19" i="33"/>
  <c r="N20" i="33"/>
  <c r="N21" i="33"/>
  <c r="N22" i="33"/>
  <c r="N23" i="33"/>
  <c r="N24" i="33"/>
  <c r="N25" i="33"/>
  <c r="N26" i="33"/>
  <c r="N27" i="33"/>
  <c r="N28" i="33"/>
  <c r="N29" i="33"/>
  <c r="N30" i="33"/>
  <c r="N31" i="33"/>
  <c r="N32" i="33"/>
  <c r="N33" i="33"/>
  <c r="N34" i="33"/>
  <c r="N35" i="33"/>
  <c r="N36" i="33"/>
  <c r="N37" i="33"/>
  <c r="N38" i="33"/>
  <c r="N39" i="33"/>
  <c r="N40" i="33"/>
  <c r="N41" i="33"/>
  <c r="N42" i="33"/>
  <c r="N43" i="33"/>
  <c r="N44" i="33"/>
  <c r="N45" i="33"/>
  <c r="N46" i="33"/>
  <c r="N47" i="33"/>
  <c r="N48" i="33"/>
  <c r="N49" i="33"/>
  <c r="N50" i="33"/>
  <c r="N51" i="33"/>
  <c r="N52" i="33"/>
  <c r="N53" i="33"/>
  <c r="N54" i="33"/>
  <c r="O59" i="33"/>
  <c r="O60" i="33"/>
  <c r="O61" i="33"/>
  <c r="O62" i="33"/>
  <c r="O63" i="33"/>
  <c r="O64" i="33"/>
  <c r="O65" i="33"/>
  <c r="O66" i="33"/>
  <c r="O67" i="33"/>
  <c r="N59" i="33"/>
  <c r="N60" i="33"/>
  <c r="N61" i="33"/>
  <c r="N62" i="33"/>
  <c r="N63" i="33"/>
  <c r="N64" i="33"/>
  <c r="N65" i="33"/>
  <c r="N66" i="33"/>
  <c r="N67" i="33"/>
  <c r="O8" i="32"/>
  <c r="O9" i="32"/>
  <c r="O10" i="32"/>
  <c r="O11" i="32"/>
  <c r="O12" i="32"/>
  <c r="O13" i="32"/>
  <c r="O14" i="32"/>
  <c r="O15" i="32"/>
  <c r="O16" i="32"/>
  <c r="O17" i="32"/>
  <c r="O18" i="32"/>
  <c r="O19" i="32"/>
  <c r="O20" i="32"/>
  <c r="O21" i="32"/>
  <c r="O22" i="32"/>
  <c r="O23" i="32"/>
  <c r="O24" i="32"/>
  <c r="O25" i="32"/>
  <c r="O26" i="32"/>
  <c r="O27" i="32"/>
  <c r="O28" i="32"/>
  <c r="O29" i="32"/>
  <c r="O30" i="32"/>
  <c r="O31" i="32"/>
  <c r="O32" i="32"/>
  <c r="O33" i="32"/>
  <c r="O34" i="32"/>
  <c r="O35" i="32"/>
  <c r="O36" i="32"/>
  <c r="O37" i="32"/>
  <c r="O38" i="32"/>
  <c r="O39" i="32"/>
  <c r="O40" i="32"/>
  <c r="O41" i="32"/>
  <c r="O42" i="32"/>
  <c r="O43" i="32"/>
  <c r="O44" i="32"/>
  <c r="O45" i="32"/>
  <c r="O46" i="32"/>
  <c r="O47" i="32"/>
  <c r="O48" i="32"/>
  <c r="O49" i="32"/>
  <c r="N45" i="32"/>
  <c r="N46" i="32"/>
  <c r="N47" i="32"/>
  <c r="N48" i="32"/>
  <c r="N49" i="32"/>
  <c r="N8" i="32"/>
  <c r="N9" i="32"/>
  <c r="N10" i="32"/>
  <c r="N11" i="32"/>
  <c r="N12" i="32"/>
  <c r="N13" i="32"/>
  <c r="N14" i="32"/>
  <c r="N15" i="32"/>
  <c r="N16" i="32"/>
  <c r="N17" i="32"/>
  <c r="N18" i="32"/>
  <c r="N19" i="32"/>
  <c r="N20" i="32"/>
  <c r="N21" i="32"/>
  <c r="N22" i="32"/>
  <c r="N23" i="32"/>
  <c r="N24" i="32"/>
  <c r="N25" i="32"/>
  <c r="N26" i="32"/>
  <c r="N27" i="32"/>
  <c r="N28" i="32"/>
  <c r="N29" i="32"/>
  <c r="N30" i="32"/>
  <c r="N31" i="32"/>
  <c r="N32" i="32"/>
  <c r="N33" i="32"/>
  <c r="N34" i="32"/>
  <c r="N35" i="32"/>
  <c r="N36" i="32"/>
  <c r="N37" i="32"/>
  <c r="N38" i="32"/>
  <c r="N39" i="32"/>
  <c r="N40" i="32"/>
  <c r="N41" i="32"/>
  <c r="N42" i="32"/>
  <c r="N43" i="32"/>
  <c r="N44" i="32"/>
  <c r="O54" i="32"/>
  <c r="O55" i="32"/>
  <c r="O56" i="32"/>
  <c r="O57" i="32"/>
  <c r="O58" i="32"/>
  <c r="O59" i="32"/>
  <c r="O60" i="32"/>
  <c r="O61" i="32"/>
  <c r="N54" i="32"/>
  <c r="N55" i="32"/>
  <c r="N56" i="32"/>
  <c r="N57" i="32"/>
  <c r="N58" i="32"/>
  <c r="N59" i="32"/>
  <c r="N60" i="32"/>
  <c r="N61" i="32"/>
  <c r="O60" i="34"/>
  <c r="O61" i="34"/>
  <c r="O62" i="34"/>
  <c r="O63" i="34"/>
  <c r="O64" i="34"/>
  <c r="O65" i="34"/>
  <c r="O66" i="34"/>
  <c r="O67" i="34"/>
  <c r="N66" i="34"/>
  <c r="N67" i="34"/>
  <c r="N60" i="34"/>
  <c r="N61" i="34"/>
  <c r="N62" i="34"/>
  <c r="N63" i="34"/>
  <c r="N64" i="34"/>
  <c r="N65" i="34"/>
  <c r="O8" i="34"/>
  <c r="O9" i="34"/>
  <c r="O10" i="34"/>
  <c r="O11" i="34"/>
  <c r="O12" i="34"/>
  <c r="O13" i="34"/>
  <c r="O14" i="34"/>
  <c r="O15" i="34"/>
  <c r="O16" i="34"/>
  <c r="O17" i="34"/>
  <c r="O18" i="34"/>
  <c r="O19" i="34"/>
  <c r="O20" i="34"/>
  <c r="O21" i="34"/>
  <c r="O22" i="34"/>
  <c r="O23" i="34"/>
  <c r="O24" i="34"/>
  <c r="O25" i="34"/>
  <c r="O26" i="34"/>
  <c r="O27" i="34"/>
  <c r="O28" i="34"/>
  <c r="O29" i="34"/>
  <c r="O30" i="34"/>
  <c r="O31" i="34"/>
  <c r="O32" i="34"/>
  <c r="O33" i="34"/>
  <c r="O34" i="34"/>
  <c r="O35" i="34"/>
  <c r="O36" i="34"/>
  <c r="O37" i="34"/>
  <c r="O38" i="34"/>
  <c r="O39" i="34"/>
  <c r="O40" i="34"/>
  <c r="O41" i="34"/>
  <c r="O42" i="34"/>
  <c r="O43" i="34"/>
  <c r="O44" i="34"/>
  <c r="O45" i="34"/>
  <c r="O46" i="34"/>
  <c r="O47" i="34"/>
  <c r="O48" i="34"/>
  <c r="O49" i="34"/>
  <c r="O50" i="34"/>
  <c r="O51" i="34"/>
  <c r="O52" i="34"/>
  <c r="O53" i="34"/>
  <c r="O54" i="34"/>
  <c r="O55" i="34"/>
  <c r="N8" i="34"/>
  <c r="N9" i="34"/>
  <c r="N10" i="34"/>
  <c r="N11" i="34"/>
  <c r="N12" i="34"/>
  <c r="N13" i="34"/>
  <c r="N14" i="34"/>
  <c r="N15" i="34"/>
  <c r="N16" i="34"/>
  <c r="N17" i="34"/>
  <c r="N18" i="34"/>
  <c r="N19" i="34"/>
  <c r="N20" i="34"/>
  <c r="N21" i="34"/>
  <c r="N22" i="34"/>
  <c r="N23" i="34"/>
  <c r="N24" i="34"/>
  <c r="N25" i="34"/>
  <c r="N26" i="34"/>
  <c r="N27" i="34"/>
  <c r="N28" i="34"/>
  <c r="N29" i="34"/>
  <c r="N30" i="34"/>
  <c r="N31" i="34"/>
  <c r="N32" i="34"/>
  <c r="N33" i="34"/>
  <c r="N34" i="34"/>
  <c r="N35" i="34"/>
  <c r="N36" i="34"/>
  <c r="N37" i="34"/>
  <c r="N38" i="34"/>
  <c r="N39" i="34"/>
  <c r="N40" i="34"/>
  <c r="N41" i="34"/>
  <c r="N42" i="34"/>
  <c r="N43" i="34"/>
  <c r="N44" i="34"/>
  <c r="N45" i="34"/>
  <c r="N46" i="34"/>
  <c r="N47" i="34"/>
  <c r="N48" i="34"/>
  <c r="N49" i="34"/>
  <c r="N50" i="34"/>
  <c r="N51" i="34"/>
  <c r="N52" i="34"/>
  <c r="N53" i="34"/>
  <c r="N54" i="34"/>
  <c r="N55" i="34"/>
  <c r="O34" i="35"/>
  <c r="O35" i="35"/>
  <c r="O36" i="35"/>
  <c r="O37" i="35"/>
  <c r="O38" i="35"/>
  <c r="O39" i="35"/>
  <c r="O40" i="35"/>
  <c r="O41" i="35"/>
  <c r="O42" i="35"/>
  <c r="O43" i="35"/>
  <c r="O44" i="35"/>
  <c r="O45" i="35"/>
  <c r="O46" i="35"/>
  <c r="O47" i="35"/>
  <c r="O48" i="35"/>
  <c r="O49" i="35"/>
  <c r="O50" i="35"/>
  <c r="O51" i="35"/>
  <c r="O52" i="35"/>
  <c r="O53" i="35"/>
  <c r="O54" i="35"/>
  <c r="O55" i="35"/>
  <c r="O8" i="35"/>
  <c r="O9" i="35"/>
  <c r="O10" i="35"/>
  <c r="O11" i="35"/>
  <c r="O12" i="35"/>
  <c r="O13" i="35"/>
  <c r="O14" i="35"/>
  <c r="O15" i="35"/>
  <c r="O16" i="35"/>
  <c r="O17" i="35"/>
  <c r="O18" i="35"/>
  <c r="O19" i="35"/>
  <c r="O20" i="35"/>
  <c r="O21" i="35"/>
  <c r="O22" i="35"/>
  <c r="O23" i="35"/>
  <c r="O24" i="35"/>
  <c r="O25" i="35"/>
  <c r="O26" i="35"/>
  <c r="O27" i="35"/>
  <c r="O28" i="35"/>
  <c r="O29" i="35"/>
  <c r="O30" i="35"/>
  <c r="O31" i="35"/>
  <c r="O32" i="35"/>
  <c r="O33" i="35"/>
  <c r="N34" i="35"/>
  <c r="N35" i="35"/>
  <c r="N36" i="35"/>
  <c r="N37" i="35"/>
  <c r="N38" i="35"/>
  <c r="N39" i="35"/>
  <c r="N40" i="35"/>
  <c r="N41" i="35"/>
  <c r="N42" i="35"/>
  <c r="N43" i="35"/>
  <c r="N44" i="35"/>
  <c r="N45" i="35"/>
  <c r="N46" i="35"/>
  <c r="N47" i="35"/>
  <c r="N48" i="35"/>
  <c r="N49" i="35"/>
  <c r="N50" i="35"/>
  <c r="N51" i="35"/>
  <c r="N52" i="35"/>
  <c r="N53" i="35"/>
  <c r="N54" i="35"/>
  <c r="N55" i="35"/>
  <c r="N8" i="35"/>
  <c r="N9" i="35"/>
  <c r="N10" i="35"/>
  <c r="N11" i="35"/>
  <c r="N12" i="35"/>
  <c r="N13" i="35"/>
  <c r="N14" i="35"/>
  <c r="N15" i="35"/>
  <c r="N16" i="35"/>
  <c r="N17" i="35"/>
  <c r="N18" i="35"/>
  <c r="N19" i="35"/>
  <c r="N20" i="35"/>
  <c r="N21" i="35"/>
  <c r="N22" i="35"/>
  <c r="N23" i="35"/>
  <c r="N24" i="35"/>
  <c r="N25" i="35"/>
  <c r="N26" i="35"/>
  <c r="N27" i="35"/>
  <c r="N28" i="35"/>
  <c r="N29" i="35"/>
  <c r="N30" i="35"/>
  <c r="N31" i="35"/>
  <c r="N32" i="35"/>
  <c r="N33" i="35"/>
  <c r="O60" i="35"/>
  <c r="O61" i="35"/>
  <c r="O62" i="35"/>
  <c r="O63" i="35"/>
  <c r="O64" i="35"/>
  <c r="O65" i="35"/>
  <c r="O66" i="35"/>
  <c r="O67" i="35"/>
  <c r="O68" i="35"/>
  <c r="O69" i="35"/>
  <c r="O70" i="35"/>
  <c r="N60" i="35"/>
  <c r="N61" i="35"/>
  <c r="N62" i="35"/>
  <c r="N63" i="35"/>
  <c r="N64" i="35"/>
  <c r="N65" i="35"/>
  <c r="N66" i="35"/>
  <c r="N67" i="35"/>
  <c r="N68" i="35"/>
  <c r="N69" i="35"/>
  <c r="N70" i="35"/>
  <c r="N71" i="35"/>
  <c r="O71" i="35"/>
  <c r="O60" i="36"/>
  <c r="O61" i="36"/>
  <c r="O62" i="36"/>
  <c r="O63" i="36"/>
  <c r="O64" i="36"/>
  <c r="O65" i="36"/>
  <c r="O66" i="36"/>
  <c r="O67" i="36"/>
  <c r="O68" i="36"/>
  <c r="N60" i="36"/>
  <c r="N61" i="36"/>
  <c r="N62" i="36"/>
  <c r="N63" i="36"/>
  <c r="N64" i="36"/>
  <c r="N65" i="36"/>
  <c r="N66" i="36"/>
  <c r="N67" i="36"/>
  <c r="N68" i="36"/>
  <c r="O8" i="36"/>
  <c r="O9" i="36"/>
  <c r="O10" i="36"/>
  <c r="O11" i="36"/>
  <c r="O12" i="36"/>
  <c r="O13" i="36"/>
  <c r="O14" i="36"/>
  <c r="O15" i="36"/>
  <c r="O16" i="36"/>
  <c r="O17" i="36"/>
  <c r="O18" i="36"/>
  <c r="O19" i="36"/>
  <c r="O20" i="36"/>
  <c r="O21" i="36"/>
  <c r="O22" i="36"/>
  <c r="O23" i="36"/>
  <c r="O24" i="36"/>
  <c r="O25" i="36"/>
  <c r="O26" i="36"/>
  <c r="O27" i="36"/>
  <c r="O28" i="36"/>
  <c r="O29" i="36"/>
  <c r="O30" i="36"/>
  <c r="O31" i="36"/>
  <c r="O32" i="36"/>
  <c r="O33" i="36"/>
  <c r="O34" i="36"/>
  <c r="O35" i="36"/>
  <c r="O36" i="36"/>
  <c r="O37" i="36"/>
  <c r="O38" i="36"/>
  <c r="O39" i="36"/>
  <c r="O40" i="36"/>
  <c r="O41" i="36"/>
  <c r="O42" i="36"/>
  <c r="O43" i="36"/>
  <c r="O44" i="36"/>
  <c r="O45" i="36"/>
  <c r="O46" i="36"/>
  <c r="O47" i="36"/>
  <c r="O48" i="36"/>
  <c r="O49" i="36"/>
  <c r="O50" i="36"/>
  <c r="O51" i="36"/>
  <c r="O52" i="36"/>
  <c r="O53" i="36"/>
  <c r="O54" i="36"/>
  <c r="O55" i="36"/>
  <c r="N8" i="36"/>
  <c r="N9" i="36"/>
  <c r="N10" i="36"/>
  <c r="N11" i="36"/>
  <c r="N12" i="36"/>
  <c r="N13" i="36"/>
  <c r="N14" i="36"/>
  <c r="N15" i="36"/>
  <c r="N16" i="36"/>
  <c r="N17" i="36"/>
  <c r="N18" i="36"/>
  <c r="N19" i="36"/>
  <c r="N20" i="36"/>
  <c r="N21" i="36"/>
  <c r="N22" i="36"/>
  <c r="N23" i="36"/>
  <c r="N24" i="36"/>
  <c r="N25" i="36"/>
  <c r="N26" i="36"/>
  <c r="N27" i="36"/>
  <c r="N28" i="36"/>
  <c r="N29" i="36"/>
  <c r="N30" i="36"/>
  <c r="N31" i="36"/>
  <c r="N32" i="36"/>
  <c r="N33" i="36"/>
  <c r="N34" i="36"/>
  <c r="N35" i="36"/>
  <c r="N36" i="36"/>
  <c r="N37" i="36"/>
  <c r="N38" i="36"/>
  <c r="N39" i="36"/>
  <c r="N40" i="36"/>
  <c r="N41" i="36"/>
  <c r="N42" i="36"/>
  <c r="N43" i="36"/>
  <c r="N44" i="36"/>
  <c r="N45" i="36"/>
  <c r="N46" i="36"/>
  <c r="N47" i="36"/>
  <c r="N48" i="36"/>
  <c r="N49" i="36"/>
  <c r="N50" i="36"/>
  <c r="N51" i="36"/>
  <c r="N52" i="36"/>
  <c r="N53" i="36"/>
  <c r="N54" i="36"/>
  <c r="N55" i="36"/>
  <c r="O60" i="37"/>
  <c r="O61" i="37"/>
  <c r="O62" i="37"/>
  <c r="O63" i="37"/>
  <c r="O64" i="37"/>
  <c r="O65" i="37"/>
  <c r="O66" i="37"/>
  <c r="N60" i="37"/>
  <c r="N61" i="37"/>
  <c r="N62" i="37"/>
  <c r="N63" i="37"/>
  <c r="N64" i="37"/>
  <c r="N65" i="37"/>
  <c r="N66" i="37"/>
  <c r="O8" i="37"/>
  <c r="O9" i="37"/>
  <c r="O10" i="37"/>
  <c r="O11" i="37"/>
  <c r="O12" i="37"/>
  <c r="O13" i="37"/>
  <c r="O14" i="37"/>
  <c r="O15" i="37"/>
  <c r="O16" i="37"/>
  <c r="O17" i="37"/>
  <c r="O18" i="37"/>
  <c r="O19" i="37"/>
  <c r="O20" i="37"/>
  <c r="O21" i="37"/>
  <c r="O22" i="37"/>
  <c r="O23" i="37"/>
  <c r="O24" i="37"/>
  <c r="O25" i="37"/>
  <c r="O26" i="37"/>
  <c r="O27" i="37"/>
  <c r="O28" i="37"/>
  <c r="O29" i="37"/>
  <c r="O30" i="37"/>
  <c r="O31" i="37"/>
  <c r="O32" i="37"/>
  <c r="O33" i="37"/>
  <c r="O34" i="37"/>
  <c r="O35" i="37"/>
  <c r="O36" i="37"/>
  <c r="O37" i="37"/>
  <c r="O38" i="37"/>
  <c r="O39" i="37"/>
  <c r="O40" i="37"/>
  <c r="O41" i="37"/>
  <c r="O42" i="37"/>
  <c r="O43" i="37"/>
  <c r="O44" i="37"/>
  <c r="O45" i="37"/>
  <c r="O46" i="37"/>
  <c r="O47" i="37"/>
  <c r="O48" i="37"/>
  <c r="O49" i="37"/>
  <c r="O50" i="37"/>
  <c r="O51" i="37"/>
  <c r="O52" i="37"/>
  <c r="O53" i="37"/>
  <c r="O54" i="37"/>
  <c r="O55" i="37"/>
  <c r="N12" i="37"/>
  <c r="N13" i="37"/>
  <c r="N14" i="37"/>
  <c r="N15" i="37"/>
  <c r="N16" i="37"/>
  <c r="N17" i="37"/>
  <c r="N18" i="37"/>
  <c r="N19" i="37"/>
  <c r="N20" i="37"/>
  <c r="N21" i="37"/>
  <c r="N22" i="37"/>
  <c r="N23" i="37"/>
  <c r="N24" i="37"/>
  <c r="N25" i="37"/>
  <c r="N26" i="37"/>
  <c r="N27" i="37"/>
  <c r="N28" i="37"/>
  <c r="N29" i="37"/>
  <c r="N30" i="37"/>
  <c r="N31" i="37"/>
  <c r="N32" i="37"/>
  <c r="N33" i="37"/>
  <c r="N34" i="37"/>
  <c r="N35" i="37"/>
  <c r="N36" i="37"/>
  <c r="N37" i="37"/>
  <c r="N38" i="37"/>
  <c r="N39" i="37"/>
  <c r="N40" i="37"/>
  <c r="N41" i="37"/>
  <c r="N42" i="37"/>
  <c r="N43" i="37"/>
  <c r="N44" i="37"/>
  <c r="N45" i="37"/>
  <c r="N46" i="37"/>
  <c r="N47" i="37"/>
  <c r="N48" i="37"/>
  <c r="N49" i="37"/>
  <c r="N50" i="37"/>
  <c r="N51" i="37"/>
  <c r="N52" i="37"/>
  <c r="N53" i="37"/>
  <c r="N54" i="37"/>
  <c r="N55" i="37"/>
  <c r="N8" i="37"/>
  <c r="N9" i="37"/>
  <c r="N10" i="37"/>
  <c r="N11" i="37"/>
  <c r="O65" i="38"/>
  <c r="O66" i="38"/>
  <c r="O67" i="38"/>
  <c r="O68" i="38"/>
  <c r="O69" i="38"/>
  <c r="O70" i="38"/>
  <c r="O71" i="38"/>
  <c r="O72" i="38"/>
  <c r="O73" i="38"/>
  <c r="O74" i="38"/>
  <c r="N65" i="38"/>
  <c r="N66" i="38"/>
  <c r="N67" i="38"/>
  <c r="N68" i="38"/>
  <c r="N69" i="38"/>
  <c r="N70" i="38"/>
  <c r="N71" i="38"/>
  <c r="N72" i="38"/>
  <c r="N73" i="38"/>
  <c r="N74" i="38"/>
  <c r="O8" i="38"/>
  <c r="O9" i="38"/>
  <c r="O10" i="38"/>
  <c r="O11" i="38"/>
  <c r="O12" i="38"/>
  <c r="O13" i="38"/>
  <c r="O14" i="38"/>
  <c r="O15" i="38"/>
  <c r="O16" i="38"/>
  <c r="O17" i="38"/>
  <c r="O18" i="38"/>
  <c r="O19" i="38"/>
  <c r="O20" i="38"/>
  <c r="O21" i="38"/>
  <c r="O22" i="38"/>
  <c r="O23" i="38"/>
  <c r="O24" i="38"/>
  <c r="O25" i="38"/>
  <c r="O26" i="38"/>
  <c r="O27" i="38"/>
  <c r="O28" i="38"/>
  <c r="O29" i="38"/>
  <c r="O30" i="38"/>
  <c r="O31" i="38"/>
  <c r="O32" i="38"/>
  <c r="O33" i="38"/>
  <c r="O34" i="38"/>
  <c r="O35" i="38"/>
  <c r="O36" i="38"/>
  <c r="O37" i="38"/>
  <c r="O38" i="38"/>
  <c r="O39" i="38"/>
  <c r="O40" i="38"/>
  <c r="O41" i="38"/>
  <c r="O42" i="38"/>
  <c r="O43" i="38"/>
  <c r="O44" i="38"/>
  <c r="O45" i="38"/>
  <c r="O46" i="38"/>
  <c r="O47" i="38"/>
  <c r="O48" i="38"/>
  <c r="O49" i="38"/>
  <c r="O50" i="38"/>
  <c r="O51" i="38"/>
  <c r="O52" i="38"/>
  <c r="O53" i="38"/>
  <c r="O54" i="38"/>
  <c r="O55" i="38"/>
  <c r="O56" i="38"/>
  <c r="O57" i="38"/>
  <c r="O58" i="38"/>
  <c r="O59" i="38"/>
  <c r="O60" i="38"/>
  <c r="N8" i="38"/>
  <c r="N9" i="38"/>
  <c r="N10" i="38"/>
  <c r="N11" i="38"/>
  <c r="N12" i="38"/>
  <c r="N13" i="38"/>
  <c r="N14" i="38"/>
  <c r="N15" i="38"/>
  <c r="N16" i="38"/>
  <c r="N17" i="38"/>
  <c r="N18" i="38"/>
  <c r="N19" i="38"/>
  <c r="N20" i="38"/>
  <c r="N21" i="38"/>
  <c r="N22" i="38"/>
  <c r="N23" i="38"/>
  <c r="N24" i="38"/>
  <c r="N25" i="38"/>
  <c r="N26" i="38"/>
  <c r="N27" i="38"/>
  <c r="N28" i="38"/>
  <c r="N29" i="38"/>
  <c r="N30" i="38"/>
  <c r="N31" i="38"/>
  <c r="N32" i="38"/>
  <c r="N33" i="38"/>
  <c r="N34" i="38"/>
  <c r="N35" i="38"/>
  <c r="N36" i="38"/>
  <c r="N37" i="38"/>
  <c r="N38" i="38"/>
  <c r="N39" i="38"/>
  <c r="N40" i="38"/>
  <c r="N41" i="38"/>
  <c r="N42" i="38"/>
  <c r="N43" i="38"/>
  <c r="N44" i="38"/>
  <c r="N45" i="38"/>
  <c r="N46" i="38"/>
  <c r="N47" i="38"/>
  <c r="N48" i="38"/>
  <c r="N49" i="38"/>
  <c r="N50" i="38"/>
  <c r="N51" i="38"/>
  <c r="N52" i="38"/>
  <c r="N53" i="38"/>
  <c r="N54" i="38"/>
  <c r="N55" i="38"/>
  <c r="N56" i="38"/>
  <c r="N57" i="38"/>
  <c r="N58" i="38"/>
  <c r="N59" i="38"/>
  <c r="N60" i="38"/>
  <c r="O52" i="39"/>
  <c r="O53" i="39"/>
  <c r="O54" i="39"/>
  <c r="O55" i="39"/>
  <c r="O56" i="39"/>
  <c r="O57" i="39"/>
  <c r="O58" i="39"/>
  <c r="N52" i="39"/>
  <c r="N53" i="39"/>
  <c r="N54" i="39"/>
  <c r="N55" i="39"/>
  <c r="N56" i="39"/>
  <c r="N57" i="39"/>
  <c r="N58" i="39"/>
  <c r="O8" i="39"/>
  <c r="O9" i="39"/>
  <c r="O10" i="39"/>
  <c r="O11" i="39"/>
  <c r="O12" i="39"/>
  <c r="O13" i="39"/>
  <c r="O14" i="39"/>
  <c r="O15" i="39"/>
  <c r="O16" i="39"/>
  <c r="O17" i="39"/>
  <c r="O18" i="39"/>
  <c r="O19" i="39"/>
  <c r="O20" i="39"/>
  <c r="O21" i="39"/>
  <c r="O22" i="39"/>
  <c r="O23" i="39"/>
  <c r="O24" i="39"/>
  <c r="O25" i="39"/>
  <c r="O26" i="39"/>
  <c r="O27" i="39"/>
  <c r="O28" i="39"/>
  <c r="O29" i="39"/>
  <c r="O30" i="39"/>
  <c r="O31" i="39"/>
  <c r="O32" i="39"/>
  <c r="O33" i="39"/>
  <c r="O34" i="39"/>
  <c r="O35" i="39"/>
  <c r="O36" i="39"/>
  <c r="O37" i="39"/>
  <c r="O38" i="39"/>
  <c r="O39" i="39"/>
  <c r="O40" i="39"/>
  <c r="O41" i="39"/>
  <c r="O42" i="39"/>
  <c r="O43" i="39"/>
  <c r="O44" i="39"/>
  <c r="O45" i="39"/>
  <c r="O46" i="39"/>
  <c r="O47" i="39"/>
  <c r="N8" i="39"/>
  <c r="N9" i="39"/>
  <c r="N10" i="39"/>
  <c r="N11" i="39"/>
  <c r="N12" i="39"/>
  <c r="N13" i="39"/>
  <c r="N14" i="39"/>
  <c r="N15" i="39"/>
  <c r="N16" i="39"/>
  <c r="N17" i="39"/>
  <c r="N18" i="39"/>
  <c r="N19" i="39"/>
  <c r="N20" i="39"/>
  <c r="N21" i="39"/>
  <c r="N22" i="39"/>
  <c r="N23" i="39"/>
  <c r="N24" i="39"/>
  <c r="N25" i="39"/>
  <c r="N26" i="39"/>
  <c r="N27" i="39"/>
  <c r="N28" i="39"/>
  <c r="N29" i="39"/>
  <c r="N30" i="39"/>
  <c r="N31" i="39"/>
  <c r="N32" i="39"/>
  <c r="N33" i="39"/>
  <c r="N34" i="39"/>
  <c r="N35" i="39"/>
  <c r="N36" i="39"/>
  <c r="N37" i="39"/>
  <c r="N38" i="39"/>
  <c r="N39" i="39"/>
  <c r="N40" i="39"/>
  <c r="N41" i="39"/>
  <c r="N42" i="39"/>
  <c r="N43" i="39"/>
  <c r="N44" i="39"/>
  <c r="N45" i="39"/>
  <c r="N46" i="39"/>
  <c r="N47" i="39"/>
  <c r="O54" i="40"/>
  <c r="O55" i="40"/>
  <c r="O56" i="40"/>
  <c r="O57" i="40"/>
  <c r="O58" i="40"/>
  <c r="O59" i="40"/>
  <c r="O60" i="40"/>
  <c r="O61" i="40"/>
  <c r="O62" i="40"/>
  <c r="O63" i="40"/>
  <c r="N54" i="40"/>
  <c r="N55" i="40"/>
  <c r="N56" i="40"/>
  <c r="N57" i="40"/>
  <c r="N58" i="40"/>
  <c r="N59" i="40"/>
  <c r="N60" i="40"/>
  <c r="N61" i="40"/>
  <c r="N62" i="40"/>
  <c r="N63" i="40"/>
  <c r="O8" i="40"/>
  <c r="O9" i="40"/>
  <c r="O10" i="40"/>
  <c r="O11" i="40"/>
  <c r="O12" i="40"/>
  <c r="O13" i="40"/>
  <c r="O14" i="40"/>
  <c r="O15" i="40"/>
  <c r="O16" i="40"/>
  <c r="O17" i="40"/>
  <c r="O18" i="40"/>
  <c r="O19" i="40"/>
  <c r="O20" i="40"/>
  <c r="O21" i="40"/>
  <c r="O22" i="40"/>
  <c r="O23" i="40"/>
  <c r="O24" i="40"/>
  <c r="O25" i="40"/>
  <c r="O26" i="40"/>
  <c r="O27" i="40"/>
  <c r="O28" i="40"/>
  <c r="O29" i="40"/>
  <c r="O30" i="40"/>
  <c r="O31" i="40"/>
  <c r="O32" i="40"/>
  <c r="O33" i="40"/>
  <c r="O34" i="40"/>
  <c r="O35" i="40"/>
  <c r="O36" i="40"/>
  <c r="O37" i="40"/>
  <c r="O38" i="40"/>
  <c r="O39" i="40"/>
  <c r="O40" i="40"/>
  <c r="O41" i="40"/>
  <c r="O42" i="40"/>
  <c r="O43" i="40"/>
  <c r="O44" i="40"/>
  <c r="O45" i="40"/>
  <c r="O46" i="40"/>
  <c r="O47" i="40"/>
  <c r="O48" i="40"/>
  <c r="O49" i="40"/>
  <c r="N8" i="40"/>
  <c r="N9" i="40"/>
  <c r="N10" i="40"/>
  <c r="N11" i="40"/>
  <c r="N12" i="40"/>
  <c r="N13" i="40"/>
  <c r="N14" i="40"/>
  <c r="N15" i="40"/>
  <c r="N16" i="40"/>
  <c r="N17" i="40"/>
  <c r="N18" i="40"/>
  <c r="N19" i="40"/>
  <c r="N20" i="40"/>
  <c r="N21" i="40"/>
  <c r="N22" i="40"/>
  <c r="N23" i="40"/>
  <c r="N24" i="40"/>
  <c r="N25" i="40"/>
  <c r="N26" i="40"/>
  <c r="N27" i="40"/>
  <c r="N28" i="40"/>
  <c r="N29" i="40"/>
  <c r="N30" i="40"/>
  <c r="N31" i="40"/>
  <c r="N32" i="40"/>
  <c r="N33" i="40"/>
  <c r="N34" i="40"/>
  <c r="N35" i="40"/>
  <c r="N36" i="40"/>
  <c r="N37" i="40"/>
  <c r="N38" i="40"/>
  <c r="N39" i="40"/>
  <c r="N40" i="40"/>
  <c r="N41" i="40"/>
  <c r="N42" i="40"/>
  <c r="N43" i="40"/>
  <c r="N44" i="40"/>
  <c r="N45" i="40"/>
  <c r="N46" i="40"/>
  <c r="N47" i="40"/>
  <c r="N48" i="40"/>
  <c r="N49" i="40"/>
  <c r="O58" i="41"/>
  <c r="O59" i="41"/>
  <c r="O60" i="41"/>
  <c r="O61" i="41"/>
  <c r="O62" i="41"/>
  <c r="O63" i="41"/>
  <c r="O64" i="41"/>
  <c r="O65" i="41"/>
  <c r="O66" i="41"/>
  <c r="O67" i="41"/>
  <c r="N58" i="41"/>
  <c r="N59" i="41"/>
  <c r="N60" i="41"/>
  <c r="N61" i="41"/>
  <c r="N62" i="41"/>
  <c r="N63" i="41"/>
  <c r="N64" i="41"/>
  <c r="N65" i="41"/>
  <c r="N66" i="41"/>
  <c r="N67" i="41"/>
  <c r="N57" i="41"/>
  <c r="O8" i="41"/>
  <c r="O9" i="41"/>
  <c r="O10" i="41"/>
  <c r="O11" i="41"/>
  <c r="O12" i="41"/>
  <c r="O13" i="41"/>
  <c r="O14" i="41"/>
  <c r="O15" i="41"/>
  <c r="O16" i="41"/>
  <c r="O17" i="41"/>
  <c r="O18" i="41"/>
  <c r="O19" i="41"/>
  <c r="O20" i="41"/>
  <c r="O21" i="41"/>
  <c r="O22" i="41"/>
  <c r="O23" i="41"/>
  <c r="O24" i="41"/>
  <c r="O25" i="41"/>
  <c r="O26" i="41"/>
  <c r="O27" i="41"/>
  <c r="O28" i="41"/>
  <c r="O29" i="41"/>
  <c r="O30" i="41"/>
  <c r="O31" i="41"/>
  <c r="O32" i="41"/>
  <c r="O33" i="41"/>
  <c r="O34" i="41"/>
  <c r="O35" i="41"/>
  <c r="O36" i="41"/>
  <c r="O37" i="41"/>
  <c r="O38" i="41"/>
  <c r="O39" i="41"/>
  <c r="O40" i="41"/>
  <c r="O41" i="41"/>
  <c r="O42" i="41"/>
  <c r="O43" i="41"/>
  <c r="O44" i="41"/>
  <c r="O45" i="41"/>
  <c r="O46" i="41"/>
  <c r="O47" i="41"/>
  <c r="O48" i="41"/>
  <c r="O49" i="41"/>
  <c r="O50" i="41"/>
  <c r="O51" i="41"/>
  <c r="O52" i="41"/>
  <c r="O53" i="41"/>
  <c r="N8" i="41"/>
  <c r="N9" i="41"/>
  <c r="N10" i="41"/>
  <c r="N11" i="41"/>
  <c r="N12" i="41"/>
  <c r="N13" i="41"/>
  <c r="N14" i="41"/>
  <c r="N15" i="41"/>
  <c r="N16" i="41"/>
  <c r="N17" i="41"/>
  <c r="N18" i="41"/>
  <c r="N19" i="41"/>
  <c r="N20" i="41"/>
  <c r="N21" i="41"/>
  <c r="N22" i="41"/>
  <c r="N23" i="41"/>
  <c r="N24" i="41"/>
  <c r="N25" i="41"/>
  <c r="N26" i="41"/>
  <c r="N27" i="41"/>
  <c r="N28" i="41"/>
  <c r="N29" i="41"/>
  <c r="N30" i="41"/>
  <c r="N31" i="41"/>
  <c r="N32" i="41"/>
  <c r="N33" i="41"/>
  <c r="N34" i="41"/>
  <c r="N35" i="41"/>
  <c r="N36" i="41"/>
  <c r="N37" i="41"/>
  <c r="N38" i="41"/>
  <c r="N39" i="41"/>
  <c r="N40" i="41"/>
  <c r="N41" i="41"/>
  <c r="N42" i="41"/>
  <c r="N43" i="41"/>
  <c r="N44" i="41"/>
  <c r="N45" i="41"/>
  <c r="N46" i="41"/>
  <c r="N47" i="41"/>
  <c r="N48" i="41"/>
  <c r="N49" i="41"/>
  <c r="N50" i="41"/>
  <c r="N51" i="41"/>
  <c r="N52" i="41"/>
  <c r="N53" i="41"/>
  <c r="O8" i="42"/>
  <c r="O9" i="42"/>
  <c r="O10" i="42"/>
  <c r="O11" i="42"/>
  <c r="O12" i="42"/>
  <c r="O13" i="42"/>
  <c r="O14" i="42"/>
  <c r="O15" i="42"/>
  <c r="O16" i="42"/>
  <c r="O17" i="42"/>
  <c r="O18" i="42"/>
  <c r="O19" i="42"/>
  <c r="O20" i="42"/>
  <c r="O21" i="42"/>
  <c r="O22" i="42"/>
  <c r="O23" i="42"/>
  <c r="O24" i="42"/>
  <c r="O25" i="42"/>
  <c r="O26" i="42"/>
  <c r="O27" i="42"/>
  <c r="O28" i="42"/>
  <c r="O29" i="42"/>
  <c r="O30" i="42"/>
  <c r="O31" i="42"/>
  <c r="O32" i="42"/>
  <c r="O33" i="42"/>
  <c r="O34" i="42"/>
  <c r="O35" i="42"/>
  <c r="O36" i="42"/>
  <c r="O37" i="42"/>
  <c r="O38" i="42"/>
  <c r="O39" i="42"/>
  <c r="O40" i="42"/>
  <c r="O41" i="42"/>
  <c r="O42" i="42"/>
  <c r="O43" i="42"/>
  <c r="O44" i="42"/>
  <c r="O45" i="42"/>
  <c r="O46" i="42"/>
  <c r="O47" i="42"/>
  <c r="O48" i="42"/>
  <c r="O49" i="42"/>
  <c r="O50" i="42"/>
  <c r="O51" i="42"/>
  <c r="O52" i="42"/>
  <c r="O53" i="42"/>
  <c r="O54" i="42"/>
  <c r="O55" i="42"/>
  <c r="O56" i="42"/>
  <c r="O57" i="42"/>
  <c r="O58" i="42"/>
  <c r="O59" i="42"/>
  <c r="O60" i="42"/>
  <c r="O61" i="42"/>
  <c r="O62" i="42"/>
  <c r="O63" i="42"/>
  <c r="N8" i="42"/>
  <c r="N9" i="42"/>
  <c r="N10" i="42"/>
  <c r="N11" i="42"/>
  <c r="N12" i="42"/>
  <c r="N13" i="42"/>
  <c r="N14" i="42"/>
  <c r="N15" i="42"/>
  <c r="N16" i="42"/>
  <c r="N17" i="42"/>
  <c r="N18" i="42"/>
  <c r="N19" i="42"/>
  <c r="N20" i="42"/>
  <c r="N21" i="42"/>
  <c r="N22" i="42"/>
  <c r="N23" i="42"/>
  <c r="N24" i="42"/>
  <c r="N25" i="42"/>
  <c r="N26" i="42"/>
  <c r="N27" i="42"/>
  <c r="N28" i="42"/>
  <c r="N29" i="42"/>
  <c r="N30" i="42"/>
  <c r="N31" i="42"/>
  <c r="N32" i="42"/>
  <c r="N33" i="42"/>
  <c r="N34" i="42"/>
  <c r="N35" i="42"/>
  <c r="N36" i="42"/>
  <c r="N37" i="42"/>
  <c r="N38" i="42"/>
  <c r="N39" i="42"/>
  <c r="N40" i="42"/>
  <c r="N41" i="42"/>
  <c r="N42" i="42"/>
  <c r="N43" i="42"/>
  <c r="N44" i="42"/>
  <c r="N45" i="42"/>
  <c r="N46" i="42"/>
  <c r="N47" i="42"/>
  <c r="N48" i="42"/>
  <c r="N49" i="42"/>
  <c r="N50" i="42"/>
  <c r="N51" i="42"/>
  <c r="N52" i="42"/>
  <c r="N53" i="42"/>
  <c r="N54" i="42"/>
  <c r="N55" i="42"/>
  <c r="N56" i="42"/>
  <c r="N57" i="42"/>
  <c r="N58" i="42"/>
  <c r="N59" i="42"/>
  <c r="N60" i="42"/>
  <c r="N61" i="42"/>
  <c r="N62" i="42"/>
  <c r="N63" i="42"/>
  <c r="O68" i="42"/>
  <c r="O69" i="42"/>
  <c r="O70" i="42"/>
  <c r="O71" i="42"/>
  <c r="O72" i="42"/>
  <c r="O73" i="42"/>
  <c r="O74" i="42"/>
  <c r="O75" i="42"/>
  <c r="O76" i="42"/>
  <c r="O77" i="42"/>
  <c r="N68" i="42"/>
  <c r="N69" i="42"/>
  <c r="N70" i="42"/>
  <c r="N71" i="42"/>
  <c r="N72" i="42"/>
  <c r="N73" i="42"/>
  <c r="N74" i="42"/>
  <c r="N75" i="42"/>
  <c r="N76" i="42"/>
  <c r="N77" i="42"/>
  <c r="O8" i="43"/>
  <c r="O9" i="43"/>
  <c r="O10" i="43"/>
  <c r="O11" i="43"/>
  <c r="O12" i="43"/>
  <c r="O13" i="43"/>
  <c r="O14" i="43"/>
  <c r="O15" i="43"/>
  <c r="O16" i="43"/>
  <c r="O17" i="43"/>
  <c r="O18" i="43"/>
  <c r="O19" i="43"/>
  <c r="O20" i="43"/>
  <c r="O21" i="43"/>
  <c r="O22" i="43"/>
  <c r="O23" i="43"/>
  <c r="O24" i="43"/>
  <c r="O25" i="43"/>
  <c r="O26" i="43"/>
  <c r="O27" i="43"/>
  <c r="O28" i="43"/>
  <c r="O29" i="43"/>
  <c r="O30" i="43"/>
  <c r="O31" i="43"/>
  <c r="O32" i="43"/>
  <c r="O33" i="43"/>
  <c r="O34" i="43"/>
  <c r="O35" i="43"/>
  <c r="O36" i="43"/>
  <c r="O37" i="43"/>
  <c r="O38" i="43"/>
  <c r="O39" i="43"/>
  <c r="O40" i="43"/>
  <c r="O41" i="43"/>
  <c r="O42" i="43"/>
  <c r="O43" i="43"/>
  <c r="O44" i="43"/>
  <c r="O45" i="43"/>
  <c r="O46" i="43"/>
  <c r="O47" i="43"/>
  <c r="O48" i="43"/>
  <c r="O49" i="43"/>
  <c r="O50" i="43"/>
  <c r="O51" i="43"/>
  <c r="N8" i="43"/>
  <c r="N9" i="43"/>
  <c r="N10" i="43"/>
  <c r="N11" i="43"/>
  <c r="N12" i="43"/>
  <c r="N13" i="43"/>
  <c r="N14" i="43"/>
  <c r="N15" i="43"/>
  <c r="N16" i="43"/>
  <c r="N17" i="43"/>
  <c r="N18" i="43"/>
  <c r="N19" i="43"/>
  <c r="N20" i="43"/>
  <c r="N21" i="43"/>
  <c r="N22" i="43"/>
  <c r="N23" i="43"/>
  <c r="N24" i="43"/>
  <c r="N25" i="43"/>
  <c r="N26" i="43"/>
  <c r="N27" i="43"/>
  <c r="N28" i="43"/>
  <c r="N29" i="43"/>
  <c r="N30" i="43"/>
  <c r="N31" i="43"/>
  <c r="N32" i="43"/>
  <c r="N33" i="43"/>
  <c r="N34" i="43"/>
  <c r="N35" i="43"/>
  <c r="N36" i="43"/>
  <c r="N37" i="43"/>
  <c r="N38" i="43"/>
  <c r="N39" i="43"/>
  <c r="N40" i="43"/>
  <c r="N41" i="43"/>
  <c r="N42" i="43"/>
  <c r="N43" i="43"/>
  <c r="N44" i="43"/>
  <c r="N45" i="43"/>
  <c r="N46" i="43"/>
  <c r="N47" i="43"/>
  <c r="N48" i="43"/>
  <c r="N49" i="43"/>
  <c r="N50" i="43"/>
  <c r="N51" i="43"/>
  <c r="O56" i="43"/>
  <c r="O57" i="43"/>
  <c r="O58" i="43"/>
  <c r="O59" i="43"/>
  <c r="O60" i="43"/>
  <c r="O61" i="43"/>
  <c r="O62" i="43"/>
  <c r="O63" i="43"/>
  <c r="N56" i="43"/>
  <c r="N57" i="43"/>
  <c r="N58" i="43"/>
  <c r="N59" i="43"/>
  <c r="N60" i="43"/>
  <c r="N61" i="43"/>
  <c r="N62" i="43"/>
  <c r="N63" i="43"/>
  <c r="O8" i="44"/>
  <c r="O9" i="44"/>
  <c r="O10" i="44"/>
  <c r="O11" i="44"/>
  <c r="O12" i="44"/>
  <c r="O13" i="44"/>
  <c r="O14" i="44"/>
  <c r="O15" i="44"/>
  <c r="O16" i="44"/>
  <c r="O17" i="44"/>
  <c r="O18" i="44"/>
  <c r="O19" i="44"/>
  <c r="O20" i="44"/>
  <c r="O21" i="44"/>
  <c r="O22" i="44"/>
  <c r="O23" i="44"/>
  <c r="O24" i="44"/>
  <c r="O25" i="44"/>
  <c r="O26" i="44"/>
  <c r="O27" i="44"/>
  <c r="O28" i="44"/>
  <c r="O29" i="44"/>
  <c r="O30" i="44"/>
  <c r="O31" i="44"/>
  <c r="O32" i="44"/>
  <c r="O33" i="44"/>
  <c r="O34" i="44"/>
  <c r="O35" i="44"/>
  <c r="O36" i="44"/>
  <c r="O37" i="44"/>
  <c r="O38" i="44"/>
  <c r="O39" i="44"/>
  <c r="O40" i="44"/>
  <c r="O41" i="44"/>
  <c r="O42" i="44"/>
  <c r="O43" i="44"/>
  <c r="O44" i="44"/>
  <c r="O45" i="44"/>
  <c r="O46" i="44"/>
  <c r="O47" i="44"/>
  <c r="O48" i="44"/>
  <c r="O49" i="44"/>
  <c r="O50" i="44"/>
  <c r="O51" i="44"/>
  <c r="O52" i="44"/>
  <c r="O53" i="44"/>
  <c r="O54" i="44"/>
  <c r="O55" i="44"/>
  <c r="O56" i="44"/>
  <c r="O57" i="44"/>
  <c r="O58" i="44"/>
  <c r="N8" i="44"/>
  <c r="N9" i="44"/>
  <c r="N10" i="44"/>
  <c r="N11" i="44"/>
  <c r="N12" i="44"/>
  <c r="N13" i="44"/>
  <c r="N14" i="44"/>
  <c r="N15" i="44"/>
  <c r="N16" i="44"/>
  <c r="N17" i="44"/>
  <c r="N18" i="44"/>
  <c r="N19" i="44"/>
  <c r="N20" i="44"/>
  <c r="N21" i="44"/>
  <c r="N22" i="44"/>
  <c r="N23" i="44"/>
  <c r="N24" i="44"/>
  <c r="N25" i="44"/>
  <c r="N26" i="44"/>
  <c r="N27" i="44"/>
  <c r="N28" i="44"/>
  <c r="N29" i="44"/>
  <c r="N30" i="44"/>
  <c r="N31" i="44"/>
  <c r="N32" i="44"/>
  <c r="N33" i="44"/>
  <c r="N34" i="44"/>
  <c r="N35" i="44"/>
  <c r="N36" i="44"/>
  <c r="N37" i="44"/>
  <c r="N38" i="44"/>
  <c r="N39" i="44"/>
  <c r="N40" i="44"/>
  <c r="N41" i="44"/>
  <c r="N42" i="44"/>
  <c r="N43" i="44"/>
  <c r="N44" i="44"/>
  <c r="N45" i="44"/>
  <c r="N46" i="44"/>
  <c r="N47" i="44"/>
  <c r="N48" i="44"/>
  <c r="N49" i="44"/>
  <c r="N50" i="44"/>
  <c r="N51" i="44"/>
  <c r="N52" i="44"/>
  <c r="N53" i="44"/>
  <c r="N54" i="44"/>
  <c r="N55" i="44"/>
  <c r="N56" i="44"/>
  <c r="N57" i="44"/>
  <c r="N58" i="44"/>
  <c r="O63" i="44"/>
  <c r="O64" i="44"/>
  <c r="O65" i="44"/>
  <c r="O66" i="44"/>
  <c r="O67" i="44"/>
  <c r="O68" i="44"/>
  <c r="O69" i="44"/>
  <c r="O70" i="44"/>
  <c r="O71" i="44"/>
  <c r="O72" i="44"/>
  <c r="N63" i="44"/>
  <c r="N64" i="44"/>
  <c r="N65" i="44"/>
  <c r="N66" i="44"/>
  <c r="N67" i="44"/>
  <c r="N68" i="44"/>
  <c r="N69" i="44"/>
  <c r="N70" i="44"/>
  <c r="N71" i="44"/>
  <c r="N72" i="44"/>
  <c r="O63" i="45"/>
  <c r="O64" i="45"/>
  <c r="O65" i="45"/>
  <c r="O66" i="45"/>
  <c r="O67" i="45"/>
  <c r="O68" i="45"/>
  <c r="O69" i="45"/>
  <c r="O70" i="45"/>
  <c r="N63" i="45"/>
  <c r="N64" i="45"/>
  <c r="N65" i="45"/>
  <c r="N66" i="45"/>
  <c r="N67" i="45"/>
  <c r="N68" i="45"/>
  <c r="N69" i="45"/>
  <c r="N70" i="45"/>
  <c r="O8" i="45"/>
  <c r="O9" i="45"/>
  <c r="O10" i="45"/>
  <c r="O11" i="45"/>
  <c r="O12" i="45"/>
  <c r="O13" i="45"/>
  <c r="O14" i="45"/>
  <c r="O15" i="45"/>
  <c r="O16" i="45"/>
  <c r="O17" i="45"/>
  <c r="O18" i="45"/>
  <c r="O19" i="45"/>
  <c r="O20" i="45"/>
  <c r="O21" i="45"/>
  <c r="O22" i="45"/>
  <c r="O23" i="45"/>
  <c r="O24" i="45"/>
  <c r="O25" i="45"/>
  <c r="O26" i="45"/>
  <c r="O27" i="45"/>
  <c r="O28" i="45"/>
  <c r="O29" i="45"/>
  <c r="O30" i="45"/>
  <c r="O31" i="45"/>
  <c r="O32" i="45"/>
  <c r="O33" i="45"/>
  <c r="O34" i="45"/>
  <c r="O35" i="45"/>
  <c r="O36" i="45"/>
  <c r="O37" i="45"/>
  <c r="O38" i="45"/>
  <c r="O39" i="45"/>
  <c r="O40" i="45"/>
  <c r="O41" i="45"/>
  <c r="O42" i="45"/>
  <c r="O43" i="45"/>
  <c r="O44" i="45"/>
  <c r="O45" i="45"/>
  <c r="O46" i="45"/>
  <c r="O47" i="45"/>
  <c r="O48" i="45"/>
  <c r="O49" i="45"/>
  <c r="O50" i="45"/>
  <c r="O51" i="45"/>
  <c r="O52" i="45"/>
  <c r="O53" i="45"/>
  <c r="O54" i="45"/>
  <c r="O55" i="45"/>
  <c r="O56" i="45"/>
  <c r="O57" i="45"/>
  <c r="O58" i="45"/>
  <c r="N11" i="45"/>
  <c r="N12" i="45"/>
  <c r="N13" i="45"/>
  <c r="N14" i="45"/>
  <c r="N15" i="45"/>
  <c r="N16" i="45"/>
  <c r="N17" i="45"/>
  <c r="N18" i="45"/>
  <c r="N19" i="45"/>
  <c r="N20" i="45"/>
  <c r="N21" i="45"/>
  <c r="N22" i="45"/>
  <c r="N23" i="45"/>
  <c r="N24" i="45"/>
  <c r="N25" i="45"/>
  <c r="N26" i="45"/>
  <c r="N27" i="45"/>
  <c r="N28" i="45"/>
  <c r="N29" i="45"/>
  <c r="N30" i="45"/>
  <c r="N31" i="45"/>
  <c r="N32" i="45"/>
  <c r="N33" i="45"/>
  <c r="N34" i="45"/>
  <c r="N35" i="45"/>
  <c r="N36" i="45"/>
  <c r="N37" i="45"/>
  <c r="N38" i="45"/>
  <c r="N39" i="45"/>
  <c r="N40" i="45"/>
  <c r="N41" i="45"/>
  <c r="N42" i="45"/>
  <c r="N43" i="45"/>
  <c r="N44" i="45"/>
  <c r="N45" i="45"/>
  <c r="N46" i="45"/>
  <c r="N47" i="45"/>
  <c r="N48" i="45"/>
  <c r="N49" i="45"/>
  <c r="N50" i="45"/>
  <c r="N51" i="45"/>
  <c r="N52" i="45"/>
  <c r="N53" i="45"/>
  <c r="N54" i="45"/>
  <c r="N55" i="45"/>
  <c r="N56" i="45"/>
  <c r="N57" i="45"/>
  <c r="N58" i="45"/>
  <c r="N8" i="45"/>
  <c r="N9" i="45"/>
  <c r="N10" i="45"/>
  <c r="O8" i="46"/>
  <c r="O9" i="46"/>
  <c r="O10" i="46"/>
  <c r="O11" i="46"/>
  <c r="O12" i="46"/>
  <c r="O13" i="46"/>
  <c r="O14" i="46"/>
  <c r="O15" i="46"/>
  <c r="O16" i="46"/>
  <c r="O17" i="46"/>
  <c r="O18" i="46"/>
  <c r="O19" i="46"/>
  <c r="O20" i="46"/>
  <c r="O21" i="46"/>
  <c r="O22" i="46"/>
  <c r="O23" i="46"/>
  <c r="O24" i="46"/>
  <c r="O25" i="46"/>
  <c r="O26" i="46"/>
  <c r="O27" i="46"/>
  <c r="O28" i="46"/>
  <c r="O29" i="46"/>
  <c r="O30" i="46"/>
  <c r="O31" i="46"/>
  <c r="O32" i="46"/>
  <c r="O33" i="46"/>
  <c r="O34" i="46"/>
  <c r="O35" i="46"/>
  <c r="O36" i="46"/>
  <c r="O37" i="46"/>
  <c r="O38" i="46"/>
  <c r="O39" i="46"/>
  <c r="O40" i="46"/>
  <c r="O41" i="46"/>
  <c r="O42" i="46"/>
  <c r="O43" i="46"/>
  <c r="O44" i="46"/>
  <c r="O45" i="46"/>
  <c r="O46" i="46"/>
  <c r="O47" i="46"/>
  <c r="O48" i="46"/>
  <c r="O49" i="46"/>
  <c r="O50" i="46"/>
  <c r="O51" i="46"/>
  <c r="O52" i="46"/>
  <c r="O53" i="46"/>
  <c r="O54" i="46"/>
  <c r="O55" i="46"/>
  <c r="O56" i="46"/>
  <c r="O57" i="46"/>
  <c r="O58" i="46"/>
  <c r="N8" i="46"/>
  <c r="N9" i="46"/>
  <c r="N10" i="46"/>
  <c r="N11" i="46"/>
  <c r="N12" i="46"/>
  <c r="N13" i="46"/>
  <c r="N14" i="46"/>
  <c r="N15" i="46"/>
  <c r="N16" i="46"/>
  <c r="N17" i="46"/>
  <c r="N18" i="46"/>
  <c r="N19" i="46"/>
  <c r="N20" i="46"/>
  <c r="N21" i="46"/>
  <c r="N22" i="46"/>
  <c r="N23" i="46"/>
  <c r="N24" i="46"/>
  <c r="N25" i="46"/>
  <c r="N26" i="46"/>
  <c r="N27" i="46"/>
  <c r="N28" i="46"/>
  <c r="N29" i="46"/>
  <c r="N30" i="46"/>
  <c r="N31" i="46"/>
  <c r="N32" i="46"/>
  <c r="N33" i="46"/>
  <c r="N34" i="46"/>
  <c r="N35" i="46"/>
  <c r="N36" i="46"/>
  <c r="N37" i="46"/>
  <c r="N38" i="46"/>
  <c r="N39" i="46"/>
  <c r="N40" i="46"/>
  <c r="N41" i="46"/>
  <c r="N42" i="46"/>
  <c r="N43" i="46"/>
  <c r="N44" i="46"/>
  <c r="N45" i="46"/>
  <c r="N46" i="46"/>
  <c r="N47" i="46"/>
  <c r="N48" i="46"/>
  <c r="N49" i="46"/>
  <c r="N50" i="46"/>
  <c r="N51" i="46"/>
  <c r="N52" i="46"/>
  <c r="N53" i="46"/>
  <c r="N54" i="46"/>
  <c r="N55" i="46"/>
  <c r="N56" i="46"/>
  <c r="N57" i="46"/>
  <c r="N58" i="46"/>
  <c r="O8" i="47"/>
  <c r="O9" i="47"/>
  <c r="O10" i="47"/>
  <c r="O11" i="47"/>
  <c r="O12" i="47"/>
  <c r="O13" i="47"/>
  <c r="O14" i="47"/>
  <c r="O15" i="47"/>
  <c r="O16" i="47"/>
  <c r="O17" i="47"/>
  <c r="O18" i="47"/>
  <c r="O19" i="47"/>
  <c r="O20" i="47"/>
  <c r="O21" i="47"/>
  <c r="O22" i="47"/>
  <c r="O23" i="47"/>
  <c r="O24" i="47"/>
  <c r="O25" i="47"/>
  <c r="O26" i="47"/>
  <c r="O27" i="47"/>
  <c r="O28" i="47"/>
  <c r="O29" i="47"/>
  <c r="O30" i="47"/>
  <c r="O31" i="47"/>
  <c r="O32" i="47"/>
  <c r="O33" i="47"/>
  <c r="O34" i="47"/>
  <c r="O35" i="47"/>
  <c r="O36" i="47"/>
  <c r="O37" i="47"/>
  <c r="O38" i="47"/>
  <c r="O39" i="47"/>
  <c r="O40" i="47"/>
  <c r="O41" i="47"/>
  <c r="O42" i="47"/>
  <c r="O43" i="47"/>
  <c r="N8" i="47"/>
  <c r="N9" i="47"/>
  <c r="N10" i="47"/>
  <c r="N11" i="47"/>
  <c r="N12" i="47"/>
  <c r="N13" i="47"/>
  <c r="N14" i="47"/>
  <c r="N15" i="47"/>
  <c r="N16" i="47"/>
  <c r="N17" i="47"/>
  <c r="N18" i="47"/>
  <c r="N19" i="47"/>
  <c r="N20" i="47"/>
  <c r="N21" i="47"/>
  <c r="N22" i="47"/>
  <c r="N23" i="47"/>
  <c r="N24" i="47"/>
  <c r="N25" i="47"/>
  <c r="N26" i="47"/>
  <c r="N27" i="47"/>
  <c r="N28" i="47"/>
  <c r="N29" i="47"/>
  <c r="N30" i="47"/>
  <c r="N31" i="47"/>
  <c r="N32" i="47"/>
  <c r="N33" i="47"/>
  <c r="N34" i="47"/>
  <c r="N35" i="47"/>
  <c r="N36" i="47"/>
  <c r="N37" i="47"/>
  <c r="N38" i="47"/>
  <c r="N39" i="47"/>
  <c r="N40" i="47"/>
  <c r="N41" i="47"/>
  <c r="N42" i="47"/>
  <c r="N43" i="47"/>
  <c r="O48" i="47"/>
  <c r="O49" i="47"/>
  <c r="O50" i="47"/>
  <c r="O51" i="47"/>
  <c r="O52" i="47"/>
  <c r="O53" i="47"/>
  <c r="N48" i="47"/>
  <c r="N49" i="47"/>
  <c r="N50" i="47"/>
  <c r="N51" i="47"/>
  <c r="N52" i="47"/>
  <c r="N53" i="47"/>
  <c r="N63" i="46"/>
  <c r="N64" i="46"/>
  <c r="N65" i="46"/>
  <c r="N66" i="46"/>
  <c r="N67" i="46"/>
  <c r="N68" i="46"/>
  <c r="N69" i="46"/>
  <c r="N70" i="46"/>
  <c r="O63" i="46"/>
  <c r="O64" i="46"/>
  <c r="O65" i="46"/>
  <c r="O66" i="46"/>
  <c r="O67" i="46"/>
  <c r="O68" i="46"/>
  <c r="O69" i="46"/>
  <c r="O70" i="46"/>
  <c r="D48" i="8"/>
  <c r="B51" i="28"/>
  <c r="B64" i="28"/>
  <c r="B53" i="22"/>
  <c r="B56" i="47"/>
  <c r="C56" i="47"/>
  <c r="D56" i="47"/>
  <c r="E56" i="47"/>
  <c r="F56" i="47"/>
  <c r="G56" i="47"/>
  <c r="H56" i="47"/>
  <c r="I56" i="47"/>
  <c r="J56" i="47"/>
  <c r="K56" i="47"/>
  <c r="L56" i="47"/>
  <c r="M56" i="47"/>
  <c r="M73" i="46"/>
  <c r="L73" i="46"/>
  <c r="K73" i="46"/>
  <c r="J73" i="46"/>
  <c r="I73" i="46"/>
  <c r="H73" i="46"/>
  <c r="G73" i="46"/>
  <c r="F73" i="46"/>
  <c r="E73" i="46"/>
  <c r="D73" i="46"/>
  <c r="C73" i="46"/>
  <c r="B73" i="46"/>
  <c r="M73" i="45"/>
  <c r="L73" i="45"/>
  <c r="K73" i="45"/>
  <c r="J73" i="45"/>
  <c r="I73" i="45"/>
  <c r="H73" i="45"/>
  <c r="G73" i="45"/>
  <c r="F73" i="45"/>
  <c r="E73" i="45"/>
  <c r="D73" i="45"/>
  <c r="C73" i="45"/>
  <c r="B73" i="45"/>
  <c r="B75" i="44"/>
  <c r="C75" i="44"/>
  <c r="D75" i="44"/>
  <c r="E75" i="44"/>
  <c r="F75" i="44"/>
  <c r="G75" i="44"/>
  <c r="H75" i="44"/>
  <c r="I75" i="44"/>
  <c r="J75" i="44"/>
  <c r="K75" i="44"/>
  <c r="L75" i="44"/>
  <c r="M75" i="44"/>
  <c r="B66" i="43"/>
  <c r="C66" i="43"/>
  <c r="D66" i="43"/>
  <c r="E66" i="43"/>
  <c r="F66" i="43"/>
  <c r="G66" i="43"/>
  <c r="H66" i="43"/>
  <c r="I66" i="43"/>
  <c r="J66" i="43"/>
  <c r="K66" i="43"/>
  <c r="L66" i="43"/>
  <c r="M66" i="43"/>
  <c r="B80" i="42"/>
  <c r="C80" i="42"/>
  <c r="D80" i="42"/>
  <c r="E80" i="42"/>
  <c r="F80" i="42"/>
  <c r="G80" i="42"/>
  <c r="H80" i="42"/>
  <c r="I80" i="42"/>
  <c r="J80" i="42"/>
  <c r="K80" i="42"/>
  <c r="L80" i="42"/>
  <c r="M80" i="42"/>
  <c r="B70" i="41"/>
  <c r="C70" i="41"/>
  <c r="D70" i="41"/>
  <c r="E70" i="41"/>
  <c r="F70" i="41"/>
  <c r="G70" i="41"/>
  <c r="H70" i="41"/>
  <c r="I70" i="41"/>
  <c r="J70" i="41"/>
  <c r="K70" i="41"/>
  <c r="L70" i="41"/>
  <c r="M70" i="41"/>
  <c r="B66" i="40"/>
  <c r="C66" i="40"/>
  <c r="D66" i="40"/>
  <c r="E66" i="40"/>
  <c r="F66" i="40"/>
  <c r="G66" i="40"/>
  <c r="H66" i="40"/>
  <c r="I66" i="40"/>
  <c r="J66" i="40"/>
  <c r="K66" i="40"/>
  <c r="L66" i="40"/>
  <c r="M66" i="40"/>
  <c r="B61" i="39"/>
  <c r="C61" i="39"/>
  <c r="D61" i="39"/>
  <c r="E61" i="39"/>
  <c r="F61" i="39"/>
  <c r="G61" i="39"/>
  <c r="H61" i="39"/>
  <c r="I61" i="39"/>
  <c r="J61" i="39"/>
  <c r="K61" i="39"/>
  <c r="L61" i="39"/>
  <c r="M61" i="39"/>
  <c r="M77" i="38"/>
  <c r="L77" i="38"/>
  <c r="K77" i="38"/>
  <c r="J77" i="38"/>
  <c r="I77" i="38"/>
  <c r="H77" i="38"/>
  <c r="G77" i="38"/>
  <c r="F77" i="38"/>
  <c r="E77" i="38"/>
  <c r="D77" i="38"/>
  <c r="C77" i="38"/>
  <c r="B77" i="38"/>
  <c r="M69" i="37"/>
  <c r="L69" i="37"/>
  <c r="K69" i="37"/>
  <c r="J69" i="37"/>
  <c r="I69" i="37"/>
  <c r="H69" i="37"/>
  <c r="G69" i="37"/>
  <c r="F69" i="37"/>
  <c r="E69" i="37"/>
  <c r="D69" i="37"/>
  <c r="C69" i="37"/>
  <c r="B69" i="37"/>
  <c r="M71" i="36"/>
  <c r="L71" i="36"/>
  <c r="K71" i="36"/>
  <c r="J71" i="36"/>
  <c r="I71" i="36"/>
  <c r="H71" i="36"/>
  <c r="G71" i="36"/>
  <c r="F71" i="36"/>
  <c r="E71" i="36"/>
  <c r="D71" i="36"/>
  <c r="C71" i="36"/>
  <c r="B71" i="36"/>
  <c r="B74" i="35"/>
  <c r="C74" i="35"/>
  <c r="D74" i="35"/>
  <c r="E74" i="35"/>
  <c r="F74" i="35"/>
  <c r="G74" i="35"/>
  <c r="H74" i="35"/>
  <c r="I74" i="35"/>
  <c r="J74" i="35"/>
  <c r="K74" i="35"/>
  <c r="L74" i="35"/>
  <c r="M74" i="35"/>
  <c r="B70" i="34"/>
  <c r="C70" i="34"/>
  <c r="D70" i="34"/>
  <c r="E70" i="34"/>
  <c r="F70" i="34"/>
  <c r="G70" i="34"/>
  <c r="H70" i="34"/>
  <c r="I70" i="34"/>
  <c r="J70" i="34"/>
  <c r="K70" i="34"/>
  <c r="L70" i="34"/>
  <c r="M70" i="34"/>
  <c r="B70" i="33"/>
  <c r="C70" i="33"/>
  <c r="D70" i="33"/>
  <c r="E70" i="33"/>
  <c r="F70" i="33"/>
  <c r="G70" i="33"/>
  <c r="H70" i="33"/>
  <c r="I70" i="33"/>
  <c r="J70" i="33"/>
  <c r="K70" i="33"/>
  <c r="L70" i="33"/>
  <c r="M70" i="33"/>
  <c r="M64" i="32"/>
  <c r="L64" i="32"/>
  <c r="K64" i="32"/>
  <c r="J64" i="32"/>
  <c r="I64" i="32"/>
  <c r="H64" i="32"/>
  <c r="G64" i="32"/>
  <c r="F64" i="32"/>
  <c r="E64" i="32"/>
  <c r="D64" i="32"/>
  <c r="C64" i="32"/>
  <c r="B64" i="32"/>
  <c r="B61" i="31"/>
  <c r="C61" i="31"/>
  <c r="E61" i="31"/>
  <c r="F61" i="31"/>
  <c r="G61" i="31"/>
  <c r="H61" i="31"/>
  <c r="I61" i="31"/>
  <c r="J61" i="31"/>
  <c r="K61" i="31"/>
  <c r="L61" i="31"/>
  <c r="M61" i="31"/>
  <c r="B73" i="30"/>
  <c r="C73" i="30"/>
  <c r="D73" i="30"/>
  <c r="E73" i="30"/>
  <c r="F73" i="30"/>
  <c r="G73" i="30"/>
  <c r="H73" i="30"/>
  <c r="I73" i="30"/>
  <c r="J73" i="30"/>
  <c r="K73" i="30"/>
  <c r="L73" i="30"/>
  <c r="M73" i="30"/>
  <c r="B83" i="29"/>
  <c r="C83" i="29"/>
  <c r="D83" i="29"/>
  <c r="E83" i="29"/>
  <c r="F83" i="29"/>
  <c r="G83" i="29"/>
  <c r="H83" i="29"/>
  <c r="I83" i="29"/>
  <c r="J83" i="29"/>
  <c r="K83" i="29"/>
  <c r="L83" i="29"/>
  <c r="M83" i="29"/>
  <c r="B66" i="28"/>
  <c r="C66" i="28"/>
  <c r="D66" i="28"/>
  <c r="E66" i="28"/>
  <c r="F66" i="28"/>
  <c r="G66" i="28"/>
  <c r="H66" i="28"/>
  <c r="I66" i="28"/>
  <c r="J66" i="28"/>
  <c r="K66" i="28"/>
  <c r="L66" i="28"/>
  <c r="M66" i="28"/>
  <c r="B83" i="27"/>
  <c r="M83" i="27"/>
  <c r="L83" i="27"/>
  <c r="K83" i="27"/>
  <c r="J83" i="27"/>
  <c r="I83" i="27"/>
  <c r="H83" i="27"/>
  <c r="G83" i="27"/>
  <c r="F83" i="27"/>
  <c r="E83" i="27"/>
  <c r="D83" i="27"/>
  <c r="C83" i="27"/>
  <c r="B58" i="26"/>
  <c r="C58" i="26"/>
  <c r="D58" i="26"/>
  <c r="E58" i="26"/>
  <c r="F58" i="26"/>
  <c r="G58" i="26"/>
  <c r="H58" i="26"/>
  <c r="I58" i="26"/>
  <c r="J58" i="26"/>
  <c r="K58" i="26"/>
  <c r="L58" i="26"/>
  <c r="M58" i="26"/>
  <c r="B80" i="25"/>
  <c r="C80" i="25"/>
  <c r="D80" i="25"/>
  <c r="E80" i="25"/>
  <c r="F80" i="25"/>
  <c r="G80" i="25"/>
  <c r="H80" i="25"/>
  <c r="I80" i="25"/>
  <c r="J80" i="25"/>
  <c r="K80" i="25"/>
  <c r="L80" i="25"/>
  <c r="M80" i="25"/>
  <c r="M66" i="24"/>
  <c r="L66" i="24"/>
  <c r="K66" i="24"/>
  <c r="J66" i="24"/>
  <c r="I66" i="24"/>
  <c r="H66" i="24"/>
  <c r="G66" i="24"/>
  <c r="F66" i="24"/>
  <c r="E66" i="24"/>
  <c r="D66" i="24"/>
  <c r="C66" i="24"/>
  <c r="B66" i="24"/>
  <c r="B63" i="23"/>
  <c r="C63" i="23"/>
  <c r="D63" i="23"/>
  <c r="E63" i="23"/>
  <c r="F63" i="23"/>
  <c r="G63" i="23"/>
  <c r="H63" i="23"/>
  <c r="I63" i="23"/>
  <c r="J63" i="23"/>
  <c r="K63" i="23"/>
  <c r="L63" i="23"/>
  <c r="M63" i="23"/>
  <c r="M66" i="22"/>
  <c r="L66" i="22"/>
  <c r="K66" i="22"/>
  <c r="J66" i="22"/>
  <c r="I66" i="22"/>
  <c r="H66" i="22"/>
  <c r="G66" i="22"/>
  <c r="F66" i="22"/>
  <c r="E66" i="22"/>
  <c r="D66" i="22"/>
  <c r="C66" i="22"/>
  <c r="B66" i="22"/>
  <c r="M71" i="21"/>
  <c r="B71" i="21"/>
  <c r="L71" i="21"/>
  <c r="K71" i="21"/>
  <c r="J71" i="21"/>
  <c r="I71" i="21"/>
  <c r="H71" i="21"/>
  <c r="G71" i="21"/>
  <c r="F71" i="21"/>
  <c r="E71" i="21"/>
  <c r="D71" i="21"/>
  <c r="C71" i="21"/>
  <c r="B65" i="20"/>
  <c r="C65" i="20"/>
  <c r="D65" i="20"/>
  <c r="E65" i="20"/>
  <c r="F65" i="20"/>
  <c r="G65" i="20"/>
  <c r="H65" i="20"/>
  <c r="I65" i="20"/>
  <c r="J65" i="20"/>
  <c r="K65" i="20"/>
  <c r="L65" i="20"/>
  <c r="M65" i="20"/>
  <c r="B55" i="19"/>
  <c r="C55" i="19"/>
  <c r="D55" i="19"/>
  <c r="E55" i="19"/>
  <c r="F55" i="19"/>
  <c r="G55" i="19"/>
  <c r="H55" i="19"/>
  <c r="I55" i="19"/>
  <c r="J55" i="19"/>
  <c r="K55" i="19"/>
  <c r="L55" i="19"/>
  <c r="M55" i="19"/>
  <c r="B78" i="18"/>
  <c r="C78" i="18"/>
  <c r="D78" i="18"/>
  <c r="E78" i="18"/>
  <c r="F78" i="18"/>
  <c r="G78" i="18"/>
  <c r="H78" i="18"/>
  <c r="I78" i="18"/>
  <c r="J78" i="18"/>
  <c r="K78" i="18"/>
  <c r="L78" i="18"/>
  <c r="M78" i="18"/>
  <c r="B60" i="17"/>
  <c r="C60" i="17"/>
  <c r="D60" i="17"/>
  <c r="E60" i="17"/>
  <c r="F60" i="17"/>
  <c r="G60" i="17"/>
  <c r="H60" i="17"/>
  <c r="I60" i="17"/>
  <c r="J60" i="17"/>
  <c r="K60" i="17"/>
  <c r="L60" i="17"/>
  <c r="M60" i="17"/>
  <c r="B62" i="16"/>
  <c r="C62" i="16"/>
  <c r="D62" i="16"/>
  <c r="E62" i="16"/>
  <c r="F62" i="16"/>
  <c r="G62" i="16"/>
  <c r="H62" i="16"/>
  <c r="I62" i="16"/>
  <c r="J62" i="16"/>
  <c r="K62" i="16"/>
  <c r="L62" i="16"/>
  <c r="M62" i="16"/>
  <c r="B76" i="15"/>
  <c r="C76" i="15"/>
  <c r="D76" i="15"/>
  <c r="E76" i="15"/>
  <c r="F76" i="15"/>
  <c r="G76" i="15"/>
  <c r="H76" i="15"/>
  <c r="I76" i="15"/>
  <c r="J76" i="15"/>
  <c r="K76" i="15"/>
  <c r="L76" i="15"/>
  <c r="M76" i="15"/>
  <c r="M75" i="14"/>
  <c r="L75" i="14"/>
  <c r="K75" i="14"/>
  <c r="J75" i="14"/>
  <c r="I75" i="14"/>
  <c r="H75" i="14"/>
  <c r="G75" i="14"/>
  <c r="F75" i="14"/>
  <c r="E75" i="14"/>
  <c r="D75" i="14"/>
  <c r="C75" i="14"/>
  <c r="B75" i="14"/>
  <c r="B60" i="13"/>
  <c r="C60" i="13"/>
  <c r="D60" i="13"/>
  <c r="E60" i="13"/>
  <c r="F60" i="13"/>
  <c r="G60" i="13"/>
  <c r="H60" i="13"/>
  <c r="I60" i="13"/>
  <c r="J60" i="13"/>
  <c r="K60" i="13"/>
  <c r="L60" i="13"/>
  <c r="M60" i="13"/>
  <c r="B61" i="12"/>
  <c r="C61" i="12"/>
  <c r="D61" i="12"/>
  <c r="E61" i="12"/>
  <c r="F61" i="12"/>
  <c r="G61" i="12"/>
  <c r="H61" i="12"/>
  <c r="I61" i="12"/>
  <c r="J61" i="12"/>
  <c r="K61" i="12"/>
  <c r="L61" i="12"/>
  <c r="M61" i="12"/>
  <c r="B74" i="11"/>
  <c r="C74" i="11"/>
  <c r="D74" i="11"/>
  <c r="E74" i="11"/>
  <c r="F74" i="11"/>
  <c r="G74" i="11"/>
  <c r="H74" i="11"/>
  <c r="I74" i="11"/>
  <c r="J74" i="11"/>
  <c r="K74" i="11"/>
  <c r="L74" i="11"/>
  <c r="M74" i="11"/>
  <c r="B68" i="53"/>
  <c r="C68" i="53"/>
  <c r="D68" i="53"/>
  <c r="E68" i="53"/>
  <c r="F68" i="53"/>
  <c r="G68" i="53"/>
  <c r="H68" i="53"/>
  <c r="I68" i="53"/>
  <c r="J68" i="53"/>
  <c r="K68" i="53"/>
  <c r="L68" i="53"/>
  <c r="M68" i="53"/>
  <c r="B75" i="10"/>
  <c r="C75" i="10"/>
  <c r="D75" i="10"/>
  <c r="E75" i="10"/>
  <c r="F75" i="10"/>
  <c r="G75" i="10"/>
  <c r="H75" i="10"/>
  <c r="I75" i="10"/>
  <c r="J75" i="10"/>
  <c r="K75" i="10"/>
  <c r="L75" i="10"/>
  <c r="M75" i="10"/>
  <c r="B62" i="8"/>
  <c r="C62" i="8"/>
  <c r="D62" i="8"/>
  <c r="E62" i="8"/>
  <c r="F62" i="8"/>
  <c r="G62" i="8"/>
  <c r="H62" i="8"/>
  <c r="I62" i="8"/>
  <c r="J62" i="8"/>
  <c r="K62" i="8"/>
  <c r="L62" i="8"/>
  <c r="M62" i="8"/>
  <c r="M83" i="51"/>
  <c r="L83" i="51"/>
  <c r="K83" i="51"/>
  <c r="J83" i="51"/>
  <c r="I83" i="51"/>
  <c r="H83" i="51"/>
  <c r="G83" i="51"/>
  <c r="F83" i="51"/>
  <c r="E83" i="51"/>
  <c r="D83" i="51"/>
  <c r="C83" i="51"/>
  <c r="B83" i="51"/>
  <c r="M70" i="50"/>
  <c r="L70" i="50"/>
  <c r="K70" i="50"/>
  <c r="J70" i="50"/>
  <c r="I70" i="50"/>
  <c r="H70" i="50"/>
  <c r="G70" i="50"/>
  <c r="F70" i="50"/>
  <c r="E70" i="50"/>
  <c r="D70" i="50"/>
  <c r="C70" i="50"/>
  <c r="B70" i="50"/>
  <c r="M61" i="6"/>
  <c r="L61" i="6"/>
  <c r="K61" i="6"/>
  <c r="J61" i="6"/>
  <c r="I61" i="6"/>
  <c r="H61" i="6"/>
  <c r="G61" i="6"/>
  <c r="F61" i="6"/>
  <c r="E61" i="6"/>
  <c r="D61" i="6"/>
  <c r="C61" i="6"/>
  <c r="B61" i="6"/>
  <c r="M61" i="5"/>
  <c r="L61" i="5"/>
  <c r="K61" i="5"/>
  <c r="J61" i="5"/>
  <c r="I61" i="5"/>
  <c r="H61" i="5"/>
  <c r="G61" i="5"/>
  <c r="F61" i="5"/>
  <c r="E61" i="5"/>
  <c r="D61" i="5"/>
  <c r="C61" i="5"/>
  <c r="B61" i="5"/>
  <c r="M67" i="49"/>
  <c r="L67" i="49"/>
  <c r="K67" i="49"/>
  <c r="J67" i="49"/>
  <c r="I67" i="49"/>
  <c r="H67" i="49"/>
  <c r="G67" i="49"/>
  <c r="F67" i="49"/>
  <c r="E67" i="49"/>
  <c r="D67" i="49"/>
  <c r="C67" i="49"/>
  <c r="B67" i="49"/>
  <c r="M65" i="3"/>
  <c r="L65" i="3"/>
  <c r="K65" i="3"/>
  <c r="J65" i="3"/>
  <c r="I65" i="3"/>
  <c r="H65" i="3"/>
  <c r="G65" i="3"/>
  <c r="F65" i="3"/>
  <c r="E65" i="3"/>
  <c r="D65" i="3"/>
  <c r="C65" i="3"/>
  <c r="B65" i="3"/>
  <c r="M71" i="2"/>
  <c r="L71" i="2"/>
  <c r="K71" i="2"/>
  <c r="J71" i="2"/>
  <c r="I71" i="2"/>
  <c r="H71" i="2"/>
  <c r="G71" i="2"/>
  <c r="F71" i="2"/>
  <c r="E71" i="2"/>
  <c r="D71" i="2"/>
  <c r="C71" i="2"/>
  <c r="B71" i="2"/>
  <c r="M76" i="1"/>
  <c r="L76" i="1"/>
  <c r="K76" i="1"/>
  <c r="J76" i="1"/>
  <c r="I76" i="1"/>
  <c r="H76" i="1"/>
  <c r="G76" i="1"/>
  <c r="F76" i="1"/>
  <c r="E76" i="1"/>
  <c r="D76" i="1"/>
  <c r="C76" i="1"/>
  <c r="B76" i="1"/>
  <c r="A1" i="47"/>
  <c r="B6" i="47"/>
  <c r="B46" i="47" s="1"/>
  <c r="C6" i="47"/>
  <c r="C46" i="47" s="1"/>
  <c r="D6" i="47"/>
  <c r="D46" i="47" s="1"/>
  <c r="E6" i="47"/>
  <c r="E46" i="47" s="1"/>
  <c r="F6" i="47"/>
  <c r="G6" i="47"/>
  <c r="H6" i="47"/>
  <c r="H46" i="47" s="1"/>
  <c r="I6" i="47"/>
  <c r="J6" i="47"/>
  <c r="J46" i="47" s="1"/>
  <c r="K6" i="47"/>
  <c r="K46" i="47" s="1"/>
  <c r="L6" i="47"/>
  <c r="L46" i="47" s="1"/>
  <c r="M6" i="47"/>
  <c r="M46" i="47" s="1"/>
  <c r="N6" i="47"/>
  <c r="O6" i="47"/>
  <c r="N7" i="47"/>
  <c r="O7" i="47"/>
  <c r="B44" i="47"/>
  <c r="C44" i="47"/>
  <c r="O44" i="47" s="1"/>
  <c r="D44" i="47"/>
  <c r="E44" i="47"/>
  <c r="F44" i="47"/>
  <c r="G44" i="47"/>
  <c r="H44" i="47"/>
  <c r="I44" i="47"/>
  <c r="J44" i="47"/>
  <c r="K44" i="47"/>
  <c r="L44" i="47"/>
  <c r="M44" i="47"/>
  <c r="F46" i="47"/>
  <c r="G46" i="47"/>
  <c r="I46" i="47"/>
  <c r="N46" i="47"/>
  <c r="N47" i="47"/>
  <c r="O47" i="47"/>
  <c r="B54" i="47"/>
  <c r="C54" i="47"/>
  <c r="D54" i="47"/>
  <c r="E54" i="47"/>
  <c r="F54" i="47"/>
  <c r="G54" i="47"/>
  <c r="H54" i="47"/>
  <c r="I54" i="47"/>
  <c r="J54" i="47"/>
  <c r="K54" i="47"/>
  <c r="L54" i="47"/>
  <c r="M54" i="47"/>
  <c r="A1" i="46"/>
  <c r="A2" i="46"/>
  <c r="B6" i="46"/>
  <c r="C6" i="46"/>
  <c r="D6" i="46"/>
  <c r="D61" i="46" s="1"/>
  <c r="E6" i="46"/>
  <c r="F6" i="46"/>
  <c r="F61" i="46" s="1"/>
  <c r="G6" i="46"/>
  <c r="H6" i="46"/>
  <c r="H61" i="46" s="1"/>
  <c r="I6" i="46"/>
  <c r="J6" i="46"/>
  <c r="K6" i="46"/>
  <c r="L6" i="46"/>
  <c r="L61" i="46" s="1"/>
  <c r="M6" i="46"/>
  <c r="N6" i="46"/>
  <c r="O6" i="46"/>
  <c r="N7" i="46"/>
  <c r="O7" i="46"/>
  <c r="B59" i="46"/>
  <c r="O59" i="46" s="1"/>
  <c r="C59" i="46"/>
  <c r="D59" i="46"/>
  <c r="E59" i="46"/>
  <c r="F59" i="46"/>
  <c r="G59" i="46"/>
  <c r="H59" i="46"/>
  <c r="I59" i="46"/>
  <c r="J59" i="46"/>
  <c r="K59" i="46"/>
  <c r="L59" i="46"/>
  <c r="M59" i="46"/>
  <c r="B61" i="46"/>
  <c r="C61" i="46"/>
  <c r="E61" i="46"/>
  <c r="G61" i="46"/>
  <c r="I61" i="46"/>
  <c r="J61" i="46"/>
  <c r="K61" i="46"/>
  <c r="M61" i="46"/>
  <c r="O61" i="46"/>
  <c r="N62" i="46"/>
  <c r="O62" i="46"/>
  <c r="B71" i="46"/>
  <c r="O71" i="46" s="1"/>
  <c r="C71" i="46"/>
  <c r="D71" i="46"/>
  <c r="E71" i="46"/>
  <c r="F71" i="46"/>
  <c r="G71" i="46"/>
  <c r="H71" i="46"/>
  <c r="I71" i="46"/>
  <c r="J71" i="46"/>
  <c r="K71" i="46"/>
  <c r="L71" i="46"/>
  <c r="M71" i="46"/>
  <c r="A1" i="45"/>
  <c r="A2" i="45"/>
  <c r="B6" i="45"/>
  <c r="B61" i="45" s="1"/>
  <c r="C6" i="45"/>
  <c r="C61" i="45" s="1"/>
  <c r="D6" i="45"/>
  <c r="D61" i="45" s="1"/>
  <c r="E6" i="45"/>
  <c r="F6" i="45"/>
  <c r="G6" i="45"/>
  <c r="H6" i="45"/>
  <c r="H61" i="45" s="1"/>
  <c r="I6" i="45"/>
  <c r="J6" i="45"/>
  <c r="J61" i="45" s="1"/>
  <c r="K6" i="45"/>
  <c r="L6" i="45"/>
  <c r="L61" i="45" s="1"/>
  <c r="M6" i="45"/>
  <c r="N6" i="45"/>
  <c r="O6" i="45"/>
  <c r="N7" i="45"/>
  <c r="O7" i="45"/>
  <c r="B59" i="45"/>
  <c r="C59" i="45"/>
  <c r="D59" i="45"/>
  <c r="E59" i="45"/>
  <c r="F59" i="45"/>
  <c r="G59" i="45"/>
  <c r="H59" i="45"/>
  <c r="I59" i="45"/>
  <c r="J59" i="45"/>
  <c r="K59" i="45"/>
  <c r="L59" i="45"/>
  <c r="M59" i="45"/>
  <c r="E61" i="45"/>
  <c r="F61" i="45"/>
  <c r="G61" i="45"/>
  <c r="I61" i="45"/>
  <c r="K61" i="45"/>
  <c r="M61" i="45"/>
  <c r="N61" i="45"/>
  <c r="N62" i="45"/>
  <c r="O62" i="45"/>
  <c r="B71" i="45"/>
  <c r="C71" i="45"/>
  <c r="D71" i="45"/>
  <c r="E71" i="45"/>
  <c r="F71" i="45"/>
  <c r="G71" i="45"/>
  <c r="H71" i="45"/>
  <c r="I71" i="45"/>
  <c r="J71" i="45"/>
  <c r="K71" i="45"/>
  <c r="L71" i="45"/>
  <c r="M71" i="45"/>
  <c r="A1" i="44"/>
  <c r="A2" i="44"/>
  <c r="B6" i="44"/>
  <c r="C6" i="44"/>
  <c r="D6" i="44"/>
  <c r="D61" i="44" s="1"/>
  <c r="E6" i="44"/>
  <c r="F6" i="44"/>
  <c r="F61" i="44" s="1"/>
  <c r="G6" i="44"/>
  <c r="H6" i="44"/>
  <c r="I6" i="44"/>
  <c r="J6" i="44"/>
  <c r="K6" i="44"/>
  <c r="L6" i="44"/>
  <c r="L61" i="44" s="1"/>
  <c r="M6" i="44"/>
  <c r="N6" i="44"/>
  <c r="O6" i="44"/>
  <c r="N7" i="44"/>
  <c r="O7" i="44"/>
  <c r="B59" i="44"/>
  <c r="C59" i="44"/>
  <c r="D59" i="44"/>
  <c r="E59" i="44"/>
  <c r="F59" i="44"/>
  <c r="G59" i="44"/>
  <c r="H59" i="44"/>
  <c r="I59" i="44"/>
  <c r="J59" i="44"/>
  <c r="K59" i="44"/>
  <c r="L59" i="44"/>
  <c r="M59" i="44"/>
  <c r="B61" i="44"/>
  <c r="C61" i="44"/>
  <c r="E61" i="44"/>
  <c r="G61" i="44"/>
  <c r="H61" i="44"/>
  <c r="I61" i="44"/>
  <c r="J61" i="44"/>
  <c r="K61" i="44"/>
  <c r="M61" i="44"/>
  <c r="O61" i="44"/>
  <c r="N62" i="44"/>
  <c r="O62" i="44"/>
  <c r="B73" i="44"/>
  <c r="C73" i="44"/>
  <c r="D73" i="44"/>
  <c r="E73" i="44"/>
  <c r="F73" i="44"/>
  <c r="G73" i="44"/>
  <c r="H73" i="44"/>
  <c r="I73" i="44"/>
  <c r="O73" i="44" s="1"/>
  <c r="J73" i="44"/>
  <c r="K73" i="44"/>
  <c r="L73" i="44"/>
  <c r="M73" i="44"/>
  <c r="A1" i="43"/>
  <c r="B6" i="43"/>
  <c r="B54" i="43" s="1"/>
  <c r="C6" i="43"/>
  <c r="C54" i="43" s="1"/>
  <c r="D6" i="43"/>
  <c r="E6" i="43"/>
  <c r="F6" i="43"/>
  <c r="G6" i="43"/>
  <c r="H6" i="43"/>
  <c r="H54" i="43" s="1"/>
  <c r="I6" i="43"/>
  <c r="I54" i="43" s="1"/>
  <c r="J6" i="43"/>
  <c r="J54" i="43" s="1"/>
  <c r="K6" i="43"/>
  <c r="L6" i="43"/>
  <c r="M6" i="43"/>
  <c r="N6" i="43"/>
  <c r="O6" i="43"/>
  <c r="N7" i="43"/>
  <c r="O7" i="43"/>
  <c r="B52" i="43"/>
  <c r="C52" i="43"/>
  <c r="D52" i="43"/>
  <c r="E52" i="43"/>
  <c r="F52" i="43"/>
  <c r="G52" i="43"/>
  <c r="H52" i="43"/>
  <c r="I52" i="43"/>
  <c r="J52" i="43"/>
  <c r="K52" i="43"/>
  <c r="L52" i="43"/>
  <c r="M52" i="43"/>
  <c r="D54" i="43"/>
  <c r="E54" i="43"/>
  <c r="F54" i="43"/>
  <c r="G54" i="43"/>
  <c r="K54" i="43"/>
  <c r="L54" i="43"/>
  <c r="M54" i="43"/>
  <c r="N54" i="43"/>
  <c r="N55" i="43"/>
  <c r="O55" i="43"/>
  <c r="B64" i="43"/>
  <c r="C64" i="43"/>
  <c r="O64" i="43" s="1"/>
  <c r="D64" i="43"/>
  <c r="E64" i="43"/>
  <c r="F64" i="43"/>
  <c r="G64" i="43"/>
  <c r="H64" i="43"/>
  <c r="I64" i="43"/>
  <c r="J64" i="43"/>
  <c r="K64" i="43"/>
  <c r="L64" i="43"/>
  <c r="M64" i="43"/>
  <c r="A1" i="42"/>
  <c r="A2" i="42"/>
  <c r="B6" i="42"/>
  <c r="C6" i="42"/>
  <c r="D6" i="42"/>
  <c r="D66" i="42" s="1"/>
  <c r="E6" i="42"/>
  <c r="E66" i="42" s="1"/>
  <c r="F6" i="42"/>
  <c r="F66" i="42" s="1"/>
  <c r="G6" i="42"/>
  <c r="H6" i="42"/>
  <c r="I6" i="42"/>
  <c r="J6" i="42"/>
  <c r="K6" i="42"/>
  <c r="L6" i="42"/>
  <c r="L66" i="42" s="1"/>
  <c r="M6" i="42"/>
  <c r="M66" i="42" s="1"/>
  <c r="N6" i="42"/>
  <c r="O6" i="42"/>
  <c r="N7" i="42"/>
  <c r="O7" i="42"/>
  <c r="B64" i="42"/>
  <c r="C64" i="42"/>
  <c r="D64" i="42"/>
  <c r="E64" i="42"/>
  <c r="F64" i="42"/>
  <c r="N64" i="42" s="1"/>
  <c r="G64" i="42"/>
  <c r="H64" i="42"/>
  <c r="I64" i="42"/>
  <c r="J64" i="42"/>
  <c r="K64" i="42"/>
  <c r="L64" i="42"/>
  <c r="M64" i="42"/>
  <c r="B66" i="42"/>
  <c r="C66" i="42"/>
  <c r="G66" i="42"/>
  <c r="H66" i="42"/>
  <c r="I66" i="42"/>
  <c r="J66" i="42"/>
  <c r="K66" i="42"/>
  <c r="O66" i="42"/>
  <c r="N67" i="42"/>
  <c r="O67" i="42"/>
  <c r="B78" i="42"/>
  <c r="N78" i="42" s="1"/>
  <c r="C78" i="42"/>
  <c r="D78" i="42"/>
  <c r="E78" i="42"/>
  <c r="F78" i="42"/>
  <c r="G78" i="42"/>
  <c r="H78" i="42"/>
  <c r="I78" i="42"/>
  <c r="J78" i="42"/>
  <c r="K78" i="42"/>
  <c r="L78" i="42"/>
  <c r="M78" i="42"/>
  <c r="A1" i="41"/>
  <c r="A2" i="41"/>
  <c r="B6" i="41"/>
  <c r="B56" i="41" s="1"/>
  <c r="C6" i="41"/>
  <c r="C56" i="41" s="1"/>
  <c r="D6" i="41"/>
  <c r="D56" i="41"/>
  <c r="E6" i="41"/>
  <c r="F6" i="41"/>
  <c r="F56" i="41" s="1"/>
  <c r="G6" i="41"/>
  <c r="G56" i="41" s="1"/>
  <c r="H6" i="41"/>
  <c r="H56" i="41" s="1"/>
  <c r="I6" i="41"/>
  <c r="I56" i="41"/>
  <c r="J6" i="41"/>
  <c r="K6" i="41"/>
  <c r="K56" i="41" s="1"/>
  <c r="L6" i="41"/>
  <c r="L56" i="41"/>
  <c r="M6" i="41"/>
  <c r="M56" i="41" s="1"/>
  <c r="N6" i="41"/>
  <c r="O6" i="41"/>
  <c r="N7" i="41"/>
  <c r="O7" i="41"/>
  <c r="B54" i="41"/>
  <c r="N54" i="41" s="1"/>
  <c r="C54" i="41"/>
  <c r="D54" i="41"/>
  <c r="E54" i="41"/>
  <c r="F54" i="41"/>
  <c r="G54" i="41"/>
  <c r="H54" i="41"/>
  <c r="I54" i="41"/>
  <c r="J54" i="41"/>
  <c r="K54" i="41"/>
  <c r="L54" i="41"/>
  <c r="M54" i="41"/>
  <c r="E56" i="41"/>
  <c r="J56" i="41"/>
  <c r="N56" i="41"/>
  <c r="O57" i="41"/>
  <c r="B68" i="41"/>
  <c r="C68" i="41"/>
  <c r="D68" i="41"/>
  <c r="E68" i="41"/>
  <c r="F68" i="41"/>
  <c r="O68" i="41" s="1"/>
  <c r="G68" i="41"/>
  <c r="H68" i="41"/>
  <c r="I68" i="41"/>
  <c r="J68" i="41"/>
  <c r="K68" i="41"/>
  <c r="L68" i="41"/>
  <c r="M68" i="41"/>
  <c r="A1" i="40"/>
  <c r="A2" i="40"/>
  <c r="B6" i="40"/>
  <c r="C6" i="40"/>
  <c r="D6" i="40"/>
  <c r="E6" i="40"/>
  <c r="E52" i="40" s="1"/>
  <c r="F6" i="40"/>
  <c r="F52" i="40" s="1"/>
  <c r="G6" i="40"/>
  <c r="G52" i="40" s="1"/>
  <c r="H6" i="40"/>
  <c r="H52" i="40" s="1"/>
  <c r="I6" i="40"/>
  <c r="J6" i="40"/>
  <c r="K6" i="40"/>
  <c r="L6" i="40"/>
  <c r="M6" i="40"/>
  <c r="M52" i="40" s="1"/>
  <c r="N6" i="40"/>
  <c r="O6" i="40"/>
  <c r="N7" i="40"/>
  <c r="N50" i="40" s="1"/>
  <c r="O7" i="40"/>
  <c r="B50" i="40"/>
  <c r="C50" i="40"/>
  <c r="D50" i="40"/>
  <c r="E50" i="40"/>
  <c r="F50" i="40"/>
  <c r="G50" i="40"/>
  <c r="O50" i="40" s="1"/>
  <c r="H50" i="40"/>
  <c r="I50" i="40"/>
  <c r="J50" i="40"/>
  <c r="K50" i="40"/>
  <c r="L50" i="40"/>
  <c r="M50" i="40"/>
  <c r="B52" i="40"/>
  <c r="C52" i="40"/>
  <c r="D52" i="40"/>
  <c r="I52" i="40"/>
  <c r="J52" i="40"/>
  <c r="K52" i="40"/>
  <c r="L52" i="40"/>
  <c r="N53" i="40"/>
  <c r="O53" i="40"/>
  <c r="B64" i="40"/>
  <c r="C64" i="40"/>
  <c r="D64" i="40"/>
  <c r="E64" i="40"/>
  <c r="F64" i="40"/>
  <c r="G64" i="40"/>
  <c r="H64" i="40"/>
  <c r="I64" i="40"/>
  <c r="J64" i="40"/>
  <c r="K64" i="40"/>
  <c r="L64" i="40"/>
  <c r="M64" i="40"/>
  <c r="A1" i="39"/>
  <c r="B6" i="39"/>
  <c r="B50" i="39" s="1"/>
  <c r="C6" i="39"/>
  <c r="C50" i="39" s="1"/>
  <c r="D6" i="39"/>
  <c r="D50" i="39" s="1"/>
  <c r="E6" i="39"/>
  <c r="F6" i="39"/>
  <c r="G6" i="39"/>
  <c r="H6" i="39"/>
  <c r="I6" i="39"/>
  <c r="J6" i="39"/>
  <c r="J50" i="39" s="1"/>
  <c r="K6" i="39"/>
  <c r="K50" i="39" s="1"/>
  <c r="L6" i="39"/>
  <c r="L50" i="39" s="1"/>
  <c r="M6" i="39"/>
  <c r="N6" i="39"/>
  <c r="O6" i="39"/>
  <c r="N7" i="39"/>
  <c r="O7" i="39"/>
  <c r="B48" i="39"/>
  <c r="N48" i="39" s="1"/>
  <c r="C48" i="39"/>
  <c r="D48" i="39"/>
  <c r="E48" i="39"/>
  <c r="F48" i="39"/>
  <c r="G48" i="39"/>
  <c r="H48" i="39"/>
  <c r="I48" i="39"/>
  <c r="J48" i="39"/>
  <c r="K48" i="39"/>
  <c r="L48" i="39"/>
  <c r="M48" i="39"/>
  <c r="E50" i="39"/>
  <c r="F50" i="39"/>
  <c r="G50" i="39"/>
  <c r="H50" i="39"/>
  <c r="I50" i="39"/>
  <c r="M50" i="39"/>
  <c r="N50" i="39"/>
  <c r="O50" i="39"/>
  <c r="N51" i="39"/>
  <c r="O51" i="39"/>
  <c r="B59" i="39"/>
  <c r="C59" i="39"/>
  <c r="D59" i="39"/>
  <c r="E59" i="39"/>
  <c r="F59" i="39"/>
  <c r="G59" i="39"/>
  <c r="H59" i="39"/>
  <c r="I59" i="39"/>
  <c r="J59" i="39"/>
  <c r="K59" i="39"/>
  <c r="L59" i="39"/>
  <c r="O59" i="39" s="1"/>
  <c r="M59" i="39"/>
  <c r="A1" i="38"/>
  <c r="A2" i="38"/>
  <c r="B6" i="38"/>
  <c r="C6" i="38"/>
  <c r="D6" i="38"/>
  <c r="E6" i="38"/>
  <c r="F6" i="38"/>
  <c r="F63" i="38" s="1"/>
  <c r="G6" i="38"/>
  <c r="G63" i="38" s="1"/>
  <c r="H6" i="38"/>
  <c r="H63" i="38" s="1"/>
  <c r="I6" i="38"/>
  <c r="I63" i="38" s="1"/>
  <c r="J6" i="38"/>
  <c r="K6" i="38"/>
  <c r="L6" i="38"/>
  <c r="M6" i="38"/>
  <c r="N6" i="38"/>
  <c r="O6" i="38"/>
  <c r="N7" i="38"/>
  <c r="O7" i="38"/>
  <c r="B61" i="38"/>
  <c r="C61" i="38"/>
  <c r="D61" i="38"/>
  <c r="E61" i="38"/>
  <c r="F61" i="38"/>
  <c r="O61" i="38" s="1"/>
  <c r="G61" i="38"/>
  <c r="H61" i="38"/>
  <c r="I61" i="38"/>
  <c r="J61" i="38"/>
  <c r="K61" i="38"/>
  <c r="L61" i="38"/>
  <c r="M61" i="38"/>
  <c r="B63" i="38"/>
  <c r="C63" i="38"/>
  <c r="D63" i="38"/>
  <c r="E63" i="38"/>
  <c r="J63" i="38"/>
  <c r="K63" i="38"/>
  <c r="L63" i="38"/>
  <c r="M63" i="38"/>
  <c r="N64" i="38"/>
  <c r="O64" i="38"/>
  <c r="B75" i="38"/>
  <c r="O75" i="38" s="1"/>
  <c r="C75" i="38"/>
  <c r="D75" i="38"/>
  <c r="E75" i="38"/>
  <c r="F75" i="38"/>
  <c r="G75" i="38"/>
  <c r="H75" i="38"/>
  <c r="I75" i="38"/>
  <c r="J75" i="38"/>
  <c r="K75" i="38"/>
  <c r="L75" i="38"/>
  <c r="M75" i="38"/>
  <c r="A1" i="37"/>
  <c r="B6" i="37"/>
  <c r="C6" i="37"/>
  <c r="D6" i="37"/>
  <c r="D58" i="37" s="1"/>
  <c r="E6" i="37"/>
  <c r="E58" i="37" s="1"/>
  <c r="F6" i="37"/>
  <c r="F58" i="37" s="1"/>
  <c r="G6" i="37"/>
  <c r="G58" i="37" s="1"/>
  <c r="H6" i="37"/>
  <c r="I6" i="37"/>
  <c r="J6" i="37"/>
  <c r="K6" i="37"/>
  <c r="L6" i="37"/>
  <c r="L58" i="37" s="1"/>
  <c r="M6" i="37"/>
  <c r="M58" i="37" s="1"/>
  <c r="N6" i="37"/>
  <c r="O6" i="37"/>
  <c r="N7" i="37"/>
  <c r="O7" i="37"/>
  <c r="B56" i="37"/>
  <c r="C56" i="37"/>
  <c r="D56" i="37"/>
  <c r="O56" i="37" s="1"/>
  <c r="E56" i="37"/>
  <c r="F56" i="37"/>
  <c r="G56" i="37"/>
  <c r="H56" i="37"/>
  <c r="I56" i="37"/>
  <c r="J56" i="37"/>
  <c r="K56" i="37"/>
  <c r="L56" i="37"/>
  <c r="M56" i="37"/>
  <c r="B58" i="37"/>
  <c r="C58" i="37"/>
  <c r="H58" i="37"/>
  <c r="I58" i="37"/>
  <c r="J58" i="37"/>
  <c r="K58" i="37"/>
  <c r="O58" i="37"/>
  <c r="N59" i="37"/>
  <c r="O59" i="37"/>
  <c r="B67" i="37"/>
  <c r="C67" i="37"/>
  <c r="D67" i="37"/>
  <c r="E67" i="37"/>
  <c r="F67" i="37"/>
  <c r="G67" i="37"/>
  <c r="H67" i="37"/>
  <c r="I67" i="37"/>
  <c r="J67" i="37"/>
  <c r="K67" i="37"/>
  <c r="L67" i="37"/>
  <c r="M67" i="37"/>
  <c r="A1" i="36"/>
  <c r="B6" i="36"/>
  <c r="B58" i="36" s="1"/>
  <c r="C6" i="36"/>
  <c r="C58" i="36" s="1"/>
  <c r="D6" i="36"/>
  <c r="E6" i="36"/>
  <c r="F6" i="36"/>
  <c r="G6" i="36"/>
  <c r="H6" i="36"/>
  <c r="I6" i="36"/>
  <c r="I58" i="36" s="1"/>
  <c r="J6" i="36"/>
  <c r="J58" i="36" s="1"/>
  <c r="K6" i="36"/>
  <c r="K58" i="36" s="1"/>
  <c r="L6" i="36"/>
  <c r="L58" i="36" s="1"/>
  <c r="M6" i="36"/>
  <c r="N6" i="36"/>
  <c r="N63" i="38" s="1"/>
  <c r="O6" i="36"/>
  <c r="O46" i="47" s="1"/>
  <c r="N7" i="36"/>
  <c r="O7" i="36"/>
  <c r="B56" i="36"/>
  <c r="C56" i="36"/>
  <c r="D56" i="36"/>
  <c r="E56" i="36"/>
  <c r="F56" i="36"/>
  <c r="G56" i="36"/>
  <c r="H56" i="36"/>
  <c r="I56" i="36"/>
  <c r="J56" i="36"/>
  <c r="K56" i="36"/>
  <c r="L56" i="36"/>
  <c r="M56" i="36"/>
  <c r="D58" i="36"/>
  <c r="E58" i="36"/>
  <c r="F58" i="36"/>
  <c r="G58" i="36"/>
  <c r="H58" i="36"/>
  <c r="M58" i="36"/>
  <c r="N58" i="36"/>
  <c r="O58" i="36"/>
  <c r="N59" i="36"/>
  <c r="O59" i="36"/>
  <c r="B69" i="36"/>
  <c r="C69" i="36"/>
  <c r="D69" i="36"/>
  <c r="E69" i="36"/>
  <c r="F69" i="36"/>
  <c r="G69" i="36"/>
  <c r="H69" i="36"/>
  <c r="I69" i="36"/>
  <c r="J69" i="36"/>
  <c r="K69" i="36"/>
  <c r="L69" i="36"/>
  <c r="M69" i="36"/>
  <c r="A1" i="35"/>
  <c r="B6" i="35"/>
  <c r="C6" i="35"/>
  <c r="D6" i="35"/>
  <c r="E6" i="35"/>
  <c r="F6" i="35"/>
  <c r="F58" i="35" s="1"/>
  <c r="G6" i="35"/>
  <c r="G58" i="35" s="1"/>
  <c r="H6" i="35"/>
  <c r="H58" i="35" s="1"/>
  <c r="I6" i="35"/>
  <c r="J6" i="35"/>
  <c r="K6" i="35"/>
  <c r="L6" i="35"/>
  <c r="M6" i="35"/>
  <c r="N6" i="35"/>
  <c r="N58" i="35" s="1"/>
  <c r="O6" i="35"/>
  <c r="O58" i="35" s="1"/>
  <c r="N7" i="35"/>
  <c r="O7" i="35"/>
  <c r="B56" i="35"/>
  <c r="O56" i="35" s="1"/>
  <c r="C56" i="35"/>
  <c r="D56" i="35"/>
  <c r="E56" i="35"/>
  <c r="F56" i="35"/>
  <c r="G56" i="35"/>
  <c r="H56" i="35"/>
  <c r="I56" i="35"/>
  <c r="J56" i="35"/>
  <c r="K56" i="35"/>
  <c r="L56" i="35"/>
  <c r="M56" i="35"/>
  <c r="B58" i="35"/>
  <c r="C58" i="35"/>
  <c r="D58" i="35"/>
  <c r="E58" i="35"/>
  <c r="I58" i="35"/>
  <c r="J58" i="35"/>
  <c r="K58" i="35"/>
  <c r="L58" i="35"/>
  <c r="M58" i="35"/>
  <c r="N59" i="35"/>
  <c r="O59" i="35"/>
  <c r="B72" i="35"/>
  <c r="C72" i="35"/>
  <c r="D72" i="35"/>
  <c r="N72" i="35" s="1"/>
  <c r="E72" i="35"/>
  <c r="F72" i="35"/>
  <c r="G72" i="35"/>
  <c r="H72" i="35"/>
  <c r="I72" i="35"/>
  <c r="J72" i="35"/>
  <c r="K72" i="35"/>
  <c r="L72" i="35"/>
  <c r="M72" i="35"/>
  <c r="A1" i="34"/>
  <c r="A2" i="34"/>
  <c r="B6" i="34"/>
  <c r="B58" i="34" s="1"/>
  <c r="C6" i="34"/>
  <c r="C58" i="34" s="1"/>
  <c r="D6" i="34"/>
  <c r="D58" i="34" s="1"/>
  <c r="E6" i="34"/>
  <c r="E58" i="34" s="1"/>
  <c r="F6" i="34"/>
  <c r="G6" i="34"/>
  <c r="H6" i="34"/>
  <c r="I6" i="34"/>
  <c r="J6" i="34"/>
  <c r="J58" i="34" s="1"/>
  <c r="K6" i="34"/>
  <c r="K58" i="34" s="1"/>
  <c r="L6" i="34"/>
  <c r="L58" i="34" s="1"/>
  <c r="M6" i="34"/>
  <c r="M58" i="34" s="1"/>
  <c r="N6" i="34"/>
  <c r="O6" i="34"/>
  <c r="N7" i="34"/>
  <c r="N56" i="34" s="1"/>
  <c r="O7" i="34"/>
  <c r="B56" i="34"/>
  <c r="C56" i="34"/>
  <c r="D56" i="34"/>
  <c r="E56" i="34"/>
  <c r="F56" i="34"/>
  <c r="G56" i="34"/>
  <c r="H56" i="34"/>
  <c r="I56" i="34"/>
  <c r="J56" i="34"/>
  <c r="K56" i="34"/>
  <c r="L56" i="34"/>
  <c r="O56" i="34" s="1"/>
  <c r="M56" i="34"/>
  <c r="F58" i="34"/>
  <c r="G58" i="34"/>
  <c r="H58" i="34"/>
  <c r="I58" i="34"/>
  <c r="N58" i="34"/>
  <c r="O58" i="34"/>
  <c r="N59" i="34"/>
  <c r="O59" i="34"/>
  <c r="B68" i="34"/>
  <c r="C68" i="34"/>
  <c r="D68" i="34"/>
  <c r="E68" i="34"/>
  <c r="F68" i="34"/>
  <c r="G68" i="34"/>
  <c r="N68" i="34" s="1"/>
  <c r="H68" i="34"/>
  <c r="I68" i="34"/>
  <c r="J68" i="34"/>
  <c r="K68" i="34"/>
  <c r="L68" i="34"/>
  <c r="M68" i="34"/>
  <c r="A1" i="32"/>
  <c r="A2" i="32"/>
  <c r="B6" i="32"/>
  <c r="C6" i="32"/>
  <c r="D6" i="32"/>
  <c r="E6" i="32"/>
  <c r="F6" i="32"/>
  <c r="F52" i="32" s="1"/>
  <c r="G6" i="32"/>
  <c r="G52" i="32" s="1"/>
  <c r="H6" i="32"/>
  <c r="H52" i="32" s="1"/>
  <c r="I6" i="32"/>
  <c r="I52" i="32" s="1"/>
  <c r="J6" i="32"/>
  <c r="K6" i="32"/>
  <c r="L6" i="32"/>
  <c r="M6" i="32"/>
  <c r="N6" i="32"/>
  <c r="N52" i="32" s="1"/>
  <c r="O6" i="32"/>
  <c r="O52" i="32" s="1"/>
  <c r="N7" i="32"/>
  <c r="O7" i="32"/>
  <c r="B50" i="32"/>
  <c r="C50" i="32"/>
  <c r="D50" i="32"/>
  <c r="E50" i="32"/>
  <c r="F50" i="32"/>
  <c r="G50" i="32"/>
  <c r="H50" i="32"/>
  <c r="I50" i="32"/>
  <c r="J50" i="32"/>
  <c r="K50" i="32"/>
  <c r="L50" i="32"/>
  <c r="M50" i="32"/>
  <c r="B52" i="32"/>
  <c r="C52" i="32"/>
  <c r="D52" i="32"/>
  <c r="E52" i="32"/>
  <c r="J52" i="32"/>
  <c r="K52" i="32"/>
  <c r="L52" i="32"/>
  <c r="M52" i="32"/>
  <c r="N53" i="32"/>
  <c r="O53" i="32"/>
  <c r="B62" i="32"/>
  <c r="N62" i="32" s="1"/>
  <c r="C62" i="32"/>
  <c r="D62" i="32"/>
  <c r="E62" i="32"/>
  <c r="F62" i="32"/>
  <c r="G62" i="32"/>
  <c r="H62" i="32"/>
  <c r="I62" i="32"/>
  <c r="J62" i="32"/>
  <c r="K62" i="32"/>
  <c r="L62" i="32"/>
  <c r="M62" i="32"/>
  <c r="A1" i="33"/>
  <c r="A2" i="33"/>
  <c r="B6" i="33"/>
  <c r="C6" i="33"/>
  <c r="C57" i="33" s="1"/>
  <c r="D6" i="33"/>
  <c r="D57" i="33"/>
  <c r="E6" i="33"/>
  <c r="F6" i="33"/>
  <c r="G6" i="33"/>
  <c r="G57" i="33" s="1"/>
  <c r="H6" i="33"/>
  <c r="H57" i="33"/>
  <c r="I6" i="33"/>
  <c r="I57" i="33" s="1"/>
  <c r="J6" i="33"/>
  <c r="J57" i="33" s="1"/>
  <c r="K6" i="33"/>
  <c r="K57" i="33" s="1"/>
  <c r="L6" i="33"/>
  <c r="L57" i="33"/>
  <c r="M6" i="33"/>
  <c r="N6" i="33"/>
  <c r="O6" i="33"/>
  <c r="O57" i="33" s="1"/>
  <c r="N7" i="33"/>
  <c r="O7" i="33"/>
  <c r="B55" i="33"/>
  <c r="C55" i="33"/>
  <c r="D55" i="33"/>
  <c r="E55" i="33"/>
  <c r="F55" i="33"/>
  <c r="G55" i="33"/>
  <c r="H55" i="33"/>
  <c r="I55" i="33"/>
  <c r="O55" i="33" s="1"/>
  <c r="J55" i="33"/>
  <c r="K55" i="33"/>
  <c r="L55" i="33"/>
  <c r="M55" i="33"/>
  <c r="B57" i="33"/>
  <c r="E57" i="33"/>
  <c r="F57" i="33"/>
  <c r="M57" i="33"/>
  <c r="N57" i="33"/>
  <c r="N58" i="33"/>
  <c r="O58" i="33"/>
  <c r="B68" i="33"/>
  <c r="C68" i="33"/>
  <c r="D68" i="33"/>
  <c r="E68" i="33"/>
  <c r="F68" i="33"/>
  <c r="G68" i="33"/>
  <c r="H68" i="33"/>
  <c r="I68" i="33"/>
  <c r="J68" i="33"/>
  <c r="K68" i="33"/>
  <c r="L68" i="33"/>
  <c r="N68" i="33" s="1"/>
  <c r="M68" i="33"/>
  <c r="A1" i="31"/>
  <c r="A2" i="31"/>
  <c r="B6" i="31"/>
  <c r="B49" i="31"/>
  <c r="C6" i="31"/>
  <c r="D6" i="31"/>
  <c r="E6" i="31"/>
  <c r="E49" i="31" s="1"/>
  <c r="F6" i="31"/>
  <c r="F49" i="31" s="1"/>
  <c r="G6" i="31"/>
  <c r="G49" i="31" s="1"/>
  <c r="H6" i="31"/>
  <c r="I6" i="31"/>
  <c r="J6" i="31"/>
  <c r="J49" i="31" s="1"/>
  <c r="K6" i="31"/>
  <c r="L6" i="31"/>
  <c r="L49" i="31" s="1"/>
  <c r="M6" i="31"/>
  <c r="M49" i="31" s="1"/>
  <c r="N6" i="31"/>
  <c r="N49" i="31" s="1"/>
  <c r="O6" i="31"/>
  <c r="O49" i="31" s="1"/>
  <c r="N7" i="31"/>
  <c r="N47" i="31" s="1"/>
  <c r="O7" i="31"/>
  <c r="B47" i="31"/>
  <c r="C47" i="31"/>
  <c r="D47" i="31"/>
  <c r="O47" i="31"/>
  <c r="E47" i="31"/>
  <c r="F47" i="31"/>
  <c r="G47" i="31"/>
  <c r="H47" i="31"/>
  <c r="I47" i="31"/>
  <c r="J47" i="31"/>
  <c r="K47" i="31"/>
  <c r="L47" i="31"/>
  <c r="M47" i="31"/>
  <c r="C49" i="31"/>
  <c r="D49" i="31"/>
  <c r="H49" i="31"/>
  <c r="I49" i="31"/>
  <c r="K49" i="31"/>
  <c r="N50" i="31"/>
  <c r="O50" i="31"/>
  <c r="B59" i="31"/>
  <c r="C59" i="31"/>
  <c r="D59" i="31"/>
  <c r="E59" i="31"/>
  <c r="F59" i="31"/>
  <c r="G59" i="31"/>
  <c r="H59" i="31"/>
  <c r="I59" i="31"/>
  <c r="J59" i="31"/>
  <c r="K59" i="31"/>
  <c r="L59" i="31"/>
  <c r="M59" i="31"/>
  <c r="A1" i="30"/>
  <c r="A2" i="30"/>
  <c r="B6" i="30"/>
  <c r="B57" i="30" s="1"/>
  <c r="C6" i="30"/>
  <c r="C57" i="30" s="1"/>
  <c r="D6" i="30"/>
  <c r="D57" i="30" s="1"/>
  <c r="E6" i="30"/>
  <c r="E57" i="30" s="1"/>
  <c r="F6" i="30"/>
  <c r="G6" i="30"/>
  <c r="H6" i="30"/>
  <c r="H57" i="30" s="1"/>
  <c r="I6" i="30"/>
  <c r="J6" i="30"/>
  <c r="J57" i="30" s="1"/>
  <c r="K6" i="30"/>
  <c r="K57" i="30" s="1"/>
  <c r="L6" i="30"/>
  <c r="M6" i="30"/>
  <c r="N6" i="30"/>
  <c r="O6" i="30"/>
  <c r="N7" i="30"/>
  <c r="O7" i="30"/>
  <c r="B55" i="30"/>
  <c r="O55" i="30" s="1"/>
  <c r="C55" i="30"/>
  <c r="D55" i="30"/>
  <c r="E55" i="30"/>
  <c r="F55" i="30"/>
  <c r="G55" i="30"/>
  <c r="H55" i="30"/>
  <c r="I55" i="30"/>
  <c r="J55" i="30"/>
  <c r="K55" i="30"/>
  <c r="L55" i="30"/>
  <c r="M55" i="30"/>
  <c r="F57" i="30"/>
  <c r="G57" i="30"/>
  <c r="I57" i="30"/>
  <c r="L57" i="30"/>
  <c r="M57" i="30"/>
  <c r="N57" i="30"/>
  <c r="O57" i="30"/>
  <c r="N58" i="30"/>
  <c r="O58" i="30"/>
  <c r="B71" i="30"/>
  <c r="C71" i="30"/>
  <c r="D71" i="30"/>
  <c r="O71" i="30" s="1"/>
  <c r="E71" i="30"/>
  <c r="F71" i="30"/>
  <c r="G71" i="30"/>
  <c r="H71" i="30"/>
  <c r="I71" i="30"/>
  <c r="J71" i="30"/>
  <c r="K71" i="30"/>
  <c r="L71" i="30"/>
  <c r="M71" i="30"/>
  <c r="A1" i="29"/>
  <c r="A2" i="29"/>
  <c r="B6" i="29"/>
  <c r="C6" i="29"/>
  <c r="D6" i="29"/>
  <c r="E6" i="29"/>
  <c r="E68" i="29" s="1"/>
  <c r="F6" i="29"/>
  <c r="F68" i="29" s="1"/>
  <c r="G6" i="29"/>
  <c r="G68" i="29" s="1"/>
  <c r="H6" i="29"/>
  <c r="H68" i="29" s="1"/>
  <c r="I6" i="29"/>
  <c r="J6" i="29"/>
  <c r="K6" i="29"/>
  <c r="L6" i="29"/>
  <c r="M6" i="29"/>
  <c r="M68" i="29" s="1"/>
  <c r="N6" i="29"/>
  <c r="N68" i="29" s="1"/>
  <c r="O6" i="29"/>
  <c r="O68" i="29" s="1"/>
  <c r="N7" i="29"/>
  <c r="O7" i="29"/>
  <c r="B66" i="29"/>
  <c r="O66" i="29" s="1"/>
  <c r="C66" i="29"/>
  <c r="D66" i="29"/>
  <c r="E66" i="29"/>
  <c r="F66" i="29"/>
  <c r="G66" i="29"/>
  <c r="H66" i="29"/>
  <c r="I66" i="29"/>
  <c r="J66" i="29"/>
  <c r="K66" i="29"/>
  <c r="L66" i="29"/>
  <c r="M66" i="29"/>
  <c r="B68" i="29"/>
  <c r="C68" i="29"/>
  <c r="D68" i="29"/>
  <c r="I68" i="29"/>
  <c r="J68" i="29"/>
  <c r="K68" i="29"/>
  <c r="L68" i="29"/>
  <c r="N69" i="29"/>
  <c r="O69" i="29"/>
  <c r="N70" i="29"/>
  <c r="O70" i="29"/>
  <c r="N71" i="29"/>
  <c r="O71" i="29"/>
  <c r="N72" i="29"/>
  <c r="O72" i="29"/>
  <c r="N73" i="29"/>
  <c r="O73" i="29"/>
  <c r="N74" i="29"/>
  <c r="O74" i="29"/>
  <c r="N75" i="29"/>
  <c r="O75" i="29"/>
  <c r="N77" i="29"/>
  <c r="O77" i="29"/>
  <c r="N78" i="29"/>
  <c r="O78" i="29"/>
  <c r="O79" i="29"/>
  <c r="N80" i="29"/>
  <c r="O80" i="29"/>
  <c r="B81" i="29"/>
  <c r="C81" i="29"/>
  <c r="D81" i="29"/>
  <c r="O81" i="29" s="1"/>
  <c r="E81" i="29"/>
  <c r="F81" i="29"/>
  <c r="G81" i="29"/>
  <c r="H81" i="29"/>
  <c r="I81" i="29"/>
  <c r="J81" i="29"/>
  <c r="K81" i="29"/>
  <c r="L81" i="29"/>
  <c r="M81" i="29"/>
  <c r="A1" i="28"/>
  <c r="A2" i="28"/>
  <c r="B6" i="28"/>
  <c r="B53" i="28" s="1"/>
  <c r="C6" i="28"/>
  <c r="D6" i="28"/>
  <c r="E6" i="28"/>
  <c r="E53" i="28" s="1"/>
  <c r="F6" i="28"/>
  <c r="F53" i="28" s="1"/>
  <c r="G6" i="28"/>
  <c r="G53" i="28" s="1"/>
  <c r="H6" i="28"/>
  <c r="H53" i="28" s="1"/>
  <c r="I6" i="28"/>
  <c r="J6" i="28"/>
  <c r="K6" i="28"/>
  <c r="L6" i="28"/>
  <c r="M6" i="28"/>
  <c r="M53" i="28" s="1"/>
  <c r="N6" i="28"/>
  <c r="O6" i="28"/>
  <c r="O53" i="28" s="1"/>
  <c r="N7" i="28"/>
  <c r="O7" i="28"/>
  <c r="N51" i="28"/>
  <c r="C51" i="28"/>
  <c r="D51" i="28"/>
  <c r="E51" i="28"/>
  <c r="F51" i="28"/>
  <c r="G51" i="28"/>
  <c r="H51" i="28"/>
  <c r="I51" i="28"/>
  <c r="J51" i="28"/>
  <c r="K51" i="28"/>
  <c r="L51" i="28"/>
  <c r="M51" i="28"/>
  <c r="O51" i="28"/>
  <c r="C53" i="28"/>
  <c r="D53" i="28"/>
  <c r="I53" i="28"/>
  <c r="J53" i="28"/>
  <c r="K53" i="28"/>
  <c r="L53" i="28"/>
  <c r="N53" i="28"/>
  <c r="N54" i="28"/>
  <c r="O54" i="28"/>
  <c r="C64" i="28"/>
  <c r="D64" i="28"/>
  <c r="E64" i="28"/>
  <c r="F64" i="28"/>
  <c r="G64" i="28"/>
  <c r="H64" i="28"/>
  <c r="I64" i="28"/>
  <c r="J64" i="28"/>
  <c r="K64" i="28"/>
  <c r="L64" i="28"/>
  <c r="N64" i="28" s="1"/>
  <c r="M64" i="28"/>
  <c r="A1" i="27"/>
  <c r="A2" i="27"/>
  <c r="B6" i="27"/>
  <c r="C6" i="27"/>
  <c r="D6" i="27"/>
  <c r="D68" i="27" s="1"/>
  <c r="E6" i="27"/>
  <c r="E68" i="27" s="1"/>
  <c r="F6" i="27"/>
  <c r="F68" i="27" s="1"/>
  <c r="G6" i="27"/>
  <c r="H6" i="27"/>
  <c r="H68" i="27" s="1"/>
  <c r="I6" i="27"/>
  <c r="J6" i="27"/>
  <c r="K6" i="27"/>
  <c r="L6" i="27"/>
  <c r="L68" i="27" s="1"/>
  <c r="M6" i="27"/>
  <c r="M68" i="27" s="1"/>
  <c r="N6" i="27"/>
  <c r="N68" i="27" s="1"/>
  <c r="O6" i="27"/>
  <c r="N7" i="27"/>
  <c r="N66" i="27" s="1"/>
  <c r="O7" i="27"/>
  <c r="B66" i="27"/>
  <c r="C66" i="27"/>
  <c r="O66" i="27" s="1"/>
  <c r="D66" i="27"/>
  <c r="E66" i="27"/>
  <c r="F66" i="27"/>
  <c r="G66" i="27"/>
  <c r="H66" i="27"/>
  <c r="I66" i="27"/>
  <c r="J66" i="27"/>
  <c r="K66" i="27"/>
  <c r="L66" i="27"/>
  <c r="M66" i="27"/>
  <c r="B68" i="27"/>
  <c r="C68" i="27"/>
  <c r="G68" i="27"/>
  <c r="I68" i="27"/>
  <c r="J68" i="27"/>
  <c r="K68" i="27"/>
  <c r="O68" i="27"/>
  <c r="N69" i="27"/>
  <c r="O69" i="27"/>
  <c r="B81" i="27"/>
  <c r="C81" i="27"/>
  <c r="D81" i="27"/>
  <c r="E81" i="27"/>
  <c r="F81" i="27"/>
  <c r="G81" i="27"/>
  <c r="H81" i="27"/>
  <c r="I81" i="27"/>
  <c r="J81" i="27"/>
  <c r="K81" i="27"/>
  <c r="L81" i="27"/>
  <c r="M81" i="27"/>
  <c r="A1" i="26"/>
  <c r="A2" i="26"/>
  <c r="B6" i="26"/>
  <c r="B46" i="26" s="1"/>
  <c r="C6" i="26"/>
  <c r="C46" i="26" s="1"/>
  <c r="D6" i="26"/>
  <c r="D46" i="26"/>
  <c r="E6" i="26"/>
  <c r="E46" i="26"/>
  <c r="F6" i="26"/>
  <c r="G6" i="26"/>
  <c r="G46" i="26"/>
  <c r="H6" i="26"/>
  <c r="I6" i="26"/>
  <c r="I46" i="26"/>
  <c r="J6" i="26"/>
  <c r="J46" i="26"/>
  <c r="K6" i="26"/>
  <c r="K46" i="26" s="1"/>
  <c r="L6" i="26"/>
  <c r="L46" i="26" s="1"/>
  <c r="M6" i="26"/>
  <c r="N6" i="26"/>
  <c r="N46" i="26" s="1"/>
  <c r="O6" i="26"/>
  <c r="O46" i="26" s="1"/>
  <c r="N7" i="26"/>
  <c r="N44" i="26" s="1"/>
  <c r="O7" i="26"/>
  <c r="B44" i="26"/>
  <c r="C44" i="26"/>
  <c r="D44" i="26"/>
  <c r="E44" i="26"/>
  <c r="F44" i="26"/>
  <c r="G44" i="26"/>
  <c r="H44" i="26"/>
  <c r="I44" i="26"/>
  <c r="J44" i="26"/>
  <c r="K44" i="26"/>
  <c r="L44" i="26"/>
  <c r="M44" i="26"/>
  <c r="F46" i="26"/>
  <c r="H46" i="26"/>
  <c r="M46" i="26"/>
  <c r="N47" i="26"/>
  <c r="O47" i="26"/>
  <c r="B56" i="26"/>
  <c r="C56" i="26"/>
  <c r="D56" i="26"/>
  <c r="E56" i="26"/>
  <c r="F56" i="26"/>
  <c r="G56" i="26"/>
  <c r="H56" i="26"/>
  <c r="O56" i="26" s="1"/>
  <c r="I56" i="26"/>
  <c r="J56" i="26"/>
  <c r="K56" i="26"/>
  <c r="L56" i="26"/>
  <c r="M56" i="26"/>
  <c r="A1" i="25"/>
  <c r="A2" i="25"/>
  <c r="B6" i="25"/>
  <c r="B65" i="25" s="1"/>
  <c r="C6" i="25"/>
  <c r="D6" i="25"/>
  <c r="E6" i="25"/>
  <c r="F6" i="25"/>
  <c r="F65" i="25" s="1"/>
  <c r="G6" i="25"/>
  <c r="G65" i="25" s="1"/>
  <c r="H6" i="25"/>
  <c r="I6" i="25"/>
  <c r="J6" i="25"/>
  <c r="J65" i="25" s="1"/>
  <c r="K6" i="25"/>
  <c r="L6" i="25"/>
  <c r="M6" i="25"/>
  <c r="N6" i="25"/>
  <c r="O6" i="25"/>
  <c r="O65" i="25" s="1"/>
  <c r="N7" i="25"/>
  <c r="N63" i="25" s="1"/>
  <c r="O7" i="25"/>
  <c r="B63" i="25"/>
  <c r="O63" i="25" s="1"/>
  <c r="C63" i="25"/>
  <c r="D63" i="25"/>
  <c r="E63" i="25"/>
  <c r="F63" i="25"/>
  <c r="G63" i="25"/>
  <c r="H63" i="25"/>
  <c r="I63" i="25"/>
  <c r="J63" i="25"/>
  <c r="K63" i="25"/>
  <c r="L63" i="25"/>
  <c r="M63" i="25"/>
  <c r="C65" i="25"/>
  <c r="D65" i="25"/>
  <c r="E65" i="25"/>
  <c r="H65" i="25"/>
  <c r="I65" i="25"/>
  <c r="K65" i="25"/>
  <c r="L65" i="25"/>
  <c r="M65" i="25"/>
  <c r="N65" i="25"/>
  <c r="N66" i="25"/>
  <c r="O66" i="25"/>
  <c r="B78" i="25"/>
  <c r="N78" i="25" s="1"/>
  <c r="C78" i="25"/>
  <c r="D78" i="25"/>
  <c r="E78" i="25"/>
  <c r="F78" i="25"/>
  <c r="G78" i="25"/>
  <c r="H78" i="25"/>
  <c r="I78" i="25"/>
  <c r="J78" i="25"/>
  <c r="K78" i="25"/>
  <c r="L78" i="25"/>
  <c r="M78" i="25"/>
  <c r="A1" i="24"/>
  <c r="A2" i="24"/>
  <c r="B6" i="24"/>
  <c r="B54" i="24" s="1"/>
  <c r="C6" i="24"/>
  <c r="C54" i="24" s="1"/>
  <c r="D6" i="24"/>
  <c r="E6" i="24"/>
  <c r="F6" i="24"/>
  <c r="F54" i="24" s="1"/>
  <c r="G6" i="24"/>
  <c r="G54" i="24" s="1"/>
  <c r="H6" i="24"/>
  <c r="I6" i="24"/>
  <c r="J6" i="24"/>
  <c r="J54" i="24" s="1"/>
  <c r="K6" i="24"/>
  <c r="K54" i="24" s="1"/>
  <c r="L6" i="24"/>
  <c r="M6" i="24"/>
  <c r="N6" i="24"/>
  <c r="O6" i="24"/>
  <c r="O54" i="24" s="1"/>
  <c r="N7" i="24"/>
  <c r="N52" i="24" s="1"/>
  <c r="O7" i="24"/>
  <c r="B52" i="24"/>
  <c r="C52" i="24"/>
  <c r="D52" i="24"/>
  <c r="E52" i="24"/>
  <c r="F52" i="24"/>
  <c r="G52" i="24"/>
  <c r="H52" i="24"/>
  <c r="I52" i="24"/>
  <c r="J52" i="24"/>
  <c r="K52" i="24"/>
  <c r="L52" i="24"/>
  <c r="M52" i="24"/>
  <c r="D54" i="24"/>
  <c r="E54" i="24"/>
  <c r="H54" i="24"/>
  <c r="I54" i="24"/>
  <c r="L54" i="24"/>
  <c r="M54" i="24"/>
  <c r="N54" i="24"/>
  <c r="N55" i="24"/>
  <c r="O55" i="24"/>
  <c r="B64" i="24"/>
  <c r="N64" i="24" s="1"/>
  <c r="C64" i="24"/>
  <c r="D64" i="24"/>
  <c r="E64" i="24"/>
  <c r="O64" i="24" s="1"/>
  <c r="F64" i="24"/>
  <c r="G64" i="24"/>
  <c r="H64" i="24"/>
  <c r="I64" i="24"/>
  <c r="J64" i="24"/>
  <c r="K64" i="24"/>
  <c r="L64" i="24"/>
  <c r="M64" i="24"/>
  <c r="A1" i="23"/>
  <c r="B6" i="23"/>
  <c r="C6" i="23"/>
  <c r="D6" i="23"/>
  <c r="E6" i="23"/>
  <c r="F6" i="23"/>
  <c r="G6" i="23"/>
  <c r="G52" i="23" s="1"/>
  <c r="H6" i="23"/>
  <c r="H52" i="23" s="1"/>
  <c r="I6" i="23"/>
  <c r="J6" i="23"/>
  <c r="K6" i="23"/>
  <c r="K52" i="23" s="1"/>
  <c r="L6" i="23"/>
  <c r="M6" i="23"/>
  <c r="N6" i="23"/>
  <c r="N52" i="23" s="1"/>
  <c r="O6" i="23"/>
  <c r="O52" i="23" s="1"/>
  <c r="N7" i="23"/>
  <c r="N50" i="23" s="1"/>
  <c r="O7" i="23"/>
  <c r="B50" i="23"/>
  <c r="C50" i="23"/>
  <c r="D50" i="23"/>
  <c r="E50" i="23"/>
  <c r="F50" i="23"/>
  <c r="G50" i="23"/>
  <c r="H50" i="23"/>
  <c r="I50" i="23"/>
  <c r="J50" i="23"/>
  <c r="K50" i="23"/>
  <c r="L50" i="23"/>
  <c r="M50" i="23"/>
  <c r="B52" i="23"/>
  <c r="C52" i="23"/>
  <c r="D52" i="23"/>
  <c r="E52" i="23"/>
  <c r="F52" i="23"/>
  <c r="I52" i="23"/>
  <c r="J52" i="23"/>
  <c r="L52" i="23"/>
  <c r="M52" i="23"/>
  <c r="N53" i="23"/>
  <c r="O53" i="23"/>
  <c r="B61" i="23"/>
  <c r="C61" i="23"/>
  <c r="D61" i="23"/>
  <c r="E61" i="23"/>
  <c r="N61" i="23" s="1"/>
  <c r="F61" i="23"/>
  <c r="G61" i="23"/>
  <c r="H61" i="23"/>
  <c r="I61" i="23"/>
  <c r="J61" i="23"/>
  <c r="K61" i="23"/>
  <c r="L61" i="23"/>
  <c r="M61" i="23"/>
  <c r="A1" i="22"/>
  <c r="A2" i="22"/>
  <c r="B6" i="22"/>
  <c r="C6" i="22"/>
  <c r="C55" i="22"/>
  <c r="D6" i="22"/>
  <c r="D55" i="22"/>
  <c r="E6" i="22"/>
  <c r="E55" i="22" s="1"/>
  <c r="F6" i="22"/>
  <c r="G6" i="22"/>
  <c r="G55" i="22"/>
  <c r="H6" i="22"/>
  <c r="H55" i="22"/>
  <c r="I6" i="22"/>
  <c r="J6" i="22"/>
  <c r="J55" i="22" s="1"/>
  <c r="K6" i="22"/>
  <c r="K55" i="22" s="1"/>
  <c r="L6" i="22"/>
  <c r="L55" i="22"/>
  <c r="M6" i="22"/>
  <c r="M55" i="22" s="1"/>
  <c r="N6" i="22"/>
  <c r="O6" i="22"/>
  <c r="O55" i="22"/>
  <c r="N7" i="22"/>
  <c r="N53" i="22" s="1"/>
  <c r="O7" i="22"/>
  <c r="C53" i="22"/>
  <c r="D53" i="22"/>
  <c r="E53" i="22"/>
  <c r="F53" i="22"/>
  <c r="G53" i="22"/>
  <c r="H53" i="22"/>
  <c r="I53" i="22"/>
  <c r="O53" i="22" s="1"/>
  <c r="J53" i="22"/>
  <c r="K53" i="22"/>
  <c r="L53" i="22"/>
  <c r="M53" i="22"/>
  <c r="B55" i="22"/>
  <c r="F55" i="22"/>
  <c r="I55" i="22"/>
  <c r="N55" i="22"/>
  <c r="N56" i="22"/>
  <c r="O56" i="22"/>
  <c r="B64" i="22"/>
  <c r="C64" i="22"/>
  <c r="D64" i="22"/>
  <c r="O64" i="22"/>
  <c r="E64" i="22"/>
  <c r="F64" i="22"/>
  <c r="G64" i="22"/>
  <c r="H64" i="22"/>
  <c r="I64" i="22"/>
  <c r="J64" i="22"/>
  <c r="K64" i="22"/>
  <c r="L64" i="22"/>
  <c r="N64" i="22" s="1"/>
  <c r="M64" i="22"/>
  <c r="A1" i="21"/>
  <c r="A2" i="21"/>
  <c r="B6" i="21"/>
  <c r="B58" i="21" s="1"/>
  <c r="C6" i="21"/>
  <c r="C58" i="21" s="1"/>
  <c r="D6" i="21"/>
  <c r="E6" i="21"/>
  <c r="E58" i="21" s="1"/>
  <c r="F6" i="21"/>
  <c r="F58" i="21" s="1"/>
  <c r="G6" i="21"/>
  <c r="H6" i="21"/>
  <c r="H58" i="21" s="1"/>
  <c r="I6" i="21"/>
  <c r="J6" i="21"/>
  <c r="J58" i="21" s="1"/>
  <c r="K6" i="21"/>
  <c r="L6" i="21"/>
  <c r="L58" i="21" s="1"/>
  <c r="M6" i="21"/>
  <c r="M58" i="21" s="1"/>
  <c r="N6" i="21"/>
  <c r="N58" i="21" s="1"/>
  <c r="O6" i="21"/>
  <c r="N7" i="21"/>
  <c r="N56" i="21" s="1"/>
  <c r="O7" i="21"/>
  <c r="B56" i="21"/>
  <c r="C56" i="21"/>
  <c r="D56" i="21"/>
  <c r="E56" i="21"/>
  <c r="O56" i="21" s="1"/>
  <c r="F56" i="21"/>
  <c r="G56" i="21"/>
  <c r="H56" i="21"/>
  <c r="I56" i="21"/>
  <c r="J56" i="21"/>
  <c r="K56" i="21"/>
  <c r="L56" i="21"/>
  <c r="M56" i="21"/>
  <c r="D58" i="21"/>
  <c r="G58" i="21"/>
  <c r="I58" i="21"/>
  <c r="K58" i="21"/>
  <c r="O58" i="21"/>
  <c r="N59" i="21"/>
  <c r="O59" i="21"/>
  <c r="B69" i="21"/>
  <c r="C69" i="21"/>
  <c r="O69" i="21" s="1"/>
  <c r="D69" i="21"/>
  <c r="E69" i="21"/>
  <c r="F69" i="21"/>
  <c r="G69" i="21"/>
  <c r="H69" i="21"/>
  <c r="I69" i="21"/>
  <c r="J69" i="21"/>
  <c r="K69" i="21"/>
  <c r="L69" i="21"/>
  <c r="M69" i="21"/>
  <c r="A1" i="20"/>
  <c r="A2" i="20"/>
  <c r="B6" i="20"/>
  <c r="C6" i="20"/>
  <c r="D6" i="20"/>
  <c r="D55" i="20" s="1"/>
  <c r="E6" i="20"/>
  <c r="F6" i="20"/>
  <c r="F55" i="20" s="1"/>
  <c r="G6" i="20"/>
  <c r="H6" i="20"/>
  <c r="I6" i="20"/>
  <c r="I55" i="20" s="1"/>
  <c r="J6" i="20"/>
  <c r="K6" i="20"/>
  <c r="L6" i="20"/>
  <c r="L55" i="20" s="1"/>
  <c r="M6" i="20"/>
  <c r="N6" i="20"/>
  <c r="N55" i="20" s="1"/>
  <c r="O6" i="20"/>
  <c r="O55" i="20" s="1"/>
  <c r="N7" i="20"/>
  <c r="N53" i="20" s="1"/>
  <c r="O7" i="20"/>
  <c r="B53" i="20"/>
  <c r="O53" i="20" s="1"/>
  <c r="C53" i="20"/>
  <c r="D53" i="20"/>
  <c r="E53" i="20"/>
  <c r="F53" i="20"/>
  <c r="G53" i="20"/>
  <c r="H53" i="20"/>
  <c r="I53" i="20"/>
  <c r="J53" i="20"/>
  <c r="K53" i="20"/>
  <c r="L53" i="20"/>
  <c r="M53" i="20"/>
  <c r="B55" i="20"/>
  <c r="C55" i="20"/>
  <c r="E55" i="20"/>
  <c r="G55" i="20"/>
  <c r="H55" i="20"/>
  <c r="J55" i="20"/>
  <c r="K55" i="20"/>
  <c r="M55" i="20"/>
  <c r="N56" i="20"/>
  <c r="O56" i="20"/>
  <c r="B63" i="20"/>
  <c r="C63" i="20"/>
  <c r="O63" i="20" s="1"/>
  <c r="D63" i="20"/>
  <c r="E63" i="20"/>
  <c r="F63" i="20"/>
  <c r="G63" i="20"/>
  <c r="H63" i="20"/>
  <c r="N63" i="20" s="1"/>
  <c r="I63" i="20"/>
  <c r="J63" i="20"/>
  <c r="K63" i="20"/>
  <c r="L63" i="20"/>
  <c r="M63" i="20"/>
  <c r="B6" i="19"/>
  <c r="C6" i="19"/>
  <c r="C46" i="19" s="1"/>
  <c r="D6" i="19"/>
  <c r="D46" i="19" s="1"/>
  <c r="E6" i="19"/>
  <c r="F6" i="19"/>
  <c r="F46" i="19" s="1"/>
  <c r="G6" i="19"/>
  <c r="H6" i="19"/>
  <c r="I6" i="19"/>
  <c r="J6" i="19"/>
  <c r="K6" i="19"/>
  <c r="K46" i="19" s="1"/>
  <c r="L6" i="19"/>
  <c r="L46" i="19" s="1"/>
  <c r="M6" i="19"/>
  <c r="N6" i="19"/>
  <c r="N46" i="19" s="1"/>
  <c r="O6" i="19"/>
  <c r="O46" i="19" s="1"/>
  <c r="N7" i="19"/>
  <c r="N44" i="19" s="1"/>
  <c r="O7" i="19"/>
  <c r="B44" i="19"/>
  <c r="O44" i="19" s="1"/>
  <c r="C44" i="19"/>
  <c r="D44" i="19"/>
  <c r="E44" i="19"/>
  <c r="F44" i="19"/>
  <c r="G44" i="19"/>
  <c r="H44" i="19"/>
  <c r="I44" i="19"/>
  <c r="J44" i="19"/>
  <c r="K44" i="19"/>
  <c r="L44" i="19"/>
  <c r="M44" i="19"/>
  <c r="B46" i="19"/>
  <c r="E46" i="19"/>
  <c r="G46" i="19"/>
  <c r="H46" i="19"/>
  <c r="I46" i="19"/>
  <c r="J46" i="19"/>
  <c r="M46" i="19"/>
  <c r="N47" i="19"/>
  <c r="O47" i="19"/>
  <c r="B53" i="19"/>
  <c r="C53" i="19"/>
  <c r="O53" i="19" s="1"/>
  <c r="D53" i="19"/>
  <c r="E53" i="19"/>
  <c r="F53" i="19"/>
  <c r="G53" i="19"/>
  <c r="H53" i="19"/>
  <c r="I53" i="19"/>
  <c r="J53" i="19"/>
  <c r="K53" i="19"/>
  <c r="L53" i="19"/>
  <c r="M53" i="19"/>
  <c r="G6" i="18"/>
  <c r="G63" i="18" s="1"/>
  <c r="N7" i="18"/>
  <c r="N61" i="18" s="1"/>
  <c r="O7" i="18"/>
  <c r="B61" i="18"/>
  <c r="C61" i="18"/>
  <c r="O61" i="18" s="1"/>
  <c r="D61" i="18"/>
  <c r="E61" i="18"/>
  <c r="F61" i="18"/>
  <c r="G61" i="18"/>
  <c r="H61" i="18"/>
  <c r="I61" i="18"/>
  <c r="J61" i="18"/>
  <c r="K61" i="18"/>
  <c r="L61" i="18"/>
  <c r="M61" i="18"/>
  <c r="N64" i="18"/>
  <c r="O64" i="18"/>
  <c r="B76" i="18"/>
  <c r="C76" i="18"/>
  <c r="D76" i="18"/>
  <c r="N76" i="18" s="1"/>
  <c r="E76" i="18"/>
  <c r="F76" i="18"/>
  <c r="G76" i="18"/>
  <c r="H76" i="18"/>
  <c r="I76" i="18"/>
  <c r="J76" i="18"/>
  <c r="K76" i="18"/>
  <c r="L76" i="18"/>
  <c r="M76" i="18"/>
  <c r="A1" i="17"/>
  <c r="A2" i="17"/>
  <c r="B6" i="17"/>
  <c r="B51" i="17"/>
  <c r="C6" i="17"/>
  <c r="D6" i="17"/>
  <c r="D51" i="17" s="1"/>
  <c r="E6" i="17"/>
  <c r="E51" i="17"/>
  <c r="F6" i="17"/>
  <c r="F51" i="17" s="1"/>
  <c r="G6" i="17"/>
  <c r="H6" i="17"/>
  <c r="H51" i="17" s="1"/>
  <c r="I6" i="17"/>
  <c r="I51" i="17"/>
  <c r="J6" i="17"/>
  <c r="J51" i="17"/>
  <c r="K6" i="17"/>
  <c r="L6" i="17"/>
  <c r="M6" i="17"/>
  <c r="M51" i="17"/>
  <c r="N6" i="17"/>
  <c r="N51" i="17"/>
  <c r="O6" i="17"/>
  <c r="N7" i="17"/>
  <c r="N49" i="17" s="1"/>
  <c r="O7" i="17"/>
  <c r="B49" i="17"/>
  <c r="C49" i="17"/>
  <c r="D49" i="17"/>
  <c r="E49" i="17"/>
  <c r="F49" i="17"/>
  <c r="G49" i="17"/>
  <c r="H49" i="17"/>
  <c r="I49" i="17"/>
  <c r="J49" i="17"/>
  <c r="K49" i="17"/>
  <c r="L49" i="17"/>
  <c r="M49" i="17"/>
  <c r="C51" i="17"/>
  <c r="G51" i="17"/>
  <c r="K51" i="17"/>
  <c r="L51" i="17"/>
  <c r="O51" i="17"/>
  <c r="N52" i="17"/>
  <c r="O52" i="17"/>
  <c r="B58" i="17"/>
  <c r="C58" i="17"/>
  <c r="N58" i="17" s="1"/>
  <c r="D58" i="17"/>
  <c r="E58" i="17"/>
  <c r="F58" i="17"/>
  <c r="G58" i="17"/>
  <c r="H58" i="17"/>
  <c r="I58" i="17"/>
  <c r="J58" i="17"/>
  <c r="K58" i="17"/>
  <c r="L58" i="17"/>
  <c r="M58" i="17"/>
  <c r="A1" i="16"/>
  <c r="B6" i="16"/>
  <c r="C6" i="16"/>
  <c r="C49" i="16" s="1"/>
  <c r="D6" i="16"/>
  <c r="E6" i="16"/>
  <c r="F6" i="16"/>
  <c r="F49" i="16" s="1"/>
  <c r="G6" i="16"/>
  <c r="H6" i="16"/>
  <c r="H49" i="16" s="1"/>
  <c r="I6" i="16"/>
  <c r="I49" i="16" s="1"/>
  <c r="J6" i="16"/>
  <c r="K6" i="16"/>
  <c r="L6" i="16"/>
  <c r="L49" i="16" s="1"/>
  <c r="M6" i="16"/>
  <c r="N6" i="16"/>
  <c r="N49" i="16" s="1"/>
  <c r="O6" i="16"/>
  <c r="N7" i="16"/>
  <c r="O7" i="16"/>
  <c r="B47" i="16"/>
  <c r="C47" i="16"/>
  <c r="D47" i="16"/>
  <c r="E47" i="16"/>
  <c r="F47" i="16"/>
  <c r="G47" i="16"/>
  <c r="H47" i="16"/>
  <c r="I47" i="16"/>
  <c r="J47" i="16"/>
  <c r="K47" i="16"/>
  <c r="L47" i="16"/>
  <c r="M47" i="16"/>
  <c r="B49" i="16"/>
  <c r="D49" i="16"/>
  <c r="E49" i="16"/>
  <c r="G49" i="16"/>
  <c r="J49" i="16"/>
  <c r="K49" i="16"/>
  <c r="M49" i="16"/>
  <c r="O49" i="16"/>
  <c r="N50" i="16"/>
  <c r="O50" i="16"/>
  <c r="N51" i="16"/>
  <c r="O51" i="16"/>
  <c r="N52" i="16"/>
  <c r="O52" i="16"/>
  <c r="N53" i="16"/>
  <c r="O53" i="16"/>
  <c r="N54" i="16"/>
  <c r="O54" i="16"/>
  <c r="N55" i="16"/>
  <c r="O55" i="16"/>
  <c r="N56" i="16"/>
  <c r="O56" i="16"/>
  <c r="N57" i="16"/>
  <c r="O57" i="16"/>
  <c r="N59" i="16"/>
  <c r="O59" i="16"/>
  <c r="B60" i="16"/>
  <c r="C60" i="16"/>
  <c r="O60" i="16" s="1"/>
  <c r="D60" i="16"/>
  <c r="E60" i="16"/>
  <c r="F60" i="16"/>
  <c r="G60" i="16"/>
  <c r="H60" i="16"/>
  <c r="I60" i="16"/>
  <c r="J60" i="16"/>
  <c r="K60" i="16"/>
  <c r="L60" i="16"/>
  <c r="M60" i="16"/>
  <c r="A1" i="15"/>
  <c r="A2" i="15"/>
  <c r="B6" i="15"/>
  <c r="C6" i="15"/>
  <c r="C63" i="15" s="1"/>
  <c r="D6" i="15"/>
  <c r="D63" i="15" s="1"/>
  <c r="E6" i="15"/>
  <c r="F6" i="15"/>
  <c r="F63" i="15" s="1"/>
  <c r="G6" i="15"/>
  <c r="H6" i="15"/>
  <c r="I6" i="15"/>
  <c r="J6" i="15"/>
  <c r="K6" i="15"/>
  <c r="K63" i="15" s="1"/>
  <c r="L6" i="15"/>
  <c r="L63" i="15" s="1"/>
  <c r="M6" i="15"/>
  <c r="N6" i="15"/>
  <c r="N63" i="15" s="1"/>
  <c r="O6" i="15"/>
  <c r="O63" i="15" s="1"/>
  <c r="N7" i="15"/>
  <c r="N61" i="15" s="1"/>
  <c r="O7" i="15"/>
  <c r="B61" i="15"/>
  <c r="O61" i="15" s="1"/>
  <c r="C61" i="15"/>
  <c r="D61" i="15"/>
  <c r="E61" i="15"/>
  <c r="F61" i="15"/>
  <c r="G61" i="15"/>
  <c r="H61" i="15"/>
  <c r="I61" i="15"/>
  <c r="J61" i="15"/>
  <c r="K61" i="15"/>
  <c r="L61" i="15"/>
  <c r="M61" i="15"/>
  <c r="B63" i="15"/>
  <c r="E63" i="15"/>
  <c r="G63" i="15"/>
  <c r="H63" i="15"/>
  <c r="I63" i="15"/>
  <c r="J63" i="15"/>
  <c r="M63" i="15"/>
  <c r="N64" i="15"/>
  <c r="O64" i="15"/>
  <c r="N65" i="15"/>
  <c r="O65" i="15"/>
  <c r="N66" i="15"/>
  <c r="O66" i="15"/>
  <c r="N67" i="15"/>
  <c r="O67" i="15"/>
  <c r="N68" i="15"/>
  <c r="O68" i="15"/>
  <c r="N69" i="15"/>
  <c r="O69" i="15"/>
  <c r="N70" i="15"/>
  <c r="O70" i="15"/>
  <c r="N71" i="15"/>
  <c r="O71" i="15"/>
  <c r="N72" i="15"/>
  <c r="O72" i="15"/>
  <c r="N73" i="15"/>
  <c r="O73" i="15"/>
  <c r="B74" i="15"/>
  <c r="C74" i="15"/>
  <c r="N74" i="15" s="1"/>
  <c r="D74" i="15"/>
  <c r="E74" i="15"/>
  <c r="F74" i="15"/>
  <c r="O74" i="15" s="1"/>
  <c r="G74" i="15"/>
  <c r="H74" i="15"/>
  <c r="I74" i="15"/>
  <c r="J74" i="15"/>
  <c r="K74" i="15"/>
  <c r="L74" i="15"/>
  <c r="M74" i="15"/>
  <c r="A1" i="14"/>
  <c r="N6" i="14"/>
  <c r="O6" i="14"/>
  <c r="N7" i="14"/>
  <c r="O7" i="14"/>
  <c r="N59" i="14"/>
  <c r="B59" i="14"/>
  <c r="O59" i="14" s="1"/>
  <c r="C59" i="14"/>
  <c r="D59" i="14"/>
  <c r="E59" i="14"/>
  <c r="F59" i="14"/>
  <c r="G59" i="14"/>
  <c r="H59" i="14"/>
  <c r="I59" i="14"/>
  <c r="J59" i="14"/>
  <c r="K59" i="14"/>
  <c r="L59" i="14"/>
  <c r="M59" i="14"/>
  <c r="B61" i="14"/>
  <c r="C61" i="14"/>
  <c r="D61" i="14"/>
  <c r="E61" i="14"/>
  <c r="F61" i="14"/>
  <c r="G61" i="14"/>
  <c r="H61" i="14"/>
  <c r="I61" i="14"/>
  <c r="J61" i="14"/>
  <c r="K61" i="14"/>
  <c r="L61" i="14"/>
  <c r="M61" i="14"/>
  <c r="N61" i="14"/>
  <c r="O61" i="14"/>
  <c r="N62" i="14"/>
  <c r="O62" i="14"/>
  <c r="N63" i="14"/>
  <c r="O63" i="14"/>
  <c r="N64" i="14"/>
  <c r="O64" i="14"/>
  <c r="N65" i="14"/>
  <c r="O65" i="14"/>
  <c r="N66" i="14"/>
  <c r="O66" i="14"/>
  <c r="N67" i="14"/>
  <c r="O67" i="14"/>
  <c r="N68" i="14"/>
  <c r="O68" i="14"/>
  <c r="N69" i="14"/>
  <c r="O69" i="14"/>
  <c r="N70" i="14"/>
  <c r="O70" i="14"/>
  <c r="N71" i="14"/>
  <c r="O71" i="14"/>
  <c r="N72" i="14"/>
  <c r="O72" i="14"/>
  <c r="B73" i="14"/>
  <c r="C73" i="14"/>
  <c r="N73" i="14" s="1"/>
  <c r="D73" i="14"/>
  <c r="E73" i="14"/>
  <c r="F73" i="14"/>
  <c r="G73" i="14"/>
  <c r="H73" i="14"/>
  <c r="I73" i="14"/>
  <c r="J73" i="14"/>
  <c r="K73" i="14"/>
  <c r="L73" i="14"/>
  <c r="M73" i="14"/>
  <c r="A1" i="13"/>
  <c r="N6" i="13"/>
  <c r="N48" i="13" s="1"/>
  <c r="O6" i="13"/>
  <c r="O48" i="13"/>
  <c r="N7" i="13"/>
  <c r="N46" i="13" s="1"/>
  <c r="O7" i="13"/>
  <c r="B46" i="13"/>
  <c r="C46" i="13"/>
  <c r="D46" i="13"/>
  <c r="E46" i="13"/>
  <c r="F46" i="13"/>
  <c r="G46" i="13"/>
  <c r="O46" i="13" s="1"/>
  <c r="H46" i="13"/>
  <c r="I46" i="13"/>
  <c r="J46" i="13"/>
  <c r="K46" i="13"/>
  <c r="L46" i="13"/>
  <c r="M46" i="13"/>
  <c r="B48" i="13"/>
  <c r="C48" i="13"/>
  <c r="D48" i="13"/>
  <c r="E48" i="13"/>
  <c r="F48" i="13"/>
  <c r="G48" i="13"/>
  <c r="H48" i="13"/>
  <c r="I48" i="13"/>
  <c r="J48" i="13"/>
  <c r="K48" i="13"/>
  <c r="L48" i="13"/>
  <c r="M48" i="13"/>
  <c r="N49" i="13"/>
  <c r="O49" i="13"/>
  <c r="N50" i="13"/>
  <c r="O50" i="13"/>
  <c r="N51" i="13"/>
  <c r="O51" i="13"/>
  <c r="N52" i="13"/>
  <c r="O52" i="13"/>
  <c r="N53" i="13"/>
  <c r="O53" i="13"/>
  <c r="N54" i="13"/>
  <c r="O54" i="13"/>
  <c r="N55" i="13"/>
  <c r="O55" i="13"/>
  <c r="N56" i="13"/>
  <c r="O56" i="13"/>
  <c r="N57" i="13"/>
  <c r="O57" i="13"/>
  <c r="B58" i="13"/>
  <c r="C58" i="13"/>
  <c r="D58" i="13"/>
  <c r="O58" i="13"/>
  <c r="E58" i="13"/>
  <c r="F58" i="13"/>
  <c r="G58" i="13"/>
  <c r="H58" i="13"/>
  <c r="I58" i="13"/>
  <c r="J58" i="13"/>
  <c r="K58" i="13"/>
  <c r="L58" i="13"/>
  <c r="N58" i="13" s="1"/>
  <c r="M58" i="13"/>
  <c r="A1" i="12"/>
  <c r="A2" i="12"/>
  <c r="B6" i="12"/>
  <c r="C6" i="12"/>
  <c r="D6" i="12"/>
  <c r="D52" i="12"/>
  <c r="E6" i="12"/>
  <c r="E52" i="12" s="1"/>
  <c r="F6" i="12"/>
  <c r="G6" i="12"/>
  <c r="H6" i="12"/>
  <c r="H52" i="12"/>
  <c r="I6" i="12"/>
  <c r="I52" i="12"/>
  <c r="J6" i="12"/>
  <c r="J52" i="12" s="1"/>
  <c r="K6" i="12"/>
  <c r="L6" i="12"/>
  <c r="L52" i="12" s="1"/>
  <c r="M6" i="12"/>
  <c r="M52" i="12"/>
  <c r="N6" i="12"/>
  <c r="N52" i="12" s="1"/>
  <c r="O6" i="12"/>
  <c r="N7" i="12"/>
  <c r="O7" i="12"/>
  <c r="B50" i="12"/>
  <c r="C50" i="12"/>
  <c r="D50" i="12"/>
  <c r="E50" i="12"/>
  <c r="N50" i="12" s="1"/>
  <c r="F50" i="12"/>
  <c r="G50" i="12"/>
  <c r="H50" i="12"/>
  <c r="O50" i="12" s="1"/>
  <c r="I50" i="12"/>
  <c r="J50" i="12"/>
  <c r="K50" i="12"/>
  <c r="L50" i="12"/>
  <c r="M50" i="12"/>
  <c r="B52" i="12"/>
  <c r="C52" i="12"/>
  <c r="F52" i="12"/>
  <c r="G52" i="12"/>
  <c r="K52" i="12"/>
  <c r="O52" i="12"/>
  <c r="N53" i="12"/>
  <c r="O53" i="12"/>
  <c r="N54" i="12"/>
  <c r="O54" i="12"/>
  <c r="N55" i="12"/>
  <c r="O55" i="12"/>
  <c r="N56" i="12"/>
  <c r="O56" i="12"/>
  <c r="O57" i="12"/>
  <c r="N58" i="12"/>
  <c r="O58" i="12"/>
  <c r="B59" i="12"/>
  <c r="N59" i="12" s="1"/>
  <c r="C59" i="12"/>
  <c r="D59" i="12"/>
  <c r="E59" i="12"/>
  <c r="F59" i="12"/>
  <c r="G59" i="12"/>
  <c r="H59" i="12"/>
  <c r="I59" i="12"/>
  <c r="J59" i="12"/>
  <c r="K59" i="12"/>
  <c r="L59" i="12"/>
  <c r="M59" i="12"/>
  <c r="A1" i="11"/>
  <c r="N6" i="11"/>
  <c r="N62" i="11" s="1"/>
  <c r="O6" i="11"/>
  <c r="O62" i="11" s="1"/>
  <c r="N7" i="11"/>
  <c r="N60" i="11" s="1"/>
  <c r="O7" i="11"/>
  <c r="B60" i="11"/>
  <c r="C60" i="11"/>
  <c r="O60" i="11" s="1"/>
  <c r="D60" i="11"/>
  <c r="E60" i="11"/>
  <c r="F60" i="11"/>
  <c r="G60" i="11"/>
  <c r="H60" i="11"/>
  <c r="I60" i="11"/>
  <c r="J60" i="11"/>
  <c r="K60" i="11"/>
  <c r="L60" i="11"/>
  <c r="M60" i="11"/>
  <c r="B62" i="11"/>
  <c r="C62" i="11"/>
  <c r="D62" i="11"/>
  <c r="E62" i="11"/>
  <c r="F62" i="11"/>
  <c r="G62" i="11"/>
  <c r="H62" i="11"/>
  <c r="I62" i="11"/>
  <c r="J62" i="11"/>
  <c r="K62" i="11"/>
  <c r="L62" i="11"/>
  <c r="M62" i="11"/>
  <c r="N63" i="11"/>
  <c r="O63" i="11"/>
  <c r="B72" i="11"/>
  <c r="N72" i="11" s="1"/>
  <c r="C72" i="11"/>
  <c r="D72" i="11"/>
  <c r="E72" i="11"/>
  <c r="F72" i="11"/>
  <c r="G72" i="11"/>
  <c r="H72" i="11"/>
  <c r="I72" i="11"/>
  <c r="J72" i="11"/>
  <c r="K72" i="11"/>
  <c r="L72" i="11"/>
  <c r="M72" i="11"/>
  <c r="A1" i="53"/>
  <c r="A2" i="53"/>
  <c r="B6" i="53"/>
  <c r="C6" i="53"/>
  <c r="C55" i="53" s="1"/>
  <c r="D6" i="53"/>
  <c r="D55" i="53"/>
  <c r="E6" i="53"/>
  <c r="E55" i="53"/>
  <c r="F6" i="53"/>
  <c r="F55" i="53" s="1"/>
  <c r="G6" i="53"/>
  <c r="H6" i="53"/>
  <c r="H55" i="53"/>
  <c r="I6" i="53"/>
  <c r="I55" i="53"/>
  <c r="J6" i="53"/>
  <c r="K6" i="53"/>
  <c r="L6" i="53"/>
  <c r="L55" i="53" s="1"/>
  <c r="M6" i="53"/>
  <c r="M55" i="53"/>
  <c r="N6" i="53"/>
  <c r="O6" i="53"/>
  <c r="O55" i="53" s="1"/>
  <c r="N7" i="53"/>
  <c r="N53" i="53" s="1"/>
  <c r="O7" i="53"/>
  <c r="B53" i="53"/>
  <c r="C53" i="53"/>
  <c r="D53" i="53"/>
  <c r="O53" i="53"/>
  <c r="E53" i="53"/>
  <c r="F53" i="53"/>
  <c r="G53" i="53"/>
  <c r="H53" i="53"/>
  <c r="I53" i="53"/>
  <c r="J53" i="53"/>
  <c r="K53" i="53"/>
  <c r="L53" i="53"/>
  <c r="M53" i="53"/>
  <c r="B55" i="53"/>
  <c r="G55" i="53"/>
  <c r="J55" i="53"/>
  <c r="K55" i="53"/>
  <c r="N55" i="53"/>
  <c r="N56" i="53"/>
  <c r="O56" i="53"/>
  <c r="B66" i="53"/>
  <c r="C66" i="53"/>
  <c r="D66" i="53"/>
  <c r="O66" i="53" s="1"/>
  <c r="E66" i="53"/>
  <c r="F66" i="53"/>
  <c r="G66" i="53"/>
  <c r="H66" i="53"/>
  <c r="I66" i="53"/>
  <c r="J66" i="53"/>
  <c r="K66" i="53"/>
  <c r="L66" i="53"/>
  <c r="M66" i="53"/>
  <c r="A1" i="10"/>
  <c r="A2" i="10"/>
  <c r="B6" i="10"/>
  <c r="B61" i="10" s="1"/>
  <c r="C6" i="10"/>
  <c r="D6" i="10"/>
  <c r="D61" i="10" s="1"/>
  <c r="E6" i="10"/>
  <c r="E61" i="10" s="1"/>
  <c r="F6" i="10"/>
  <c r="F61" i="10"/>
  <c r="G6" i="10"/>
  <c r="G61" i="10" s="1"/>
  <c r="H6" i="10"/>
  <c r="H61" i="10"/>
  <c r="I6" i="10"/>
  <c r="J6" i="10"/>
  <c r="J61" i="10" s="1"/>
  <c r="K6" i="10"/>
  <c r="K61" i="10" s="1"/>
  <c r="L6" i="10"/>
  <c r="L61" i="10"/>
  <c r="M6" i="10"/>
  <c r="N6" i="10"/>
  <c r="N61" i="10"/>
  <c r="O6" i="10"/>
  <c r="O61" i="10" s="1"/>
  <c r="N7" i="10"/>
  <c r="N59" i="10" s="1"/>
  <c r="O7" i="10"/>
  <c r="B59" i="10"/>
  <c r="C59" i="10"/>
  <c r="D59" i="10"/>
  <c r="E59" i="10"/>
  <c r="F59" i="10"/>
  <c r="G59" i="10"/>
  <c r="H59" i="10"/>
  <c r="I59" i="10"/>
  <c r="O59" i="10" s="1"/>
  <c r="J59" i="10"/>
  <c r="K59" i="10"/>
  <c r="L59" i="10"/>
  <c r="M59" i="10"/>
  <c r="C61" i="10"/>
  <c r="I61" i="10"/>
  <c r="M61" i="10"/>
  <c r="N62" i="10"/>
  <c r="O62" i="10"/>
  <c r="B73" i="10"/>
  <c r="C73" i="10"/>
  <c r="N73" i="10" s="1"/>
  <c r="D73" i="10"/>
  <c r="E73" i="10"/>
  <c r="F73" i="10"/>
  <c r="O73" i="10" s="1"/>
  <c r="G73" i="10"/>
  <c r="H73" i="10"/>
  <c r="I73" i="10"/>
  <c r="J73" i="10"/>
  <c r="K73" i="10"/>
  <c r="L73" i="10"/>
  <c r="M73" i="10"/>
  <c r="A1" i="8"/>
  <c r="A2" i="8"/>
  <c r="B6" i="8"/>
  <c r="B50" i="8" s="1"/>
  <c r="C6" i="8"/>
  <c r="D6" i="8"/>
  <c r="E6" i="8"/>
  <c r="F6" i="8"/>
  <c r="G6" i="8"/>
  <c r="G50" i="8" s="1"/>
  <c r="H6" i="8"/>
  <c r="H50" i="8" s="1"/>
  <c r="I6" i="8"/>
  <c r="I50" i="8" s="1"/>
  <c r="J6" i="8"/>
  <c r="J50" i="8" s="1"/>
  <c r="K6" i="8"/>
  <c r="L6" i="8"/>
  <c r="M6" i="8"/>
  <c r="N6" i="8"/>
  <c r="N50" i="8" s="1"/>
  <c r="O6" i="8"/>
  <c r="N7" i="8"/>
  <c r="N48" i="8" s="1"/>
  <c r="O7" i="8"/>
  <c r="B48" i="8"/>
  <c r="O48" i="8" s="1"/>
  <c r="C48" i="8"/>
  <c r="E48" i="8"/>
  <c r="F48" i="8"/>
  <c r="G48" i="8"/>
  <c r="H48" i="8"/>
  <c r="I48" i="8"/>
  <c r="J48" i="8"/>
  <c r="K48" i="8"/>
  <c r="L48" i="8"/>
  <c r="M48" i="8"/>
  <c r="C50" i="8"/>
  <c r="D50" i="8"/>
  <c r="E50" i="8"/>
  <c r="F50" i="8"/>
  <c r="K50" i="8"/>
  <c r="L50" i="8"/>
  <c r="M50" i="8"/>
  <c r="O50" i="8"/>
  <c r="N51" i="8"/>
  <c r="O51" i="8"/>
  <c r="B60" i="8"/>
  <c r="C60" i="8"/>
  <c r="D60" i="8"/>
  <c r="N60" i="8"/>
  <c r="E60" i="8"/>
  <c r="F60" i="8"/>
  <c r="G60" i="8"/>
  <c r="H60" i="8"/>
  <c r="I60" i="8"/>
  <c r="J60" i="8"/>
  <c r="K60" i="8"/>
  <c r="L60" i="8"/>
  <c r="O60" i="8" s="1"/>
  <c r="M60" i="8"/>
  <c r="A1" i="51"/>
  <c r="A2" i="51"/>
  <c r="B6" i="51"/>
  <c r="C6" i="51"/>
  <c r="C69" i="51" s="1"/>
  <c r="D6" i="51"/>
  <c r="D69" i="51" s="1"/>
  <c r="E6" i="51"/>
  <c r="E69" i="51" s="1"/>
  <c r="F6" i="51"/>
  <c r="G6" i="51"/>
  <c r="G69" i="51" s="1"/>
  <c r="H6" i="51"/>
  <c r="I6" i="51"/>
  <c r="J6" i="51"/>
  <c r="J69" i="51" s="1"/>
  <c r="K6" i="51"/>
  <c r="L6" i="51"/>
  <c r="L69" i="51" s="1"/>
  <c r="M6" i="51"/>
  <c r="M69" i="51" s="1"/>
  <c r="N6" i="51"/>
  <c r="O6" i="51"/>
  <c r="O69" i="51" s="1"/>
  <c r="N7" i="51"/>
  <c r="N67" i="51" s="1"/>
  <c r="O7" i="51"/>
  <c r="B67" i="51"/>
  <c r="C67" i="51"/>
  <c r="D67" i="51"/>
  <c r="O67" i="51"/>
  <c r="E67" i="51"/>
  <c r="F67" i="51"/>
  <c r="G67" i="51"/>
  <c r="H67" i="51"/>
  <c r="I67" i="51"/>
  <c r="J67" i="51"/>
  <c r="K67" i="51"/>
  <c r="L67" i="51"/>
  <c r="M67" i="51"/>
  <c r="B69" i="51"/>
  <c r="F69" i="51"/>
  <c r="H69" i="51"/>
  <c r="I69" i="51"/>
  <c r="K69" i="51"/>
  <c r="N69" i="51"/>
  <c r="N70" i="51"/>
  <c r="O70" i="51"/>
  <c r="N71" i="51"/>
  <c r="O71" i="51"/>
  <c r="N72" i="51"/>
  <c r="O72" i="51"/>
  <c r="N73" i="51"/>
  <c r="O73" i="51"/>
  <c r="N74" i="51"/>
  <c r="O74" i="51"/>
  <c r="O75" i="51"/>
  <c r="N76" i="51"/>
  <c r="O76" i="51"/>
  <c r="N77" i="51"/>
  <c r="O77" i="51"/>
  <c r="N78" i="51"/>
  <c r="O78" i="51"/>
  <c r="N79" i="51"/>
  <c r="O79" i="51"/>
  <c r="N80" i="51"/>
  <c r="O80" i="51"/>
  <c r="B81" i="51"/>
  <c r="C81" i="51"/>
  <c r="D81" i="51"/>
  <c r="N81" i="51" s="1"/>
  <c r="E81" i="51"/>
  <c r="F81" i="51"/>
  <c r="O81" i="51" s="1"/>
  <c r="G81" i="51"/>
  <c r="H81" i="51"/>
  <c r="I81" i="51"/>
  <c r="J81" i="51"/>
  <c r="K81" i="51"/>
  <c r="L81" i="51"/>
  <c r="M81" i="51"/>
  <c r="A1" i="50"/>
  <c r="A2" i="50"/>
  <c r="B6" i="50"/>
  <c r="C6" i="50"/>
  <c r="D6" i="50"/>
  <c r="D57" i="50" s="1"/>
  <c r="E6" i="50"/>
  <c r="E57" i="50" s="1"/>
  <c r="F6" i="50"/>
  <c r="G6" i="50"/>
  <c r="G57" i="50" s="1"/>
  <c r="H6" i="50"/>
  <c r="H57" i="50" s="1"/>
  <c r="I6" i="50"/>
  <c r="J6" i="50"/>
  <c r="K6" i="50"/>
  <c r="L6" i="50"/>
  <c r="M6" i="50"/>
  <c r="M57" i="50" s="1"/>
  <c r="N6" i="50"/>
  <c r="N57" i="50" s="1"/>
  <c r="O6" i="50"/>
  <c r="N7" i="50"/>
  <c r="N55" i="50" s="1"/>
  <c r="O7" i="50"/>
  <c r="B55" i="50"/>
  <c r="C55" i="50"/>
  <c r="D55" i="50"/>
  <c r="O55" i="50" s="1"/>
  <c r="E55" i="50"/>
  <c r="F55" i="50"/>
  <c r="G55" i="50"/>
  <c r="H55" i="50"/>
  <c r="I55" i="50"/>
  <c r="J55" i="50"/>
  <c r="K55" i="50"/>
  <c r="L55" i="50"/>
  <c r="M55" i="50"/>
  <c r="B57" i="50"/>
  <c r="C57" i="50"/>
  <c r="F57" i="50"/>
  <c r="I57" i="50"/>
  <c r="J57" i="50"/>
  <c r="K57" i="50"/>
  <c r="L57" i="50"/>
  <c r="O57" i="50"/>
  <c r="N58" i="50"/>
  <c r="O58" i="50"/>
  <c r="B68" i="50"/>
  <c r="C68" i="50"/>
  <c r="D68" i="50"/>
  <c r="E68" i="50"/>
  <c r="F68" i="50"/>
  <c r="G68" i="50"/>
  <c r="H68" i="50"/>
  <c r="I68" i="50"/>
  <c r="J68" i="50"/>
  <c r="K68" i="50"/>
  <c r="L68" i="50"/>
  <c r="M68" i="50"/>
  <c r="A1" i="6"/>
  <c r="A2" i="6"/>
  <c r="B6" i="6"/>
  <c r="C6" i="6"/>
  <c r="C50" i="6" s="1"/>
  <c r="D6" i="6"/>
  <c r="E6" i="6"/>
  <c r="E50" i="6" s="1"/>
  <c r="F6" i="6"/>
  <c r="G6" i="6"/>
  <c r="G50" i="6" s="1"/>
  <c r="H6" i="6"/>
  <c r="I6" i="6"/>
  <c r="I50" i="6" s="1"/>
  <c r="J6" i="6"/>
  <c r="K6" i="6"/>
  <c r="L6" i="6"/>
  <c r="L50" i="6" s="1"/>
  <c r="M6" i="6"/>
  <c r="N6" i="6"/>
  <c r="O6" i="6"/>
  <c r="O50" i="6" s="1"/>
  <c r="N7" i="6"/>
  <c r="O7" i="6"/>
  <c r="B48" i="6"/>
  <c r="C48" i="6"/>
  <c r="D48" i="6"/>
  <c r="O48" i="6" s="1"/>
  <c r="E48" i="6"/>
  <c r="F48" i="6"/>
  <c r="G48" i="6"/>
  <c r="H48" i="6"/>
  <c r="I48" i="6"/>
  <c r="J48" i="6"/>
  <c r="K48" i="6"/>
  <c r="L48" i="6"/>
  <c r="M48" i="6"/>
  <c r="B50" i="6"/>
  <c r="D50" i="6"/>
  <c r="F50" i="6"/>
  <c r="H50" i="6"/>
  <c r="J50" i="6"/>
  <c r="K50" i="6"/>
  <c r="M50" i="6"/>
  <c r="N50" i="6"/>
  <c r="N51" i="6"/>
  <c r="O51" i="6"/>
  <c r="B59" i="6"/>
  <c r="O59" i="6" s="1"/>
  <c r="C59" i="6"/>
  <c r="N59" i="6" s="1"/>
  <c r="D59" i="6"/>
  <c r="E59" i="6"/>
  <c r="F59" i="6"/>
  <c r="G59" i="6"/>
  <c r="H59" i="6"/>
  <c r="I59" i="6"/>
  <c r="J59" i="6"/>
  <c r="K59" i="6"/>
  <c r="L59" i="6"/>
  <c r="M59" i="6"/>
  <c r="A1" i="5"/>
  <c r="A2" i="5"/>
  <c r="B6" i="5"/>
  <c r="C6" i="5"/>
  <c r="C49" i="5" s="1"/>
  <c r="D6" i="5"/>
  <c r="D49" i="5" s="1"/>
  <c r="E6" i="5"/>
  <c r="E49" i="5" s="1"/>
  <c r="F6" i="5"/>
  <c r="F49" i="5" s="1"/>
  <c r="G6" i="5"/>
  <c r="H6" i="5"/>
  <c r="I6" i="5"/>
  <c r="I49" i="5" s="1"/>
  <c r="J6" i="5"/>
  <c r="K6" i="5"/>
  <c r="K49" i="5" s="1"/>
  <c r="L6" i="5"/>
  <c r="L49" i="5" s="1"/>
  <c r="M6" i="5"/>
  <c r="M49" i="5" s="1"/>
  <c r="N6" i="5"/>
  <c r="N49" i="5" s="1"/>
  <c r="O6" i="5"/>
  <c r="N7" i="5"/>
  <c r="N47" i="5" s="1"/>
  <c r="O7" i="5"/>
  <c r="B47" i="5"/>
  <c r="C47" i="5"/>
  <c r="O47" i="5" s="1"/>
  <c r="D47" i="5"/>
  <c r="E47" i="5"/>
  <c r="F47" i="5"/>
  <c r="G47" i="5"/>
  <c r="H47" i="5"/>
  <c r="I47" i="5"/>
  <c r="J47" i="5"/>
  <c r="K47" i="5"/>
  <c r="L47" i="5"/>
  <c r="M47" i="5"/>
  <c r="B49" i="5"/>
  <c r="G49" i="5"/>
  <c r="H49" i="5"/>
  <c r="J49" i="5"/>
  <c r="O49" i="5"/>
  <c r="N50" i="5"/>
  <c r="O50" i="5"/>
  <c r="B59" i="5"/>
  <c r="C59" i="5"/>
  <c r="O59" i="5" s="1"/>
  <c r="D59" i="5"/>
  <c r="E59" i="5"/>
  <c r="F59" i="5"/>
  <c r="G59" i="5"/>
  <c r="N59" i="5"/>
  <c r="H59" i="5"/>
  <c r="I59" i="5"/>
  <c r="J59" i="5"/>
  <c r="K59" i="5"/>
  <c r="L59" i="5"/>
  <c r="M59" i="5"/>
  <c r="A1" i="49"/>
  <c r="A2" i="49"/>
  <c r="B6" i="49"/>
  <c r="C6" i="49"/>
  <c r="C54" i="49" s="1"/>
  <c r="D6" i="49"/>
  <c r="E6" i="49"/>
  <c r="F6" i="49"/>
  <c r="F54" i="49" s="1"/>
  <c r="G6" i="49"/>
  <c r="H6" i="49"/>
  <c r="H54" i="49" s="1"/>
  <c r="I6" i="49"/>
  <c r="I54" i="49" s="1"/>
  <c r="J6" i="49"/>
  <c r="K6" i="49"/>
  <c r="K54" i="49" s="1"/>
  <c r="L6" i="49"/>
  <c r="M6" i="49"/>
  <c r="N6" i="49"/>
  <c r="O6" i="49"/>
  <c r="O54" i="49" s="1"/>
  <c r="N7" i="49"/>
  <c r="N52" i="49" s="1"/>
  <c r="O7" i="49"/>
  <c r="B52" i="49"/>
  <c r="C52" i="49"/>
  <c r="D52" i="49"/>
  <c r="E52" i="49"/>
  <c r="F52" i="49"/>
  <c r="G52" i="49"/>
  <c r="H52" i="49"/>
  <c r="I52" i="49"/>
  <c r="J52" i="49"/>
  <c r="K52" i="49"/>
  <c r="L52" i="49"/>
  <c r="M52" i="49"/>
  <c r="B54" i="49"/>
  <c r="D54" i="49"/>
  <c r="E54" i="49"/>
  <c r="G54" i="49"/>
  <c r="J54" i="49"/>
  <c r="L54" i="49"/>
  <c r="M54" i="49"/>
  <c r="N54" i="49"/>
  <c r="N55" i="49"/>
  <c r="O55" i="49"/>
  <c r="B65" i="49"/>
  <c r="O65" i="49" s="1"/>
  <c r="C65" i="49"/>
  <c r="D65" i="49"/>
  <c r="E65" i="49"/>
  <c r="N65" i="49" s="1"/>
  <c r="F65" i="49"/>
  <c r="G65" i="49"/>
  <c r="H65" i="49"/>
  <c r="I65" i="49"/>
  <c r="J65" i="49"/>
  <c r="K65" i="49"/>
  <c r="L65" i="49"/>
  <c r="M65" i="49"/>
  <c r="A1" i="3"/>
  <c r="A2" i="3"/>
  <c r="B6" i="3"/>
  <c r="C6" i="3"/>
  <c r="D6" i="3"/>
  <c r="D52" i="3" s="1"/>
  <c r="E6" i="3"/>
  <c r="E52" i="3" s="1"/>
  <c r="F6" i="3"/>
  <c r="F52" i="3" s="1"/>
  <c r="G6" i="3"/>
  <c r="H6" i="3"/>
  <c r="H52" i="3" s="1"/>
  <c r="I6" i="3"/>
  <c r="J6" i="3"/>
  <c r="J52" i="3" s="1"/>
  <c r="K6" i="3"/>
  <c r="L6" i="3"/>
  <c r="L52" i="3"/>
  <c r="M6" i="3"/>
  <c r="N6" i="3"/>
  <c r="N52" i="3" s="1"/>
  <c r="O6" i="3"/>
  <c r="N7" i="3"/>
  <c r="N50" i="3" s="1"/>
  <c r="O7" i="3"/>
  <c r="B50" i="3"/>
  <c r="O50" i="3" s="1"/>
  <c r="C50" i="3"/>
  <c r="D50" i="3"/>
  <c r="E50" i="3"/>
  <c r="F50" i="3"/>
  <c r="G50" i="3"/>
  <c r="H50" i="3"/>
  <c r="I50" i="3"/>
  <c r="J50" i="3"/>
  <c r="K50" i="3"/>
  <c r="L50" i="3"/>
  <c r="M50" i="3"/>
  <c r="B52" i="3"/>
  <c r="C52" i="3"/>
  <c r="G52" i="3"/>
  <c r="I52" i="3"/>
  <c r="K52" i="3"/>
  <c r="M52" i="3"/>
  <c r="O52" i="3"/>
  <c r="N53" i="3"/>
  <c r="O53" i="3"/>
  <c r="B63" i="3"/>
  <c r="O63" i="3" s="1"/>
  <c r="C63" i="3"/>
  <c r="D63" i="3"/>
  <c r="E63" i="3"/>
  <c r="F63" i="3"/>
  <c r="G63" i="3"/>
  <c r="H63" i="3"/>
  <c r="I63" i="3"/>
  <c r="J63" i="3"/>
  <c r="K63" i="3"/>
  <c r="L63" i="3"/>
  <c r="M63" i="3"/>
  <c r="A1" i="2"/>
  <c r="A1" i="19" s="1"/>
  <c r="B1" i="2"/>
  <c r="C1" i="2"/>
  <c r="D1" i="2"/>
  <c r="E1" i="2"/>
  <c r="F1" i="2"/>
  <c r="G1" i="2"/>
  <c r="H1" i="2"/>
  <c r="I1" i="2"/>
  <c r="J1" i="2"/>
  <c r="K1" i="2"/>
  <c r="L1" i="2"/>
  <c r="M1" i="2"/>
  <c r="N1" i="2"/>
  <c r="O1" i="2"/>
  <c r="A2" i="2"/>
  <c r="A2" i="18" s="1"/>
  <c r="A6" i="2"/>
  <c r="B6" i="2"/>
  <c r="B6" i="18"/>
  <c r="B63" i="18" s="1"/>
  <c r="C6" i="2"/>
  <c r="C57" i="2" s="1"/>
  <c r="D6" i="2"/>
  <c r="D57" i="2" s="1"/>
  <c r="D6" i="18"/>
  <c r="D63" i="18" s="1"/>
  <c r="E6" i="2"/>
  <c r="E6" i="18" s="1"/>
  <c r="E63" i="18" s="1"/>
  <c r="F6" i="2"/>
  <c r="F6" i="18"/>
  <c r="F63" i="18"/>
  <c r="G6" i="2"/>
  <c r="H6" i="2"/>
  <c r="H6" i="18"/>
  <c r="H63" i="18" s="1"/>
  <c r="I6" i="2"/>
  <c r="I6" i="18" s="1"/>
  <c r="I63" i="18" s="1"/>
  <c r="J6" i="2"/>
  <c r="J6" i="18"/>
  <c r="J63" i="18" s="1"/>
  <c r="K6" i="2"/>
  <c r="K6" i="18" s="1"/>
  <c r="K63" i="18" s="1"/>
  <c r="L6" i="2"/>
  <c r="L6" i="18"/>
  <c r="L63" i="18" s="1"/>
  <c r="M6" i="2"/>
  <c r="M6" i="18"/>
  <c r="M63" i="18"/>
  <c r="N6" i="2"/>
  <c r="N57" i="2" s="1"/>
  <c r="N6" i="18"/>
  <c r="N63" i="18" s="1"/>
  <c r="O6" i="2"/>
  <c r="O6" i="18" s="1"/>
  <c r="O63" i="18" s="1"/>
  <c r="N7" i="2"/>
  <c r="N55" i="2" s="1"/>
  <c r="O7" i="2"/>
  <c r="B55" i="2"/>
  <c r="C55" i="2"/>
  <c r="D55" i="2"/>
  <c r="O55" i="2"/>
  <c r="E55" i="2"/>
  <c r="F55" i="2"/>
  <c r="G55" i="2"/>
  <c r="H55" i="2"/>
  <c r="I55" i="2"/>
  <c r="J55" i="2"/>
  <c r="K55" i="2"/>
  <c r="L55" i="2"/>
  <c r="M55" i="2"/>
  <c r="B57" i="2"/>
  <c r="F57" i="2"/>
  <c r="G57" i="2"/>
  <c r="H57" i="2"/>
  <c r="J57" i="2"/>
  <c r="L57" i="2"/>
  <c r="N58" i="2"/>
  <c r="O58" i="2"/>
  <c r="B69" i="2"/>
  <c r="N69" i="2" s="1"/>
  <c r="C69" i="2"/>
  <c r="O69" i="2" s="1"/>
  <c r="D69" i="2"/>
  <c r="E69" i="2"/>
  <c r="F69" i="2"/>
  <c r="G69" i="2"/>
  <c r="H69" i="2"/>
  <c r="I69" i="2"/>
  <c r="J69" i="2"/>
  <c r="K69" i="2"/>
  <c r="L69" i="2"/>
  <c r="M69" i="2"/>
  <c r="N7" i="1"/>
  <c r="N61" i="1" s="1"/>
  <c r="O7" i="1"/>
  <c r="B61" i="1"/>
  <c r="O61" i="1" s="1"/>
  <c r="C61" i="1"/>
  <c r="D61" i="1"/>
  <c r="E61" i="1"/>
  <c r="F61" i="1"/>
  <c r="G61" i="1"/>
  <c r="H61" i="1"/>
  <c r="I61" i="1"/>
  <c r="J61" i="1"/>
  <c r="K61" i="1"/>
  <c r="L61" i="1"/>
  <c r="M61" i="1"/>
  <c r="B63" i="1"/>
  <c r="D63" i="1"/>
  <c r="E63" i="1"/>
  <c r="F63" i="1"/>
  <c r="G63" i="1"/>
  <c r="H63" i="1"/>
  <c r="I63" i="1"/>
  <c r="J63" i="1"/>
  <c r="K63" i="1"/>
  <c r="L63" i="1"/>
  <c r="M63" i="1"/>
  <c r="N63" i="1"/>
  <c r="O63" i="1"/>
  <c r="N64" i="1"/>
  <c r="O64" i="1"/>
  <c r="O73" i="1"/>
  <c r="B74" i="1"/>
  <c r="C74" i="1"/>
  <c r="O74" i="1" s="1"/>
  <c r="D74" i="1"/>
  <c r="E74" i="1"/>
  <c r="F74" i="1"/>
  <c r="N74" i="1" s="1"/>
  <c r="G74" i="1"/>
  <c r="H74" i="1"/>
  <c r="I74" i="1"/>
  <c r="J74" i="1"/>
  <c r="K74" i="1"/>
  <c r="L74" i="1"/>
  <c r="M74" i="1"/>
  <c r="N52" i="43"/>
  <c r="N56" i="37"/>
  <c r="N56" i="36"/>
  <c r="N71" i="30"/>
  <c r="N71" i="45"/>
  <c r="N75" i="38"/>
  <c r="O48" i="39"/>
  <c r="O67" i="37"/>
  <c r="N50" i="32"/>
  <c r="N47" i="16"/>
  <c r="M57" i="2"/>
  <c r="I57" i="2"/>
  <c r="O64" i="40"/>
  <c r="O62" i="32"/>
  <c r="N81" i="27"/>
  <c r="O49" i="17"/>
  <c r="O73" i="14"/>
  <c r="N66" i="53"/>
  <c r="N68" i="50"/>
  <c r="N48" i="6"/>
  <c r="O78" i="25"/>
  <c r="O54" i="47"/>
  <c r="N71" i="46"/>
  <c r="N64" i="43"/>
  <c r="O69" i="36"/>
  <c r="N66" i="29"/>
  <c r="O44" i="26"/>
  <c r="O54" i="41"/>
  <c r="O59" i="31"/>
  <c r="O78" i="42"/>
  <c r="N44" i="47"/>
  <c r="O59" i="44"/>
  <c r="N56" i="35"/>
  <c r="O64" i="28" l="1"/>
  <c r="N61" i="38"/>
  <c r="N60" i="16"/>
  <c r="A2" i="19"/>
  <c r="A1" i="18"/>
  <c r="O52" i="43"/>
  <c r="O76" i="18"/>
  <c r="C6" i="18"/>
  <c r="C63" i="18" s="1"/>
  <c r="O72" i="35"/>
  <c r="N67" i="37"/>
  <c r="N68" i="41"/>
  <c r="O64" i="42"/>
  <c r="O68" i="50"/>
  <c r="O59" i="12"/>
  <c r="O61" i="23"/>
  <c r="O81" i="27"/>
  <c r="O59" i="45"/>
  <c r="O58" i="17"/>
  <c r="N63" i="3"/>
  <c r="O47" i="16"/>
  <c r="N69" i="36"/>
  <c r="O71" i="45"/>
  <c r="N59" i="46"/>
  <c r="N59" i="39"/>
  <c r="O68" i="33"/>
  <c r="N69" i="21"/>
  <c r="O57" i="2"/>
  <c r="O72" i="11"/>
  <c r="N81" i="29"/>
  <c r="O68" i="34"/>
  <c r="O56" i="36"/>
  <c r="N59" i="44"/>
  <c r="N59" i="45"/>
  <c r="N54" i="47"/>
  <c r="O50" i="23"/>
  <c r="O52" i="24"/>
  <c r="N59" i="31"/>
  <c r="N56" i="26"/>
  <c r="E57" i="2"/>
  <c r="K57" i="2"/>
  <c r="O52" i="49"/>
  <c r="N53" i="19"/>
  <c r="N55" i="30"/>
  <c r="N55" i="33"/>
  <c r="O50" i="32"/>
  <c r="N64" i="40"/>
  <c r="N73" i="44"/>
  <c r="N58" i="37"/>
  <c r="O52" i="40"/>
  <c r="N66" i="42"/>
  <c r="N61" i="44"/>
  <c r="N61" i="46"/>
  <c r="N52" i="40"/>
  <c r="O63" i="38"/>
  <c r="O56" i="41"/>
  <c r="O54" i="43"/>
  <c r="O61" i="45"/>
</calcChain>
</file>

<file path=xl/sharedStrings.xml><?xml version="1.0" encoding="utf-8"?>
<sst xmlns="http://schemas.openxmlformats.org/spreadsheetml/2006/main" count="3042" uniqueCount="712">
  <si>
    <t>Espécie / Período</t>
  </si>
  <si>
    <t>TOTAIS</t>
  </si>
  <si>
    <t>Arrecadação</t>
  </si>
  <si>
    <t>Fotocópias</t>
  </si>
  <si>
    <t>Eventuais/doações</t>
  </si>
  <si>
    <t>Ajuda de custo</t>
  </si>
  <si>
    <t>SUBSEÇÃO  NOVA ESPERANÇA</t>
  </si>
  <si>
    <t/>
  </si>
  <si>
    <t>.</t>
  </si>
  <si>
    <t xml:space="preserve">Saldo bancário / Caixa mensal </t>
  </si>
  <si>
    <t>TOTAL</t>
  </si>
  <si>
    <t xml:space="preserve">TOTAIS </t>
  </si>
  <si>
    <t>Total</t>
  </si>
  <si>
    <t>Média</t>
  </si>
  <si>
    <t xml:space="preserve">ORDEM DOS ADVOGADOS DO BRASIL - Seção PR </t>
  </si>
  <si>
    <t>SUBSEÇÃO  ARAUCARIA</t>
  </si>
  <si>
    <t>SUBSEÇÃO  BANDEIRANTES</t>
  </si>
  <si>
    <t>SUBSEÇÃO LARANJEIRAS DO SUL</t>
  </si>
  <si>
    <t>SUBSEÇÃO  MEDIANEIRA</t>
  </si>
  <si>
    <t>SUBSEÇÃO SÃO JOSÉ DOS PINHAIS</t>
  </si>
  <si>
    <t>SUBSEÇÃO SANTO ANTONIO DA PLATINA</t>
  </si>
  <si>
    <t>SUBSEÇÃO TOLEDO</t>
  </si>
  <si>
    <t>SUBSEÇÃO  UMUARAMA</t>
  </si>
  <si>
    <t>SUBSEÇÃO  UNIÃO DA VITÓRIA</t>
  </si>
  <si>
    <t>SUBSEÇÃO  WENCESLAU BRAZ</t>
  </si>
  <si>
    <t>SUBSEÇÃO  TELEMACO BORBA</t>
  </si>
  <si>
    <t>SUBSEÇÃO  RIO NEGRO</t>
  </si>
  <si>
    <t>SUBSEÇÃO  PRUDENTÓPOLIS</t>
  </si>
  <si>
    <t>SUBSEÇÃO  PONTA GROSSA</t>
  </si>
  <si>
    <t>SUBSEÇÃO  PITANGA</t>
  </si>
  <si>
    <t>SUBSEÇÃO  PATO BRANCO</t>
  </si>
  <si>
    <t>SUBSEÇÃO  PARANAVAI</t>
  </si>
  <si>
    <t>SUBSEÇÃO  PARANAGUÁ</t>
  </si>
  <si>
    <t>SUBSEÇÃO  PALOTINA</t>
  </si>
  <si>
    <t>SUBSEÇÃO  PALMAS</t>
  </si>
  <si>
    <t>SUBSEÇÃO  MARINGÁ</t>
  </si>
  <si>
    <t>SUBSEÇÃO  MARECHAL CANDIDO RONDON</t>
  </si>
  <si>
    <t>SUBSEÇÃO  LONDRINA</t>
  </si>
  <si>
    <t>SUBSEÇÃO  LOANDA</t>
  </si>
  <si>
    <t>SUBSEÇÃO  LAPA</t>
  </si>
  <si>
    <t>SUBSEÇÃO  JACAREZINHO</t>
  </si>
  <si>
    <t>SUBSEÇÃO  IVAIPORÃ</t>
  </si>
  <si>
    <t>SUBSEÇÃO  IRATI</t>
  </si>
  <si>
    <t>SUBSEÇÃO  IPORÃ</t>
  </si>
  <si>
    <t>SUBSEÇÃO  IBAITI</t>
  </si>
  <si>
    <t>SUBSEÇÃO  GUARAPUAVA</t>
  </si>
  <si>
    <t>SUBSEÇÃO  GUAIRA</t>
  </si>
  <si>
    <t>SUBSEÇÃO  GOIOERÊ</t>
  </si>
  <si>
    <t>SUBSEÇÃO  FRANCISCO BELTRÃO</t>
  </si>
  <si>
    <t>SUBSEÇÃO  FOZ DO IGUAÇU</t>
  </si>
  <si>
    <t>SUBSEÇÃO  DOIS VIZINHOS</t>
  </si>
  <si>
    <t>SUBSEÇÃO  CRUZEIRO DO OESTE</t>
  </si>
  <si>
    <t>SUBSEÇÃO  CORNELIO PROCOPIO</t>
  </si>
  <si>
    <t>SUBSEÇÃO  CIANORTE</t>
  </si>
  <si>
    <t>SUBSEÇÃO  CASTRO</t>
  </si>
  <si>
    <t>SUBSEÇÃO  CASCAVEL</t>
  </si>
  <si>
    <t>SUBSEÇÃO  CAMPO MOURÃO</t>
  </si>
  <si>
    <t>SUBSEÇÃO  CAMPO LARGO</t>
  </si>
  <si>
    <t>SUBSEÇÃO  ASSIS CHATEAUBRIAND</t>
  </si>
  <si>
    <t>SUBSEÇÃO  ARAPONGAS</t>
  </si>
  <si>
    <t xml:space="preserve">SUBSEÇÃO  APUCARANA </t>
  </si>
  <si>
    <t>Eventuais / Doações</t>
  </si>
  <si>
    <t>Eventuais / Doações/ Locações</t>
  </si>
  <si>
    <t>Eventuais / Arrecadações / Inscrições</t>
  </si>
  <si>
    <t>Eventuais / Diversas</t>
  </si>
  <si>
    <t>Rendimento de aplicações financeiras</t>
  </si>
  <si>
    <t>Rendimentos de aplicações financeiras</t>
  </si>
  <si>
    <t>Impressos e Material de Expediente</t>
  </si>
  <si>
    <t>Material de Copa e Cozinha</t>
  </si>
  <si>
    <t>Material de Reprografia</t>
  </si>
  <si>
    <t>Fornecimento de Alimentação - PJ</t>
  </si>
  <si>
    <t>Serviços de Correspondencia - PJ</t>
  </si>
  <si>
    <t>Serviços de Energia Elétrica</t>
  </si>
  <si>
    <t>Serviços de Processamentos de Dados</t>
  </si>
  <si>
    <t>Serviços de Segurança - PJ</t>
  </si>
  <si>
    <t xml:space="preserve">Serviços de Telecomunicações </t>
  </si>
  <si>
    <t>Material Elétrico</t>
  </si>
  <si>
    <t>Material de Informática</t>
  </si>
  <si>
    <t xml:space="preserve">Locação de Máquinas e Equipamentos </t>
  </si>
  <si>
    <t>Tarifas Bancárias Diversas - PJ</t>
  </si>
  <si>
    <t>Generos de Alimentação</t>
  </si>
  <si>
    <t>Taxa de Água e Esgoto</t>
  </si>
  <si>
    <t>Assinaturas de Periódicos - PJ</t>
  </si>
  <si>
    <t>Material de Limpeza e Produtos de Limpeza</t>
  </si>
  <si>
    <t>Material para Manutenção de Bens Imoveis</t>
  </si>
  <si>
    <t>Material para Manutenção Bens Imoveis</t>
  </si>
  <si>
    <t>Serviços de Segurança Pj</t>
  </si>
  <si>
    <t>Taxas e Pedágios (Exceto Bancárias)</t>
  </si>
  <si>
    <t>Material de Copa Cozinha</t>
  </si>
  <si>
    <t xml:space="preserve">Serviços de Energia Elétrica </t>
  </si>
  <si>
    <t>Combustivel e Lubrificantes Automotivos</t>
  </si>
  <si>
    <t xml:space="preserve">Locação de Maquinas e Equipamentos </t>
  </si>
  <si>
    <t>Manutenção e Conservação Bens Imoveis</t>
  </si>
  <si>
    <t>Manutenção e Conservação Maq. Eparelhos</t>
  </si>
  <si>
    <t xml:space="preserve">Serviços de Cópias e Reprodução de Documentos </t>
  </si>
  <si>
    <t>Serviços de Energia Elétrica - PJ</t>
  </si>
  <si>
    <t xml:space="preserve">Serviços de Processamento de Dados </t>
  </si>
  <si>
    <t>Assinatura de Periódicos  - PJ</t>
  </si>
  <si>
    <t>Serviços de Limpeza e Conservação</t>
  </si>
  <si>
    <t>Serviços de Processamento de Dados</t>
  </si>
  <si>
    <t xml:space="preserve">Impressos e Material de Expediente </t>
  </si>
  <si>
    <t>Seguros em Geral - PJ</t>
  </si>
  <si>
    <t>Publicações Oficiais - PJ</t>
  </si>
  <si>
    <t xml:space="preserve">Manutenção e Conservação Maq. Aparelhos </t>
  </si>
  <si>
    <t xml:space="preserve">Serviços de Segurança </t>
  </si>
  <si>
    <t>Serviços de Limpeza e Conservação - PJ</t>
  </si>
  <si>
    <t>Serviços de Apoio Admin. Tec. Ope. PF</t>
  </si>
  <si>
    <t>Serviços Médicos - PJ</t>
  </si>
  <si>
    <t>Material de Informatica</t>
  </si>
  <si>
    <t xml:space="preserve">Material de Reprografia </t>
  </si>
  <si>
    <t xml:space="preserve">Serviços de Correspondencia </t>
  </si>
  <si>
    <t>Material de Limpeza e Produtos</t>
  </si>
  <si>
    <t>Serviços Gráficos - PJ</t>
  </si>
  <si>
    <t>Bens de Pequeno Valor</t>
  </si>
  <si>
    <t>Serviços de Apoio Adm. Tec. Ope. - PF</t>
  </si>
  <si>
    <t>Serviços de Táxi</t>
  </si>
  <si>
    <t>Assinatura de Periódicos - PJ</t>
  </si>
  <si>
    <t>Material de Limpeza e Podutos de Limp.</t>
  </si>
  <si>
    <t>Material para Manutenção Bens Moveis</t>
  </si>
  <si>
    <t>Locação de Imoveis - PJ</t>
  </si>
  <si>
    <t xml:space="preserve">Publicações Oficiais - PJ </t>
  </si>
  <si>
    <t xml:space="preserve">Vale Transporte </t>
  </si>
  <si>
    <t>Auxilio Alimentação</t>
  </si>
  <si>
    <t>Material Eletrico</t>
  </si>
  <si>
    <t>Confecção de Banners e Bandeira</t>
  </si>
  <si>
    <t xml:space="preserve">Material de Limpeza e Produtos </t>
  </si>
  <si>
    <t>Material de Proteção e Segurança</t>
  </si>
  <si>
    <t>Vale Transporte</t>
  </si>
  <si>
    <t>DESPESAS</t>
  </si>
  <si>
    <t>ARRECADAÇÃO</t>
  </si>
  <si>
    <t>Serviços Graficos</t>
  </si>
  <si>
    <t>Despesas Eventuais</t>
  </si>
  <si>
    <t>Passagens Terrestres - PJ</t>
  </si>
  <si>
    <t>Manutenção e Conservação de Bens Imoveis</t>
  </si>
  <si>
    <t>Fornecimento de Alimentação - Pj</t>
  </si>
  <si>
    <t>Material para Eventos, Cursos e Palestras</t>
  </si>
  <si>
    <t>Locação de Maquinas e Equipamentos - PJ</t>
  </si>
  <si>
    <t xml:space="preserve">Material para Eventos, Cursos e Palestras </t>
  </si>
  <si>
    <t>Serviços de Segurança</t>
  </si>
  <si>
    <t>Publicações Oficiais</t>
  </si>
  <si>
    <t>Serviços de Energia Eletrica</t>
  </si>
  <si>
    <t>Manutenção e Conservação Maq. E Apare</t>
  </si>
  <si>
    <t>Manutenção e Conservação Maq. Aparelhos</t>
  </si>
  <si>
    <t>Taxas de Agua e Esgoto</t>
  </si>
  <si>
    <t>Locação de bens moveis</t>
  </si>
  <si>
    <t>Serviços de Audio, Video e Fot</t>
  </si>
  <si>
    <t>Serviços de Processamento de Dado</t>
  </si>
  <si>
    <t>Serviços de Apoio Adm Tec Ope - PF</t>
  </si>
  <si>
    <t>Descontos Obtidos</t>
  </si>
  <si>
    <t>Despesas Festividades e Homenagens</t>
  </si>
  <si>
    <t>Material para Eventos, Cursos</t>
  </si>
  <si>
    <t>Serviços de Taxi - PJ</t>
  </si>
  <si>
    <t>Serviços de Apoio Adm. Tec. Operac.  - PF</t>
  </si>
  <si>
    <t>Locação de Imóveis - PJ</t>
  </si>
  <si>
    <t xml:space="preserve">Despesas Festividades e Homenagens </t>
  </si>
  <si>
    <t>Rendimentos de Aplicações Financeiras</t>
  </si>
  <si>
    <t>Material Congracamento Esportivo</t>
  </si>
  <si>
    <t>Despesas com Eventos na Semana do Advogado</t>
  </si>
  <si>
    <t>Manutenção e Conservação Bens Imóveis</t>
  </si>
  <si>
    <t>Locação de Maquinas e Equipamentos</t>
  </si>
  <si>
    <t>Serviços de Apoio Adm Tec Operacional - PF</t>
  </si>
  <si>
    <t>Serviços de Copias, Reproduções Doc</t>
  </si>
  <si>
    <t>Serviços de Correspondências - PJ</t>
  </si>
  <si>
    <t>Taxas de Água e Esgoto</t>
  </si>
  <si>
    <t xml:space="preserve">Manutensão Conservação de Maq. Aparelhos </t>
  </si>
  <si>
    <t>Manutenção e Conservação. Maq. Aparelhos</t>
  </si>
  <si>
    <t>Ajuda de custo extraordinaria (reembolso)</t>
  </si>
  <si>
    <t>Despesas de Capital (Imobilizado)</t>
  </si>
  <si>
    <t>Serviços de Copias, Reprodução e Documentos</t>
  </si>
  <si>
    <t xml:space="preserve">Serviços de Limpeza e Conservação </t>
  </si>
  <si>
    <t>Manutenção e Conservação de Bens Móveis</t>
  </si>
  <si>
    <t>Serviços de Cópias, Reprodução Doc</t>
  </si>
  <si>
    <t>Serviços de Apoio Adm. Tec.Operac. PF</t>
  </si>
  <si>
    <t>Serviços de Apoio Adm Tec Operac PF</t>
  </si>
  <si>
    <t>Serviços de Seguranças</t>
  </si>
  <si>
    <t>Serviços de Taxi</t>
  </si>
  <si>
    <t>Material para Manutenção Bens Imóveis</t>
  </si>
  <si>
    <t>Serviços de Correspondencias</t>
  </si>
  <si>
    <t>Serviços de Segurança PJ</t>
  </si>
  <si>
    <t>Eventuais</t>
  </si>
  <si>
    <t>Combustivel e Lubrificante Automotivo</t>
  </si>
  <si>
    <t>Publicações Oficiais PJ</t>
  </si>
  <si>
    <t>Fornecimento de Alimentação PJ</t>
  </si>
  <si>
    <t>Manutenção e Conservação Bens Móveis PJ</t>
  </si>
  <si>
    <t>Serviços Gráficos PJ</t>
  </si>
  <si>
    <t>Impressos e Materiais de Expediente</t>
  </si>
  <si>
    <t xml:space="preserve">Material de Copa e Cozinha </t>
  </si>
  <si>
    <t>Fretes e Carretos PJ</t>
  </si>
  <si>
    <t>Impressos e Materiais de Expedientes</t>
  </si>
  <si>
    <t>Serviços de Apoio Adm Tec Operacional - PJ</t>
  </si>
  <si>
    <t>Serviços de Audio, Videos e Fotografias</t>
  </si>
  <si>
    <t>Locação de Imóveis PJ</t>
  </si>
  <si>
    <t>Serviços de Correspondencias PJ</t>
  </si>
  <si>
    <t>Taxas e Pedagios (Exceto Bancarias)</t>
  </si>
  <si>
    <t>Assinaturas de Periodicos PJ</t>
  </si>
  <si>
    <t>Material para Manutenção Bens Móveis</t>
  </si>
  <si>
    <t>Manutenção e Conservação Bens Móveis</t>
  </si>
  <si>
    <t>Serviços de Apoio Adm Tec Operac PJ</t>
  </si>
  <si>
    <t>Fornecimento de Alimentação</t>
  </si>
  <si>
    <t>Hospedagens</t>
  </si>
  <si>
    <t>Passagens Terrestres PJ</t>
  </si>
  <si>
    <t>Serviços de Taxi PJ</t>
  </si>
  <si>
    <t>Uniforme</t>
  </si>
  <si>
    <t xml:space="preserve">Fornecimento de Alimentação </t>
  </si>
  <si>
    <t>Material para Manutenção Bens Movéis</t>
  </si>
  <si>
    <t>Passagens Aereas PJ</t>
  </si>
  <si>
    <t>Seguros em Geral PJ</t>
  </si>
  <si>
    <t>Serviços Judiciais e Cartorias</t>
  </si>
  <si>
    <t xml:space="preserve">Locação de Bens Móveis PJ </t>
  </si>
  <si>
    <t>Impressos  e Material de Expediente</t>
  </si>
  <si>
    <t>Serviços de Telecomunicações</t>
  </si>
  <si>
    <t>Serviços Judiciais e Cartorais</t>
  </si>
  <si>
    <t>Serviços de Cópias Reprodução Doc</t>
  </si>
  <si>
    <t>Ajuda de custo extraordinaria (Reembolso)</t>
  </si>
  <si>
    <t>Confecçôes de Banners, Bandeira</t>
  </si>
  <si>
    <t>Taxas e Padagios ( Exceto Bancaria)</t>
  </si>
  <si>
    <t>Locação de Bens Móveis PJ</t>
  </si>
  <si>
    <t xml:space="preserve">Material para Eventos, Cursos e </t>
  </si>
  <si>
    <t>Manutenção e Conservação Bens  Imóveis</t>
  </si>
  <si>
    <t>Manutenção e Conservação Maquina Aparelhos</t>
  </si>
  <si>
    <t>Assinatura de Periodicos PJ</t>
  </si>
  <si>
    <t>Locação de Imóvel PJ</t>
  </si>
  <si>
    <t>Aluguel de Box para Estacionamento PJ</t>
  </si>
  <si>
    <t>Locação de Maquina e Equipamentos</t>
  </si>
  <si>
    <t>Manutenção e Conservação Maquinas e Aparelhos</t>
  </si>
  <si>
    <t>Passagens Terrestre PJ</t>
  </si>
  <si>
    <t>Serviços Graficos PJ</t>
  </si>
  <si>
    <t>Manutenção e Conservação Maquinas Aparelhos</t>
  </si>
  <si>
    <t>Cursos e Treinamentos</t>
  </si>
  <si>
    <t>Material para Audio Video e Fot</t>
  </si>
  <si>
    <t>Material Copa e Cozinha</t>
  </si>
  <si>
    <t>Manutenção e Conservação de Bens Imóveis</t>
  </si>
  <si>
    <t>Combustivel e Lubrificantes Automotivo</t>
  </si>
  <si>
    <t xml:space="preserve">Material de Informatica </t>
  </si>
  <si>
    <t>Taxas e Pedagios ( Exceto Bancaria)</t>
  </si>
  <si>
    <t>Manutenção de Bens Moveis PJ</t>
  </si>
  <si>
    <t>Despesas de Capital ( Imobilizado)</t>
  </si>
  <si>
    <t>Eventuais / Doaçoes</t>
  </si>
  <si>
    <t>Eventual/ doações</t>
  </si>
  <si>
    <t>Bens de Pequenos Valores</t>
  </si>
  <si>
    <t>Manutenção e Conservação Maq Aparelhos</t>
  </si>
  <si>
    <t xml:space="preserve">Manutensão Conservação Bens Imóveis </t>
  </si>
  <si>
    <t>Impressos e Material de Expedientes</t>
  </si>
  <si>
    <t>Material para Manutenção de Bens Imóveis</t>
  </si>
  <si>
    <t>Hospedagens PJ</t>
  </si>
  <si>
    <t xml:space="preserve">Manutenção e Conservação Bens Imóveis </t>
  </si>
  <si>
    <t xml:space="preserve">Material para Eventos, Cursos, e </t>
  </si>
  <si>
    <t>Serviços Médicos</t>
  </si>
  <si>
    <t>Ajuda de custo (Reembolso)</t>
  </si>
  <si>
    <t>Patrocinios para Eventos</t>
  </si>
  <si>
    <t>Serviços de Audio Video e Fot</t>
  </si>
  <si>
    <t>Eventuais e Doações</t>
  </si>
  <si>
    <t>Despesas com Capital (Imobilizado)</t>
  </si>
  <si>
    <t>Serviços de Apoio Admin. Tec. Ope. PJ</t>
  </si>
  <si>
    <t>Fornecimento Alimentação PJ</t>
  </si>
  <si>
    <t>Serviços Medicos PJ</t>
  </si>
  <si>
    <t>Manutenção e Conservação maq. Aparelhos</t>
  </si>
  <si>
    <t>Servços Graficos PJ</t>
  </si>
  <si>
    <t>Manutenção e Conservação Bens Imóveis PJ</t>
  </si>
  <si>
    <t>Ajuda de custo Reembolso</t>
  </si>
  <si>
    <t>Tarifas Bancarias Diversas PJ</t>
  </si>
  <si>
    <t>Manutenção e Conservação Maq. Aparelho</t>
  </si>
  <si>
    <t>Revenda Leitor Digital</t>
  </si>
  <si>
    <t>Serviços de Limpeza e Conservações</t>
  </si>
  <si>
    <t>Fotocopias</t>
  </si>
  <si>
    <t>Aluguel de Box para Estacionamento  PJ</t>
  </si>
  <si>
    <t>SUBSEÇÃO  COLOMBO</t>
  </si>
  <si>
    <t>Material para Manutenção de Bens Moveis</t>
  </si>
  <si>
    <t>Serviços Médicos PJ</t>
  </si>
  <si>
    <t>Bens Adqueridos para Doação</t>
  </si>
  <si>
    <t>Despesas Medicas</t>
  </si>
  <si>
    <t>Locação de Bens Moveis PJ</t>
  </si>
  <si>
    <t>Locação de Imoveis PJ</t>
  </si>
  <si>
    <t>Serviços de Apoio Adm Tec Ope - PJ</t>
  </si>
  <si>
    <t>Material para Manutenção Bens Imovéis</t>
  </si>
  <si>
    <t>Fretes e Carretos</t>
  </si>
  <si>
    <t>Manutenção de Bens Moveis</t>
  </si>
  <si>
    <t>Confecção de Banners, Bandeira</t>
  </si>
  <si>
    <t>Serviços Medicos</t>
  </si>
  <si>
    <t>Manutenção e Conservação de Maq. Aparelhos</t>
  </si>
  <si>
    <t>Locação de Maq. e Equipamentos</t>
  </si>
  <si>
    <t>Seminarios, Congressos e Cursos</t>
  </si>
  <si>
    <t>Serviços de Apoio Adm Tec Operac. PF</t>
  </si>
  <si>
    <t>Despesas com Eventos na Semana do Adv</t>
  </si>
  <si>
    <t>Taxas e Pedagios (exceto Bancaria)</t>
  </si>
  <si>
    <t>Taxas de Pedágios (Exceto Bancarias)</t>
  </si>
  <si>
    <t>Manutençao e Conservação Bens Imoveis</t>
  </si>
  <si>
    <t xml:space="preserve">Material Para Eventos, Cursos e </t>
  </si>
  <si>
    <t>Serviços Tecnicos Profissionais PJ</t>
  </si>
  <si>
    <t>Despesas de Viagem</t>
  </si>
  <si>
    <t>Ajuda de Custo Reembolso</t>
  </si>
  <si>
    <t>Ajuda de Custo (Reembolso)</t>
  </si>
  <si>
    <t>Assinatura Periodica</t>
  </si>
  <si>
    <t>Assinatura de Periodicos - PJ</t>
  </si>
  <si>
    <t>Material Eletronico</t>
  </si>
  <si>
    <t>Material para Audio, Video e Fot</t>
  </si>
  <si>
    <t>Material para Manutenção de Bens Móveis</t>
  </si>
  <si>
    <t xml:space="preserve">Despesas com Eventos na Semana do </t>
  </si>
  <si>
    <t>Despesas Festividade e Homenagens</t>
  </si>
  <si>
    <t>Eventuais ou Doações</t>
  </si>
  <si>
    <t>Despesas com Eventos na Semana Advogado</t>
  </si>
  <si>
    <t>Taxas e Padagios (Exceto Bancaria)</t>
  </si>
  <si>
    <t>Manutenção de Softwares PJ</t>
  </si>
  <si>
    <t>Hospedagem PJ</t>
  </si>
  <si>
    <t xml:space="preserve">Ajuda de Custo (Reembolso) </t>
  </si>
  <si>
    <t>Desconto Obtido</t>
  </si>
  <si>
    <t>Seminarios e Cursos</t>
  </si>
  <si>
    <t xml:space="preserve">Assinaturas de Periodicos PJ </t>
  </si>
  <si>
    <t>Confecção de Banner, Bandeira</t>
  </si>
  <si>
    <t>Material para manutenção Bens Móveis</t>
  </si>
  <si>
    <t>Estagiários</t>
  </si>
  <si>
    <t>Manutenção de Bens Móveis PJ</t>
  </si>
  <si>
    <t>Locação de Maq. E Equipamentos</t>
  </si>
  <si>
    <t>Material para Manutenção Bens  Móveis</t>
  </si>
  <si>
    <t>Taxas Bancarias Diversas PJ</t>
  </si>
  <si>
    <t>Confecções de Banners, Bandeira</t>
  </si>
  <si>
    <t>Ajuda de Custo Extra ( Reembolso)</t>
  </si>
  <si>
    <t>Ajuda de Custo Extra (Reembolso)</t>
  </si>
  <si>
    <t>Adesões jantar do Dia do Advogado</t>
  </si>
  <si>
    <t>Ajuda de Custo ( Reembolso )</t>
  </si>
  <si>
    <t>Adesões Jantar do Dia do Advogado</t>
  </si>
  <si>
    <t>Despesas com Eventos na Semana do Advog</t>
  </si>
  <si>
    <t xml:space="preserve">Despesas com Eventos , Cursos e </t>
  </si>
  <si>
    <t>Eventos</t>
  </si>
  <si>
    <t xml:space="preserve">Despesas com Eventos, Cursos e </t>
  </si>
  <si>
    <t>Ajuda de Custos ( Reembolso)</t>
  </si>
  <si>
    <t>Diferença Ajuda de Custo</t>
  </si>
  <si>
    <t>Compra, Revenda Leitor Digital</t>
  </si>
  <si>
    <t>Despesas com Eventos na Semana do Advogados</t>
  </si>
  <si>
    <t>Material para Congracamento Esportivo</t>
  </si>
  <si>
    <t>Impressos e material de Expediente</t>
  </si>
  <si>
    <t>Ajuda de Custo</t>
  </si>
  <si>
    <t>Adesões Jantar do Dia do Advogados</t>
  </si>
  <si>
    <t>Despesas com Festividade e Homenagens</t>
  </si>
  <si>
    <t xml:space="preserve">Despesas com Festividades e Homenagens </t>
  </si>
  <si>
    <t>Serviços Graficos - PJ</t>
  </si>
  <si>
    <t>Serviços de Copias e Reprodução de Doc.</t>
  </si>
  <si>
    <t>Locação de Bens Moveis - PJ</t>
  </si>
  <si>
    <t>Seviços de Cópias e Repdorução de Doc.</t>
  </si>
  <si>
    <t>Confecção de Banner e Bandeira</t>
  </si>
  <si>
    <t>Material para Audio, Video e Foto</t>
  </si>
  <si>
    <t>Serviços de Copias Reprodução de Doc</t>
  </si>
  <si>
    <t>Serviços Graficos  - PJ</t>
  </si>
  <si>
    <t>Fretes e Carretos - Pj</t>
  </si>
  <si>
    <t xml:space="preserve">Patrocinio para Eventos </t>
  </si>
  <si>
    <t>Hospedagens - PJ</t>
  </si>
  <si>
    <t>Uniformes</t>
  </si>
  <si>
    <t>Despesas com Festividades e Homenagens</t>
  </si>
  <si>
    <t>Despesas com Eventos Semana do Advogado</t>
  </si>
  <si>
    <t xml:space="preserve">Confecção de Banners, Bandeira </t>
  </si>
  <si>
    <t>Tarifas Bancarias Diversas</t>
  </si>
  <si>
    <t>Serviços Judiciais e Cartoriais</t>
  </si>
  <si>
    <t>Serviços Gráficos</t>
  </si>
  <si>
    <t>Material para Eventos, cursos e palestras</t>
  </si>
  <si>
    <t>Material/Congreçamento Esportivo</t>
  </si>
  <si>
    <t>Eventuais, Eventos e Doações</t>
  </si>
  <si>
    <t>Serviço de Taxi</t>
  </si>
  <si>
    <t>Material/Congraçamento Esportivo</t>
  </si>
  <si>
    <t>Despesa com Festividades e Homenagens</t>
  </si>
  <si>
    <t>Despesa com Festividades e homenagens</t>
  </si>
  <si>
    <t>Serviços de Audio, Video e Foto</t>
  </si>
  <si>
    <t>Confecçõa de Banners, Bandeira</t>
  </si>
  <si>
    <t>Rendimento de Aplicações Financeiras</t>
  </si>
  <si>
    <t>Material para Audio Video e Foto</t>
  </si>
  <si>
    <t>Tarifas Bancarias Diversas - PJ</t>
  </si>
  <si>
    <t xml:space="preserve">Material de Limpeza e Prdoutos </t>
  </si>
  <si>
    <t>Serviço de Limpeza e Conservação</t>
  </si>
  <si>
    <t>Publicações Oficias - PJ</t>
  </si>
  <si>
    <t>Ajuda / Reembolso Seccional</t>
  </si>
  <si>
    <t>Ajuda de custo (reembolso)</t>
  </si>
  <si>
    <t>Material para Manutenção  de Bens Imoveis</t>
  </si>
  <si>
    <t>Seguros em Geral</t>
  </si>
  <si>
    <t>Auxilios Financeiros</t>
  </si>
  <si>
    <t>Serviços Médicos Pj</t>
  </si>
  <si>
    <t>Assinatura de Periodicos</t>
  </si>
  <si>
    <t xml:space="preserve">Manutenção de Bens Moveis -PJ </t>
  </si>
  <si>
    <t>Serviços de Processamento de dados</t>
  </si>
  <si>
    <t>Serviços de Apoio Adm tec Operacional</t>
  </si>
  <si>
    <t>Seminario e cursos</t>
  </si>
  <si>
    <t>Serviços de Apoio Admin. Tec. Ope PJ</t>
  </si>
  <si>
    <t>Auxilios financeiros</t>
  </si>
  <si>
    <t>Serviços de taxi</t>
  </si>
  <si>
    <t>Material de congraçamento esportivo</t>
  </si>
  <si>
    <t>Serviços de Apoio Adm Tec Operac. PJ</t>
  </si>
  <si>
    <t>Despesas com Eventuais</t>
  </si>
  <si>
    <t>Patrocinio para Eventos</t>
  </si>
  <si>
    <t>Serviços de Correspondencia</t>
  </si>
  <si>
    <t>Serviços de telecomunicações</t>
  </si>
  <si>
    <t>Auxilio Financeiros</t>
  </si>
  <si>
    <t>Manutenção de Bens moveis-  PJ</t>
  </si>
  <si>
    <t>Serviços de Judicial e Cartorais</t>
  </si>
  <si>
    <t>Bens Adquiridos para Doação</t>
  </si>
  <si>
    <t>Material P/ evemtos e cursos</t>
  </si>
  <si>
    <t>Serviços de Copias Reprodução DOC</t>
  </si>
  <si>
    <t>Aluguel de Box para Estac. - PJ</t>
  </si>
  <si>
    <t>Manutençao e Conservação Bens Moveis</t>
  </si>
  <si>
    <t>Confecção de Banners e Bandeiras</t>
  </si>
  <si>
    <t>Material de Congraçamento Esportivo</t>
  </si>
  <si>
    <t>Despesas de Eventuais</t>
  </si>
  <si>
    <t>Descontos</t>
  </si>
  <si>
    <t>Manutenção e Conservação Bens imov</t>
  </si>
  <si>
    <t>Serviços de Audio Video e Foto</t>
  </si>
  <si>
    <t>Material Congraçamento Esportivo</t>
  </si>
  <si>
    <t>Material congraçamento esportivo</t>
  </si>
  <si>
    <t>Aluguel de Box para estac. -PJ</t>
  </si>
  <si>
    <t>Confecção de Banners, Bandeiras</t>
  </si>
  <si>
    <t>Manutenção e Conservação Bens Moveis</t>
  </si>
  <si>
    <t>Ferramentas</t>
  </si>
  <si>
    <t>Caixa de Assistencia ( Reembolso )</t>
  </si>
  <si>
    <t>Confecção de Banners Bandeiras</t>
  </si>
  <si>
    <t>Fornecimento de Alimentos- PJ</t>
  </si>
  <si>
    <t>Material para Eventos e Cursos</t>
  </si>
  <si>
    <t xml:space="preserve">Manutenção de Bens Imoveis -PJ </t>
  </si>
  <si>
    <t xml:space="preserve">Bens de pequeno valor </t>
  </si>
  <si>
    <t>Venda de Bens mobilizados</t>
  </si>
  <si>
    <t>Bens de pequeno valor</t>
  </si>
  <si>
    <t>Material para Eventos e cursos</t>
  </si>
  <si>
    <t>Aluguel de BOX para estacio. - PJ</t>
  </si>
  <si>
    <t>Bens de Pequeno valor</t>
  </si>
  <si>
    <t xml:space="preserve">Outras Despesas </t>
  </si>
  <si>
    <t>Despesas com Eventos da Semana do ADV</t>
  </si>
  <si>
    <t>Material Eventos,Cursos e</t>
  </si>
  <si>
    <t>Adesões  Jantar do Dia do Advogados</t>
  </si>
  <si>
    <t>Rendimentos Aplicações</t>
  </si>
  <si>
    <t>Serviços de Processamento de DADOS</t>
  </si>
  <si>
    <t>Auxilio financeiro</t>
  </si>
  <si>
    <t>Material de Congraçamento esportivo</t>
  </si>
  <si>
    <t>Auxilio Financeiro</t>
  </si>
  <si>
    <t>Material para congraçamento esportivo</t>
  </si>
  <si>
    <t>Adesões jantar dos advogados</t>
  </si>
  <si>
    <t>Adesões Jantar do dia dos Advogados</t>
  </si>
  <si>
    <t xml:space="preserve">Combustivel e Lubrificantes </t>
  </si>
  <si>
    <t>Serviços de Apoio Adm. Tec.Operac. PJ</t>
  </si>
  <si>
    <t>Adesões Jantar do Advogados</t>
  </si>
  <si>
    <t>Aluguel de BOX para Estação - PJ</t>
  </si>
  <si>
    <t>Aluguel de BOX para Estac. - PJ</t>
  </si>
  <si>
    <t>Despesas com a Semana do advogado</t>
  </si>
  <si>
    <t>Serviços de Apoio Adm Tec Ope - Pj</t>
  </si>
  <si>
    <t>Serviços de Audoi Video e Foto</t>
  </si>
  <si>
    <t>Vendas de Bens Imobilizados</t>
  </si>
  <si>
    <t>Serviços de Copias e Reprodução  Doc</t>
  </si>
  <si>
    <t>Locação de Bens Moveis- PJ</t>
  </si>
  <si>
    <t>Manutenção de Bens Moveis- PJ</t>
  </si>
  <si>
    <t>Material para Manutenção  de Bens Moveis</t>
  </si>
  <si>
    <t>Passagem Terrestre - PJ</t>
  </si>
  <si>
    <t>Material para Eventos e Curso</t>
  </si>
  <si>
    <t>Desontos Obitidos</t>
  </si>
  <si>
    <t>Auxilio Alimentos</t>
  </si>
  <si>
    <t>Uniiforme</t>
  </si>
  <si>
    <t>Serviços Judiciais e Cartolas</t>
  </si>
  <si>
    <t>Adesão ao Jantar do dia do Advogados</t>
  </si>
  <si>
    <t>Manutenção de Maquinas e Aparelhos</t>
  </si>
  <si>
    <t>Rendimento</t>
  </si>
  <si>
    <t>Auxiios finanvceiros</t>
  </si>
  <si>
    <t>Serviços de Copias e Reprodução DOC</t>
  </si>
  <si>
    <t>Auxilio financeiro - Subseções</t>
  </si>
  <si>
    <t>Passagens Terrestre - PJ</t>
  </si>
  <si>
    <t>Auxilio financeiro - Subseção</t>
  </si>
  <si>
    <t>Patrocinios para eventos</t>
  </si>
  <si>
    <t>Publicação Oficiais - PJ</t>
  </si>
  <si>
    <t>Serviços de Copias e Rep. DOC</t>
  </si>
  <si>
    <t>Auxilio Financeiro - Subseções</t>
  </si>
  <si>
    <t xml:space="preserve"> </t>
  </si>
  <si>
    <t>Locação de Moveis - PJ</t>
  </si>
  <si>
    <t>Serviços de Audio Video e foto</t>
  </si>
  <si>
    <t>Fretes e Carretos  PJ</t>
  </si>
  <si>
    <t>Material de Proteção e segurança</t>
  </si>
  <si>
    <t>Estagiarios</t>
  </si>
  <si>
    <t>Material de proteção e segurança</t>
  </si>
  <si>
    <t>Locação de Bens Imoveis PJ</t>
  </si>
  <si>
    <t>Rendimentos Aplicações Financeiras</t>
  </si>
  <si>
    <t>Serviços de Reprodução DOC</t>
  </si>
  <si>
    <t>Serviços Graficos- PJ</t>
  </si>
  <si>
    <t>Assinaturas de Periodicos</t>
  </si>
  <si>
    <t>Eventual</t>
  </si>
  <si>
    <t xml:space="preserve">Auxilio financeiro </t>
  </si>
  <si>
    <t>Manutenção de Bens Moveis - PJ</t>
  </si>
  <si>
    <t xml:space="preserve">Auxilios financeiros </t>
  </si>
  <si>
    <t>Material de Audoi Video e Foto</t>
  </si>
  <si>
    <t>Combustivel e Lubrificantes</t>
  </si>
  <si>
    <t>Bens Adquiridos para doação</t>
  </si>
  <si>
    <t xml:space="preserve">Material p/ Manutenção de Bens Moveis </t>
  </si>
  <si>
    <t>Locação de Veiculos</t>
  </si>
  <si>
    <t>Despesas de Viagens</t>
  </si>
  <si>
    <t>Passagens  Terrestres PJ</t>
  </si>
  <si>
    <t>Locação de Imoveis- PJ</t>
  </si>
  <si>
    <t xml:space="preserve">Locação de Bens Imóveis PJ </t>
  </si>
  <si>
    <t>Combustível e Lubrificante Automotivo</t>
  </si>
  <si>
    <t>Gêneros de Alimentação</t>
  </si>
  <si>
    <t>Locação de Bens Imóveis PJ</t>
  </si>
  <si>
    <t>Material Eletrônico</t>
  </si>
  <si>
    <t>Material / Congraçamento Esportivo</t>
  </si>
  <si>
    <t>Material para Áudio Vídeo e Foto</t>
  </si>
  <si>
    <t>Passagens Aéreas PJ</t>
  </si>
  <si>
    <t>Serviços de Apoio Adm. Tec. Operac PF</t>
  </si>
  <si>
    <t>Serviços de Apoio Adm. Tec. Operac PJ</t>
  </si>
  <si>
    <t>Serviço de Áudio Vídeo e Foto</t>
  </si>
  <si>
    <t>Serviços de Correspondência - PJ</t>
  </si>
  <si>
    <t>Adesões Jantar dos Advogados</t>
  </si>
  <si>
    <t>Auxílios Financeiros  Subseção</t>
  </si>
  <si>
    <t>Patrocínios para eventos</t>
  </si>
  <si>
    <t>Serviços de Cópias, Reprodução e Doc.</t>
  </si>
  <si>
    <t>Serviços de Correspondências PJ</t>
  </si>
  <si>
    <t>Patrocínios para Eventos</t>
  </si>
  <si>
    <t>Combustível e Lubrificantes Automotivos</t>
  </si>
  <si>
    <t>Assinaturas Periódicas PJ</t>
  </si>
  <si>
    <t>Material para Áudio, Vídeo e Foto</t>
  </si>
  <si>
    <t>Serviços de terc.Pessoas física</t>
  </si>
  <si>
    <t>Serviços de Áudio, vídeo e foto</t>
  </si>
  <si>
    <t>Serviços Judiciais Cartoriais</t>
  </si>
  <si>
    <t>Ajuda de custo extraordinária (Reembolso)(Esa)</t>
  </si>
  <si>
    <t>Auxílios Financeiros</t>
  </si>
  <si>
    <t>Seminários e Cursos</t>
  </si>
  <si>
    <t xml:space="preserve">Manutenção Conservação de Maq. Aparelhos </t>
  </si>
  <si>
    <t>Serviços de Copia e Reprodução Doc.</t>
  </si>
  <si>
    <t>Serviços Judicial e Cartoriais</t>
  </si>
  <si>
    <t>Taxas e Pedágios (Exceto Bancarias)</t>
  </si>
  <si>
    <t xml:space="preserve">Manutenção Conservação Bens Imóveis </t>
  </si>
  <si>
    <t>Material para Manutenção  Bens Imóveis</t>
  </si>
  <si>
    <t>Serviços de Apoio Adm. Tec. Ope - PF</t>
  </si>
  <si>
    <t>Serviços de Áudio Vídeo e Foto</t>
  </si>
  <si>
    <t>Serviços de Cópias e Reprodução de Doc.</t>
  </si>
  <si>
    <t>Ajuda de custo extraordinária (reembolso)</t>
  </si>
  <si>
    <t>Adesões do Jantar do Advogados</t>
  </si>
  <si>
    <t>Despesas com Eventos na Semana do Adv.</t>
  </si>
  <si>
    <t>Material Congraçamento Esportivos</t>
  </si>
  <si>
    <t>Passagens Aéreas - PJ</t>
  </si>
  <si>
    <t>Serviços de Apoio Adm. Tec. Ope - PJ</t>
  </si>
  <si>
    <t>Serviços de Cópias, Reprodução Doc.</t>
  </si>
  <si>
    <t>Seminários e cursos</t>
  </si>
  <si>
    <t>Assinaturas de Periódicos PJ</t>
  </si>
  <si>
    <t xml:space="preserve">Material Elétrico </t>
  </si>
  <si>
    <t>Serviços de Cópias Reprodução Doc.</t>
  </si>
  <si>
    <t>Manutenção e Conservação de Maq. E Apare</t>
  </si>
  <si>
    <t>Serv. de Apoio Adm. Tec. Ope - PF</t>
  </si>
  <si>
    <t>Patrocínio para aventos</t>
  </si>
  <si>
    <t>Adesões Jantar da Semana do Adv.</t>
  </si>
  <si>
    <t>Seminário e Curso</t>
  </si>
  <si>
    <t>Frete e Carretos i PJ</t>
  </si>
  <si>
    <t>Serviços Técnicos Profissionais</t>
  </si>
  <si>
    <t>Locação de imóveis - PJ</t>
  </si>
  <si>
    <t>Serviços de Áudio, Vídeo e Foto</t>
  </si>
  <si>
    <t>Combustível e Lubrificante Automotivos</t>
  </si>
  <si>
    <t>Manutenção e Conservação Veículos</t>
  </si>
  <si>
    <t>Material Elétricos</t>
  </si>
  <si>
    <t>Taxas e Pedágios (Exceto Bancaria)</t>
  </si>
  <si>
    <t>Serviços de Áudio Vídeos e foto</t>
  </si>
  <si>
    <t xml:space="preserve">Material p/ Manutenção de Bens Imóveis </t>
  </si>
  <si>
    <t>Combustível e Lubrif Automotivo</t>
  </si>
  <si>
    <t>Serviço Judiciais e Cartoriais</t>
  </si>
  <si>
    <t>Serviço Gráficos - PJ</t>
  </si>
  <si>
    <t>Serviço de Áudio, vídeo e foto</t>
  </si>
  <si>
    <t>Auxílios financeiros</t>
  </si>
  <si>
    <t>Locação de Imóveis</t>
  </si>
  <si>
    <t>Material para Manutenção bens imóveis</t>
  </si>
  <si>
    <t>Material Eletrônicos</t>
  </si>
  <si>
    <t>Serviço para Áudio Vídeo e Foto</t>
  </si>
  <si>
    <t>Serviços de Copias Reprodução Doc.</t>
  </si>
  <si>
    <t xml:space="preserve">Gêneros de Alimentação </t>
  </si>
  <si>
    <t>Material de Informaria</t>
  </si>
  <si>
    <t>Serviços de Correspondência</t>
  </si>
  <si>
    <t>Despesas com Eventos na Semana dos Advogados</t>
  </si>
  <si>
    <t>Material para Manutenção de bens Imóveis</t>
  </si>
  <si>
    <t>Ajuda de custo extraordinária (Reembolso)</t>
  </si>
  <si>
    <t>Patrocínio para Eventos</t>
  </si>
  <si>
    <t>Combustível e Lubrificante  Automotivo</t>
  </si>
  <si>
    <t>Material para Congraçamento Esportivo</t>
  </si>
  <si>
    <t>Seminários, Congressos e Cursos</t>
  </si>
  <si>
    <t xml:space="preserve">Serviços Judiciais Cartoriais </t>
  </si>
  <si>
    <t>Assinatura de Periódicos PJ</t>
  </si>
  <si>
    <t>Combustível e Lubrificantes Automovível</t>
  </si>
  <si>
    <t>Taxas e Pedágios ( Excetos Bancários)</t>
  </si>
  <si>
    <t>Adesões Jantar Colégio Pres.</t>
  </si>
  <si>
    <t>Reembolso da Caixa de Assistência</t>
  </si>
  <si>
    <t>Combustível e lubrif. Automotivo</t>
  </si>
  <si>
    <t>Serviços de Correspondências</t>
  </si>
  <si>
    <t>Serviços de Técnicos profissionais</t>
  </si>
  <si>
    <t>Gás</t>
  </si>
  <si>
    <t>Material  Elétrico</t>
  </si>
  <si>
    <t xml:space="preserve">Patrocínios para Eventos </t>
  </si>
  <si>
    <t xml:space="preserve">Devolução de Patrocínios </t>
  </si>
  <si>
    <t>Material de para Manutenção de Bens Imóvel</t>
  </si>
  <si>
    <t>Serviços de Audio Vídeo e Foto</t>
  </si>
  <si>
    <t xml:space="preserve">Patrocínio para Eventos </t>
  </si>
  <si>
    <t>Seminário e Cursos</t>
  </si>
  <si>
    <t>Combustível e Lubrif Automotivos</t>
  </si>
  <si>
    <t>Locação Imóveis PJ</t>
  </si>
  <si>
    <t>Serviços Técnicos Profissionais PF</t>
  </si>
  <si>
    <t>Assinaturas Periódicos</t>
  </si>
  <si>
    <t>Combustível e lubrif.automotivo</t>
  </si>
  <si>
    <t>Serviços de Áudio Vídeo e fotografia</t>
  </si>
  <si>
    <t>Serviços de Apoio Adm. Tec. Operacional PF</t>
  </si>
  <si>
    <t>Serviços  Médicos - PJ</t>
  </si>
  <si>
    <t>Serviços Judiciais e Cartoriais PJ</t>
  </si>
  <si>
    <t>Material de Áudio e Vídeo e Foto</t>
  </si>
  <si>
    <t>Locação de Veículos - PJ</t>
  </si>
  <si>
    <t>Serviços de Copias, Reprodução Doc.</t>
  </si>
  <si>
    <t>Serviços de Correspondência PJ</t>
  </si>
  <si>
    <t>Serviços de Judicial e Cartoriais</t>
  </si>
  <si>
    <t>Ajuda de Custo Extraordinária (Reembolso/Esa)</t>
  </si>
  <si>
    <t>Combustível e Lubrificante Automovível</t>
  </si>
  <si>
    <t>Serviços de Judiciais e Cartoriais</t>
  </si>
  <si>
    <t>Marerial para Áudio Vídeo e Foto</t>
  </si>
  <si>
    <t>Serviços de Apoio Adm. Tec. Ope. - PJ</t>
  </si>
  <si>
    <t>Despesas com Evento na semana do Advogado</t>
  </si>
  <si>
    <t xml:space="preserve">Material para Eventos, Cursos </t>
  </si>
  <si>
    <t>Compra Revenda de Agendas</t>
  </si>
  <si>
    <t>Compra e Revenda de Agendas</t>
  </si>
  <si>
    <t>Compra de Agendas</t>
  </si>
  <si>
    <t>Compra e vendas de Agendas</t>
  </si>
  <si>
    <t>Material Etrico</t>
  </si>
  <si>
    <t>Compra Revenda Agendas</t>
  </si>
  <si>
    <t>Curso Treinamentos</t>
  </si>
  <si>
    <t>Seguros em Geral- PJ</t>
  </si>
  <si>
    <t>Serviço de Audio, Videi e Foto</t>
  </si>
  <si>
    <t>Compra e Revenda de Agenda</t>
  </si>
  <si>
    <t>Combustivel e Lubrif. Automotivo</t>
  </si>
  <si>
    <t>Manutenção de Bens Móveis-PJ</t>
  </si>
  <si>
    <t>Compra Revenda de Agenda</t>
  </si>
  <si>
    <t>Manutenção de Bens Imoveis - PJ</t>
  </si>
  <si>
    <t>Serviço de Audio,Video e Foto</t>
  </si>
  <si>
    <t>Compra Revenda Agenda</t>
  </si>
  <si>
    <t>Hospedagens-PJ</t>
  </si>
  <si>
    <t>Serviços Medicos-PJ</t>
  </si>
  <si>
    <t>Compra Revenda e Agenda</t>
  </si>
  <si>
    <t>Material de audio ,Video e Foto</t>
  </si>
  <si>
    <t>Locação de  Imoveis</t>
  </si>
  <si>
    <t>Locaçlão de Imoveis</t>
  </si>
  <si>
    <t>Locação de Veiculos- PJ</t>
  </si>
  <si>
    <t xml:space="preserve">Locação de Bens Moveis -PJ </t>
  </si>
  <si>
    <t>Material para Audio e Video e Foto</t>
  </si>
  <si>
    <t>Locação de Bens Moveis-PJ</t>
  </si>
  <si>
    <t>Confecçaõ de Banner e Bandeira</t>
  </si>
  <si>
    <t xml:space="preserve">Compra  Revenda de Agendas </t>
  </si>
  <si>
    <t>Passagens Terrestre -PJ</t>
  </si>
  <si>
    <t>Material Reprografia</t>
  </si>
  <si>
    <t>Pubicações Oficiais - PJ</t>
  </si>
  <si>
    <t>Serviços de Apoio Adm. Tec. Ope -PJ</t>
  </si>
  <si>
    <t>Materia de Congraçamento Esportivo</t>
  </si>
  <si>
    <t>Compra Revenda Agndas</t>
  </si>
  <si>
    <t>Serviços Medicos - PJ</t>
  </si>
  <si>
    <t>Revenda de Agendas</t>
  </si>
  <si>
    <t>Hospedagem -PJ</t>
  </si>
  <si>
    <t>Revenda de Agendas CAA/PR</t>
  </si>
  <si>
    <t>Revenda de Agenda CAA/PR</t>
  </si>
  <si>
    <t>Serviçlos Graficos</t>
  </si>
  <si>
    <t>Publicações Oficiais  -PJ</t>
  </si>
  <si>
    <t>Passagens Terrestre</t>
  </si>
  <si>
    <t>Revenda de Agenda</t>
  </si>
  <si>
    <t>Seminarios e Curso</t>
  </si>
  <si>
    <t>Passagens Aereas - PJ</t>
  </si>
  <si>
    <t>Descontos Obitidos</t>
  </si>
  <si>
    <t>Passagens  Aereas PJ</t>
  </si>
  <si>
    <t>Serviço de Limpesa e Conservação</t>
  </si>
  <si>
    <t>Perdas Aplicações Financeiras</t>
  </si>
  <si>
    <t>Revenda de Agenda CAA</t>
  </si>
  <si>
    <t>Perdas em Aplicações Financeiras</t>
  </si>
  <si>
    <t>Serviços de Apoio Adm. Tec. Operacional PJ</t>
  </si>
  <si>
    <t>Locação de Bens Imoveis - PJ</t>
  </si>
  <si>
    <t>Revenda de Agendas CAA</t>
  </si>
  <si>
    <t>Seviços de Copias e Reprodução Doc.</t>
  </si>
  <si>
    <t>Serv. de Apoio Adm. Tec. Ope - PJ</t>
  </si>
  <si>
    <t>Serviços de Seguranças - PJ</t>
  </si>
  <si>
    <t>Fretes de Carretos - PJ</t>
  </si>
  <si>
    <t>Material Para Eventos e Cursos</t>
  </si>
  <si>
    <t>Bens Adiquiridos Para Doação</t>
  </si>
  <si>
    <t>Indenizações e Seguros</t>
  </si>
  <si>
    <t>Juros recebidos</t>
  </si>
  <si>
    <t xml:space="preserve">Compra Revenda de Agendas </t>
  </si>
  <si>
    <t>Matrial para Audio e Video</t>
  </si>
  <si>
    <t>Revenda deAgendas CAA/PR</t>
  </si>
  <si>
    <t>Revenda e Agendas</t>
  </si>
  <si>
    <t>Bens Adquirido para Doação</t>
  </si>
  <si>
    <t>Material Eletretronico</t>
  </si>
  <si>
    <t>Bens Adquiridos para Adoação</t>
  </si>
  <si>
    <t>Material para Audio e Video</t>
  </si>
  <si>
    <t>Perdas em aplicações Financeiras</t>
  </si>
  <si>
    <t xml:space="preserve">Perdas e Aplicações Finaceiras </t>
  </si>
  <si>
    <t>Perdas Apicações Financeiras</t>
  </si>
  <si>
    <t>Perdas em Aplicações Financeira</t>
  </si>
  <si>
    <t>Revenda de gendas CAA/PR</t>
  </si>
  <si>
    <t>Perdas em Aplicaçoes Finaceiras</t>
  </si>
  <si>
    <t>Perdas em Aplicaçoes Financeiras</t>
  </si>
  <si>
    <t>Material e Proteção e Segurança</t>
  </si>
  <si>
    <t>Perdas em Aplicações Finaceiras</t>
  </si>
  <si>
    <t xml:space="preserve">Perdas em Aplicações </t>
  </si>
  <si>
    <t xml:space="preserve">Serviços de Cópias e Reprodução de Doc. </t>
  </si>
  <si>
    <t>INSTRUÇÕES DE ACESSO ÀS DEMONSTRAÇÕES FINANCEIRAS DAS SUBSEÇÕES</t>
  </si>
  <si>
    <t xml:space="preserve">                   1 - CLICAR COM O BOTÃO DIREITO DO MOUSE NA FLECHA À DIREITA EXISTENTE NO CANTO INFERIOR ESQUERDO DA TELA</t>
  </si>
  <si>
    <t>2 - ATRAVÉS DA BARRA DE ROLAGEM, BUSCAR A SUBSEÇÃO DESEJADA. ENCONTRANDO-A, DAR UM DUPLO CLIQUE NO NOME DA MESMA, OU CLICAR NO BOTÃO "OK".</t>
  </si>
  <si>
    <t xml:space="preserve">                   3 - SERÁ POSSÍVEL VISUALIZAR A SUBSEÇÃO DESEJADA</t>
  </si>
  <si>
    <t>Serviço de Audio, Video</t>
  </si>
  <si>
    <t>Revendas de Agendas CAA/PR</t>
  </si>
  <si>
    <t xml:space="preserve">Bens de Pequeno  Valor </t>
  </si>
  <si>
    <t>Serviços de Prcessamento de Dados</t>
  </si>
  <si>
    <t xml:space="preserve">Material para Audio e Video </t>
  </si>
  <si>
    <t>Locação de Imoveis</t>
  </si>
  <si>
    <t xml:space="preserve">Revenda de Agendas CAA/PR </t>
  </si>
  <si>
    <t xml:space="preserve">Compra e Revenda de Agendas </t>
  </si>
  <si>
    <t>Serviços de Apoio Adm. Tec Ope PJ</t>
  </si>
  <si>
    <t xml:space="preserve">Bens de Pequeno valor </t>
  </si>
  <si>
    <t>Revenda de agendas CAA/PR</t>
  </si>
  <si>
    <t>Publicações Oficiai PJ</t>
  </si>
  <si>
    <t>Demostrativo de Despesas - JANEIRO 2021 A DEZEMBRO 2021</t>
  </si>
  <si>
    <t>Demonstrativo de Despesas  - JANEIRO 2021 A DEZEMBRO 2021</t>
  </si>
  <si>
    <t>Fretes e Carretos - PJ</t>
  </si>
  <si>
    <t>Manuntenção de bens Moveis PJ</t>
  </si>
  <si>
    <t>Serviços de Apoio Adm. Tec. Operac. PJ</t>
  </si>
  <si>
    <t>Locação de Maq. E Equipamentos.</t>
  </si>
  <si>
    <t xml:space="preserve">Revenda de Agendas </t>
  </si>
  <si>
    <t>Locação de Imoveis PF</t>
  </si>
  <si>
    <t>Material para Evento e Curso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</si>
</sst>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4" formatCode="_-&quot;R$&quot;\ * #,##0.00_-;\-&quot;R$&quot;\ * #,##0.00_-;_-&quot;R$&quot;\ * &quot;-&quot;??_-;_-@_-"/>
    <numFmt numFmtId="43" formatCode="_-* #,##0.00_-;\-* #,##0.00_-;_-* &quot;-&quot;??_-;_-@_-"/>
    <numFmt numFmtId="171" formatCode="_(* #,##0.00_);_(* \(#,##0.00\);_(* &quot;-&quot;??_);_(@_)"/>
    <numFmt numFmtId="172" formatCode="mmm\-yy;@"/>
    <numFmt numFmtId="173" formatCode="mm/yy"/>
    <numFmt numFmtId="174" formatCode="_(* #,##0.00_);_(* \(#,##0.00\);_(* \-??_);_(@_)"/>
    <numFmt numFmtId="175" formatCode="#,###.00"/>
    <numFmt numFmtId="176" formatCode="_-* #,##0.00_-;\-* #,##0.00_-;_-* \-??_-;_-@_-"/>
    <numFmt numFmtId="184" formatCode="[$-416]mmm\-yy;@"/>
  </numFmts>
  <fonts count="33" x14ac:knownFonts="1">
    <font>
      <sz val="10"/>
      <name val="Arial"/>
      <family val="2"/>
    </font>
    <font>
      <sz val="10"/>
      <name val="Arial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10"/>
      <color indexed="10"/>
      <name val="Arial"/>
      <family val="2"/>
    </font>
    <font>
      <b/>
      <sz val="12"/>
      <name val="Georgia"/>
      <family val="1"/>
    </font>
    <font>
      <b/>
      <sz val="10"/>
      <name val="Times New Roman"/>
      <family val="1"/>
    </font>
    <font>
      <b/>
      <sz val="10"/>
      <name val="Georgia"/>
      <family val="1"/>
    </font>
    <font>
      <b/>
      <sz val="9"/>
      <name val="Times New Roman"/>
      <family val="1"/>
    </font>
    <font>
      <b/>
      <sz val="10"/>
      <color indexed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9"/>
      <color indexed="10"/>
      <name val="Arial"/>
      <family val="2"/>
    </font>
    <font>
      <b/>
      <i/>
      <sz val="8"/>
      <color indexed="10"/>
      <name val="Arial"/>
      <family val="2"/>
    </font>
    <font>
      <b/>
      <sz val="14"/>
      <name val="Georgia"/>
      <family val="1"/>
    </font>
    <font>
      <b/>
      <sz val="14"/>
      <name val="Times New Roman"/>
      <family val="1"/>
    </font>
    <font>
      <b/>
      <sz val="13"/>
      <name val="Georgia"/>
      <family val="1"/>
    </font>
    <font>
      <b/>
      <sz val="13"/>
      <name val="Times New Roman"/>
      <family val="1"/>
    </font>
    <font>
      <b/>
      <sz val="13"/>
      <name val="Arial"/>
      <family val="2"/>
    </font>
    <font>
      <b/>
      <sz val="9"/>
      <color indexed="10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11"/>
      <color rgb="FFFF0000"/>
      <name val="Arial"/>
      <family val="2"/>
    </font>
    <font>
      <sz val="12"/>
      <color rgb="FFFFFF00"/>
      <name val="Arial Black"/>
      <family val="2"/>
    </font>
    <font>
      <b/>
      <sz val="12"/>
      <color theme="1"/>
      <name val="Georgia"/>
      <family val="1"/>
    </font>
    <font>
      <b/>
      <i/>
      <sz val="9"/>
      <color rgb="FFFF0000"/>
      <name val="Arial"/>
      <family val="2"/>
    </font>
    <font>
      <b/>
      <sz val="10"/>
      <color theme="1"/>
      <name val="Times New Roman"/>
      <family val="1"/>
    </font>
    <font>
      <b/>
      <sz val="10"/>
      <color rgb="FFFF0000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6" tint="0.79998168889431442"/>
        <bgColor theme="9" tint="0.59996337778862885"/>
      </patternFill>
    </fill>
    <fill>
      <patternFill patternType="solid">
        <fgColor theme="0"/>
        <bgColor indexed="26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5" tint="0.79998168889431442"/>
        <bgColor indexed="31"/>
      </patternFill>
    </fill>
    <fill>
      <patternFill patternType="solid">
        <fgColor theme="0"/>
        <bgColor indexed="3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3" tint="0.79998168889431442"/>
        <bgColor indexed="31"/>
      </patternFill>
    </fill>
    <fill>
      <patternFill patternType="solid">
        <fgColor theme="0"/>
        <bgColor indexed="31"/>
      </patternFill>
    </fill>
  </fills>
  <borders count="7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8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medium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medium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8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ill="0" applyBorder="0" applyAlignment="0" applyProtection="0"/>
    <xf numFmtId="43" fontId="1" fillId="0" borderId="0" applyFill="0" applyBorder="0" applyAlignment="0" applyProtection="0"/>
  </cellStyleXfs>
  <cellXfs count="569">
    <xf numFmtId="0" fontId="0" fillId="0" borderId="0" xfId="0"/>
    <xf numFmtId="0" fontId="0" fillId="0" borderId="0" xfId="0" applyFont="1"/>
    <xf numFmtId="0" fontId="3" fillId="2" borderId="0" xfId="0" applyFont="1" applyFill="1"/>
    <xf numFmtId="0" fontId="4" fillId="2" borderId="0" xfId="0" applyFont="1" applyFill="1"/>
    <xf numFmtId="0" fontId="0" fillId="3" borderId="0" xfId="0" applyFill="1"/>
    <xf numFmtId="0" fontId="23" fillId="0" borderId="0" xfId="0" applyFont="1"/>
    <xf numFmtId="0" fontId="3" fillId="2" borderId="1" xfId="0" applyFont="1" applyFill="1" applyBorder="1"/>
    <xf numFmtId="0" fontId="4" fillId="2" borderId="2" xfId="0" applyFont="1" applyFill="1" applyBorder="1"/>
    <xf numFmtId="0" fontId="4" fillId="2" borderId="3" xfId="0" applyFont="1" applyFill="1" applyBorder="1"/>
    <xf numFmtId="0" fontId="2" fillId="4" borderId="4" xfId="0" applyFont="1" applyFill="1" applyBorder="1" applyAlignment="1">
      <alignment horizontal="center" vertical="center"/>
    </xf>
    <xf numFmtId="184" fontId="2" fillId="5" borderId="4" xfId="0" applyNumberFormat="1" applyFont="1" applyFill="1" applyBorder="1" applyAlignment="1">
      <alignment horizontal="center" vertical="center"/>
    </xf>
    <xf numFmtId="172" fontId="2" fillId="4" borderId="4" xfId="0" applyNumberFormat="1" applyFont="1" applyFill="1" applyBorder="1" applyAlignment="1">
      <alignment horizontal="center" vertical="center"/>
    </xf>
    <xf numFmtId="173" fontId="2" fillId="4" borderId="4" xfId="0" applyNumberFormat="1" applyFont="1" applyFill="1" applyBorder="1" applyAlignment="1">
      <alignment horizontal="center" vertical="center"/>
    </xf>
    <xf numFmtId="0" fontId="13" fillId="0" borderId="0" xfId="0" applyFont="1"/>
    <xf numFmtId="0" fontId="13" fillId="2" borderId="0" xfId="0" applyFont="1" applyFill="1"/>
    <xf numFmtId="0" fontId="3" fillId="0" borderId="0" xfId="0" applyFont="1"/>
    <xf numFmtId="0" fontId="3" fillId="0" borderId="5" xfId="0" applyFont="1" applyBorder="1"/>
    <xf numFmtId="0" fontId="3" fillId="0" borderId="0" xfId="0" applyFont="1" applyBorder="1"/>
    <xf numFmtId="174" fontId="3" fillId="0" borderId="0" xfId="0" applyNumberFormat="1" applyFont="1" applyBorder="1"/>
    <xf numFmtId="4" fontId="2" fillId="0" borderId="0" xfId="0" applyNumberFormat="1" applyFont="1" applyBorder="1"/>
    <xf numFmtId="0" fontId="2" fillId="0" borderId="0" xfId="0" applyFont="1" applyBorder="1"/>
    <xf numFmtId="0" fontId="2" fillId="0" borderId="0" xfId="0" applyFont="1"/>
    <xf numFmtId="0" fontId="0" fillId="2" borderId="0" xfId="0" applyFont="1" applyFill="1"/>
    <xf numFmtId="172" fontId="2" fillId="4" borderId="6" xfId="0" applyNumberFormat="1" applyFont="1" applyFill="1" applyBorder="1" applyAlignment="1">
      <alignment horizontal="center" vertical="center"/>
    </xf>
    <xf numFmtId="173" fontId="2" fillId="4" borderId="6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174" fontId="3" fillId="2" borderId="7" xfId="0" applyNumberFormat="1" applyFont="1" applyFill="1" applyBorder="1" applyAlignment="1">
      <alignment vertical="center"/>
    </xf>
    <xf numFmtId="174" fontId="3" fillId="0" borderId="7" xfId="0" applyNumberFormat="1" applyFont="1" applyBorder="1" applyAlignment="1">
      <alignment vertical="center"/>
    </xf>
    <xf numFmtId="174" fontId="3" fillId="2" borderId="8" xfId="0" applyNumberFormat="1" applyFont="1" applyFill="1" applyBorder="1" applyAlignment="1">
      <alignment vertical="center"/>
    </xf>
    <xf numFmtId="174" fontId="3" fillId="2" borderId="9" xfId="0" applyNumberFormat="1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174" fontId="2" fillId="2" borderId="0" xfId="0" applyNumberFormat="1" applyFont="1" applyFill="1" applyBorder="1" applyAlignment="1">
      <alignment vertical="center"/>
    </xf>
    <xf numFmtId="0" fontId="2" fillId="2" borderId="10" xfId="0" applyFont="1" applyFill="1" applyBorder="1" applyAlignment="1">
      <alignment horizontal="right" vertical="center"/>
    </xf>
    <xf numFmtId="174" fontId="2" fillId="2" borderId="10" xfId="0" applyNumberFormat="1" applyFont="1" applyFill="1" applyBorder="1" applyAlignment="1">
      <alignment vertical="center"/>
    </xf>
    <xf numFmtId="0" fontId="2" fillId="0" borderId="0" xfId="0" applyFont="1" applyAlignment="1">
      <alignment vertical="center"/>
    </xf>
    <xf numFmtId="174" fontId="3" fillId="0" borderId="8" xfId="0" applyNumberFormat="1" applyFont="1" applyBorder="1"/>
    <xf numFmtId="0" fontId="2" fillId="2" borderId="0" xfId="0" applyFont="1" applyFill="1" applyBorder="1" applyAlignment="1">
      <alignment horizontal="right" vertical="center"/>
    </xf>
    <xf numFmtId="174" fontId="3" fillId="0" borderId="8" xfId="0" applyNumberFormat="1" applyFont="1" applyBorder="1" applyAlignment="1">
      <alignment vertical="center"/>
    </xf>
    <xf numFmtId="175" fontId="3" fillId="0" borderId="0" xfId="0" applyNumberFormat="1" applyFont="1" applyBorder="1" applyAlignment="1">
      <alignment vertical="center"/>
    </xf>
    <xf numFmtId="174" fontId="3" fillId="0" borderId="0" xfId="0" applyNumberFormat="1" applyFont="1" applyBorder="1" applyAlignment="1">
      <alignment vertical="center"/>
    </xf>
    <xf numFmtId="39" fontId="3" fillId="0" borderId="0" xfId="0" applyNumberFormat="1" applyFont="1" applyBorder="1" applyAlignment="1">
      <alignment vertical="center"/>
    </xf>
    <xf numFmtId="0" fontId="3" fillId="0" borderId="5" xfId="0" applyFont="1" applyBorder="1" applyAlignment="1">
      <alignment vertical="center"/>
    </xf>
    <xf numFmtId="4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3" fillId="6" borderId="0" xfId="0" applyFont="1" applyFill="1" applyAlignment="1">
      <alignment vertical="center"/>
    </xf>
    <xf numFmtId="0" fontId="4" fillId="6" borderId="0" xfId="0" applyFont="1" applyFill="1" applyAlignment="1">
      <alignment vertical="center"/>
    </xf>
    <xf numFmtId="0" fontId="0" fillId="3" borderId="0" xfId="0" applyFill="1" applyAlignment="1">
      <alignment vertical="center"/>
    </xf>
    <xf numFmtId="174" fontId="3" fillId="2" borderId="11" xfId="0" applyNumberFormat="1" applyFont="1" applyFill="1" applyBorder="1" applyAlignment="1">
      <alignment vertical="center"/>
    </xf>
    <xf numFmtId="174" fontId="3" fillId="2" borderId="12" xfId="0" applyNumberFormat="1" applyFont="1" applyFill="1" applyBorder="1" applyAlignment="1">
      <alignment vertical="center"/>
    </xf>
    <xf numFmtId="174" fontId="3" fillId="0" borderId="11" xfId="0" applyNumberFormat="1" applyFont="1" applyBorder="1" applyAlignment="1">
      <alignment vertical="center"/>
    </xf>
    <xf numFmtId="174" fontId="3" fillId="2" borderId="7" xfId="0" applyNumberFormat="1" applyFont="1" applyFill="1" applyBorder="1" applyAlignment="1">
      <alignment horizontal="right"/>
    </xf>
    <xf numFmtId="0" fontId="0" fillId="0" borderId="0" xfId="0" applyFont="1" applyAlignment="1">
      <alignment vertical="center"/>
    </xf>
    <xf numFmtId="174" fontId="3" fillId="0" borderId="7" xfId="0" applyNumberFormat="1" applyFont="1" applyBorder="1" applyAlignment="1">
      <alignment horizontal="right" vertical="center"/>
    </xf>
    <xf numFmtId="174" fontId="3" fillId="2" borderId="7" xfId="0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4" fontId="3" fillId="0" borderId="0" xfId="0" applyNumberFormat="1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4" fontId="3" fillId="0" borderId="0" xfId="0" applyNumberFormat="1" applyFont="1" applyAlignment="1">
      <alignment horizontal="right" vertical="center"/>
    </xf>
    <xf numFmtId="0" fontId="0" fillId="0" borderId="0" xfId="0" applyAlignment="1">
      <alignment horizontal="right" vertical="center"/>
    </xf>
    <xf numFmtId="4" fontId="0" fillId="0" borderId="0" xfId="0" applyNumberFormat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0" fillId="0" borderId="0" xfId="0" quotePrefix="1" applyAlignment="1">
      <alignment vertical="center"/>
    </xf>
    <xf numFmtId="0" fontId="2" fillId="7" borderId="4" xfId="0" applyFont="1" applyFill="1" applyBorder="1" applyAlignment="1">
      <alignment horizontal="center" vertical="center"/>
    </xf>
    <xf numFmtId="173" fontId="2" fillId="8" borderId="13" xfId="0" applyNumberFormat="1" applyFont="1" applyFill="1" applyBorder="1" applyAlignment="1">
      <alignment horizontal="center" vertical="center"/>
    </xf>
    <xf numFmtId="173" fontId="2" fillId="8" borderId="14" xfId="0" applyNumberFormat="1" applyFont="1" applyFill="1" applyBorder="1" applyAlignment="1">
      <alignment horizontal="center" vertical="center"/>
    </xf>
    <xf numFmtId="44" fontId="6" fillId="6" borderId="15" xfId="1" applyFont="1" applyFill="1" applyBorder="1" applyAlignment="1">
      <alignment vertical="center"/>
    </xf>
    <xf numFmtId="44" fontId="5" fillId="6" borderId="0" xfId="1" applyFont="1" applyFill="1" applyBorder="1" applyAlignment="1">
      <alignment vertical="center"/>
    </xf>
    <xf numFmtId="0" fontId="4" fillId="6" borderId="0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3" fillId="3" borderId="0" xfId="0" applyFont="1" applyFill="1" applyAlignment="1">
      <alignment vertical="center"/>
    </xf>
    <xf numFmtId="0" fontId="2" fillId="9" borderId="4" xfId="0" applyFont="1" applyFill="1" applyBorder="1" applyAlignment="1">
      <alignment horizontal="center" vertical="center"/>
    </xf>
    <xf numFmtId="173" fontId="2" fillId="9" borderId="4" xfId="0" applyNumberFormat="1" applyFont="1" applyFill="1" applyBorder="1" applyAlignment="1">
      <alignment horizontal="center" vertical="center"/>
    </xf>
    <xf numFmtId="0" fontId="3" fillId="3" borderId="0" xfId="0" applyFont="1" applyFill="1"/>
    <xf numFmtId="0" fontId="2" fillId="8" borderId="4" xfId="0" applyFont="1" applyFill="1" applyBorder="1" applyAlignment="1">
      <alignment horizontal="center" vertical="center"/>
    </xf>
    <xf numFmtId="174" fontId="5" fillId="2" borderId="0" xfId="0" applyNumberFormat="1" applyFont="1" applyFill="1" applyBorder="1" applyAlignment="1">
      <alignment horizontal="right" vertical="center"/>
    </xf>
    <xf numFmtId="174" fontId="3" fillId="0" borderId="0" xfId="0" applyNumberFormat="1" applyFont="1" applyAlignment="1">
      <alignment vertical="center"/>
    </xf>
    <xf numFmtId="175" fontId="3" fillId="0" borderId="16" xfId="0" applyNumberFormat="1" applyFont="1" applyBorder="1" applyAlignment="1">
      <alignment vertical="center"/>
    </xf>
    <xf numFmtId="172" fontId="2" fillId="4" borderId="17" xfId="0" applyNumberFormat="1" applyFont="1" applyFill="1" applyBorder="1" applyAlignment="1">
      <alignment horizontal="center" vertical="center"/>
    </xf>
    <xf numFmtId="4" fontId="4" fillId="0" borderId="0" xfId="0" applyNumberFormat="1" applyFont="1" applyAlignment="1">
      <alignment vertical="center"/>
    </xf>
    <xf numFmtId="0" fontId="4" fillId="2" borderId="0" xfId="0" applyFont="1" applyFill="1" applyAlignment="1">
      <alignment horizontal="right" vertical="center"/>
    </xf>
    <xf numFmtId="174" fontId="3" fillId="0" borderId="0" xfId="0" applyNumberFormat="1" applyFont="1" applyBorder="1" applyAlignment="1">
      <alignment horizontal="right" vertical="center"/>
    </xf>
    <xf numFmtId="0" fontId="3" fillId="2" borderId="1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172" fontId="2" fillId="9" borderId="4" xfId="0" applyNumberFormat="1" applyFont="1" applyFill="1" applyBorder="1" applyAlignment="1">
      <alignment horizontal="center" vertical="center"/>
    </xf>
    <xf numFmtId="0" fontId="4" fillId="10" borderId="0" xfId="0" applyFont="1" applyFill="1" applyAlignment="1">
      <alignment vertical="center"/>
    </xf>
    <xf numFmtId="0" fontId="2" fillId="3" borderId="0" xfId="0" applyFont="1" applyFill="1" applyBorder="1" applyAlignment="1">
      <alignment vertical="center"/>
    </xf>
    <xf numFmtId="0" fontId="2" fillId="3" borderId="0" xfId="0" applyFont="1" applyFill="1" applyAlignment="1">
      <alignment vertical="center"/>
    </xf>
    <xf numFmtId="172" fontId="2" fillId="9" borderId="4" xfId="0" applyNumberFormat="1" applyFont="1" applyFill="1" applyBorder="1" applyAlignment="1">
      <alignment horizontal="center"/>
    </xf>
    <xf numFmtId="173" fontId="2" fillId="9" borderId="4" xfId="0" applyNumberFormat="1" applyFont="1" applyFill="1" applyBorder="1" applyAlignment="1">
      <alignment horizontal="center"/>
    </xf>
    <xf numFmtId="0" fontId="2" fillId="9" borderId="4" xfId="0" applyFont="1" applyFill="1" applyBorder="1" applyAlignment="1">
      <alignment horizontal="center"/>
    </xf>
    <xf numFmtId="0" fontId="24" fillId="9" borderId="4" xfId="0" applyFont="1" applyFill="1" applyBorder="1" applyAlignment="1">
      <alignment horizontal="center" vertical="center"/>
    </xf>
    <xf numFmtId="0" fontId="2" fillId="4" borderId="18" xfId="0" applyFont="1" applyFill="1" applyBorder="1" applyAlignment="1">
      <alignment horizontal="center" vertical="center"/>
    </xf>
    <xf numFmtId="184" fontId="2" fillId="5" borderId="18" xfId="0" applyNumberFormat="1" applyFont="1" applyFill="1" applyBorder="1" applyAlignment="1">
      <alignment horizontal="center" vertical="center"/>
    </xf>
    <xf numFmtId="172" fontId="2" fillId="4" borderId="18" xfId="0" applyNumberFormat="1" applyFont="1" applyFill="1" applyBorder="1" applyAlignment="1">
      <alignment horizontal="center" vertical="center"/>
    </xf>
    <xf numFmtId="173" fontId="2" fillId="4" borderId="18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174" fontId="3" fillId="2" borderId="19" xfId="0" applyNumberFormat="1" applyFont="1" applyFill="1" applyBorder="1" applyAlignment="1">
      <alignment vertical="center"/>
    </xf>
    <xf numFmtId="0" fontId="3" fillId="2" borderId="0" xfId="0" applyFont="1" applyFill="1" applyBorder="1" applyAlignment="1">
      <alignment horizontal="right" vertical="center"/>
    </xf>
    <xf numFmtId="0" fontId="2" fillId="4" borderId="20" xfId="0" applyFont="1" applyFill="1" applyBorder="1" applyAlignment="1">
      <alignment horizontal="center" vertical="center"/>
    </xf>
    <xf numFmtId="172" fontId="2" fillId="4" borderId="21" xfId="0" applyNumberFormat="1" applyFont="1" applyFill="1" applyBorder="1" applyAlignment="1">
      <alignment horizontal="center" vertical="center"/>
    </xf>
    <xf numFmtId="173" fontId="2" fillId="4" borderId="21" xfId="0" applyNumberFormat="1" applyFont="1" applyFill="1" applyBorder="1" applyAlignment="1">
      <alignment horizontal="center" vertical="center"/>
    </xf>
    <xf numFmtId="0" fontId="2" fillId="4" borderId="22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vertical="center"/>
    </xf>
    <xf numFmtId="174" fontId="2" fillId="2" borderId="24" xfId="0" applyNumberFormat="1" applyFont="1" applyFill="1" applyBorder="1" applyAlignment="1">
      <alignment vertical="center"/>
    </xf>
    <xf numFmtId="172" fontId="2" fillId="8" borderId="25" xfId="0" applyNumberFormat="1" applyFont="1" applyFill="1" applyBorder="1" applyAlignment="1">
      <alignment horizontal="center" vertical="center"/>
    </xf>
    <xf numFmtId="172" fontId="2" fillId="8" borderId="21" xfId="0" applyNumberFormat="1" applyFont="1" applyFill="1" applyBorder="1" applyAlignment="1">
      <alignment horizontal="center" vertical="center"/>
    </xf>
    <xf numFmtId="173" fontId="2" fillId="8" borderId="21" xfId="0" applyNumberFormat="1" applyFont="1" applyFill="1" applyBorder="1" applyAlignment="1">
      <alignment horizontal="center" vertical="center"/>
    </xf>
    <xf numFmtId="0" fontId="2" fillId="8" borderId="22" xfId="0" applyFont="1" applyFill="1" applyBorder="1" applyAlignment="1">
      <alignment horizontal="center" vertical="center"/>
    </xf>
    <xf numFmtId="0" fontId="3" fillId="0" borderId="26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174" fontId="2" fillId="8" borderId="22" xfId="0" applyNumberFormat="1" applyFont="1" applyFill="1" applyBorder="1" applyAlignment="1">
      <alignment horizontal="center" vertical="center"/>
    </xf>
    <xf numFmtId="172" fontId="2" fillId="8" borderId="27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174" fontId="2" fillId="2" borderId="0" xfId="0" applyNumberFormat="1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vertical="center"/>
    </xf>
    <xf numFmtId="0" fontId="2" fillId="2" borderId="10" xfId="0" applyFont="1" applyFill="1" applyBorder="1" applyAlignment="1">
      <alignment horizontal="center" vertical="center"/>
    </xf>
    <xf numFmtId="174" fontId="2" fillId="2" borderId="10" xfId="0" applyNumberFormat="1" applyFont="1" applyFill="1" applyBorder="1" applyAlignment="1">
      <alignment horizontal="center" vertical="center"/>
    </xf>
    <xf numFmtId="173" fontId="2" fillId="8" borderId="22" xfId="0" applyNumberFormat="1" applyFont="1" applyFill="1" applyBorder="1" applyAlignment="1">
      <alignment horizontal="center" vertical="center"/>
    </xf>
    <xf numFmtId="0" fontId="3" fillId="6" borderId="15" xfId="0" applyFont="1" applyFill="1" applyBorder="1" applyAlignment="1">
      <alignment vertical="center"/>
    </xf>
    <xf numFmtId="0" fontId="4" fillId="6" borderId="29" xfId="0" applyFont="1" applyFill="1" applyBorder="1" applyAlignment="1">
      <alignment vertical="center"/>
    </xf>
    <xf numFmtId="0" fontId="4" fillId="6" borderId="15" xfId="0" applyFont="1" applyFill="1" applyBorder="1" applyAlignment="1">
      <alignment vertical="center"/>
    </xf>
    <xf numFmtId="0" fontId="2" fillId="4" borderId="30" xfId="0" applyFont="1" applyFill="1" applyBorder="1" applyAlignment="1">
      <alignment horizontal="center" vertical="center"/>
    </xf>
    <xf numFmtId="0" fontId="2" fillId="4" borderId="31" xfId="0" applyFont="1" applyFill="1" applyBorder="1" applyAlignment="1">
      <alignment horizontal="center" vertical="center"/>
    </xf>
    <xf numFmtId="172" fontId="2" fillId="4" borderId="25" xfId="0" applyNumberFormat="1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2" fillId="4" borderId="33" xfId="0" applyFont="1" applyFill="1" applyBorder="1" applyAlignment="1">
      <alignment horizontal="center" vertical="center"/>
    </xf>
    <xf numFmtId="172" fontId="2" fillId="4" borderId="34" xfId="0" applyNumberFormat="1" applyFont="1" applyFill="1" applyBorder="1" applyAlignment="1">
      <alignment horizontal="center" vertical="center"/>
    </xf>
    <xf numFmtId="173" fontId="2" fillId="4" borderId="34" xfId="0" applyNumberFormat="1" applyFont="1" applyFill="1" applyBorder="1" applyAlignment="1">
      <alignment horizontal="center" vertical="center"/>
    </xf>
    <xf numFmtId="0" fontId="2" fillId="4" borderId="35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vertical="center"/>
    </xf>
    <xf numFmtId="184" fontId="2" fillId="8" borderId="35" xfId="0" applyNumberFormat="1" applyFont="1" applyFill="1" applyBorder="1" applyAlignment="1">
      <alignment horizontal="center" vertical="center"/>
    </xf>
    <xf numFmtId="184" fontId="2" fillId="8" borderId="22" xfId="0" applyNumberFormat="1" applyFont="1" applyFill="1" applyBorder="1" applyAlignment="1">
      <alignment horizontal="center" vertical="center"/>
    </xf>
    <xf numFmtId="172" fontId="2" fillId="9" borderId="25" xfId="0" applyNumberFormat="1" applyFont="1" applyFill="1" applyBorder="1" applyAlignment="1">
      <alignment horizontal="center" vertical="center"/>
    </xf>
    <xf numFmtId="172" fontId="2" fillId="9" borderId="21" xfId="0" applyNumberFormat="1" applyFont="1" applyFill="1" applyBorder="1" applyAlignment="1">
      <alignment horizontal="center" vertical="center"/>
    </xf>
    <xf numFmtId="173" fontId="2" fillId="9" borderId="21" xfId="0" applyNumberFormat="1" applyFont="1" applyFill="1" applyBorder="1" applyAlignment="1">
      <alignment horizontal="center" vertical="center"/>
    </xf>
    <xf numFmtId="173" fontId="2" fillId="9" borderId="22" xfId="0" applyNumberFormat="1" applyFont="1" applyFill="1" applyBorder="1" applyAlignment="1">
      <alignment horizontal="center" vertical="center"/>
    </xf>
    <xf numFmtId="173" fontId="2" fillId="9" borderId="27" xfId="0" applyNumberFormat="1" applyFont="1" applyFill="1" applyBorder="1" applyAlignment="1">
      <alignment horizontal="center" vertical="center"/>
    </xf>
    <xf numFmtId="0" fontId="2" fillId="9" borderId="22" xfId="0" applyFont="1" applyFill="1" applyBorder="1" applyAlignment="1">
      <alignment horizontal="center" vertical="center"/>
    </xf>
    <xf numFmtId="172" fontId="24" fillId="9" borderId="25" xfId="0" applyNumberFormat="1" applyFont="1" applyFill="1" applyBorder="1" applyAlignment="1">
      <alignment horizontal="center" vertical="center"/>
    </xf>
    <xf numFmtId="172" fontId="24" fillId="9" borderId="21" xfId="0" applyNumberFormat="1" applyFont="1" applyFill="1" applyBorder="1" applyAlignment="1">
      <alignment horizontal="center" vertical="center"/>
    </xf>
    <xf numFmtId="173" fontId="24" fillId="9" borderId="21" xfId="0" applyNumberFormat="1" applyFont="1" applyFill="1" applyBorder="1" applyAlignment="1">
      <alignment horizontal="center" vertical="center"/>
    </xf>
    <xf numFmtId="0" fontId="24" fillId="9" borderId="22" xfId="0" applyFont="1" applyFill="1" applyBorder="1" applyAlignment="1">
      <alignment horizontal="center" vertical="center"/>
    </xf>
    <xf numFmtId="174" fontId="2" fillId="2" borderId="37" xfId="0" applyNumberFormat="1" applyFont="1" applyFill="1" applyBorder="1" applyAlignment="1">
      <alignment vertical="center"/>
    </xf>
    <xf numFmtId="0" fontId="2" fillId="2" borderId="0" xfId="0" applyFont="1" applyFill="1" applyBorder="1" applyAlignment="1">
      <alignment horizontal="right"/>
    </xf>
    <xf numFmtId="174" fontId="2" fillId="2" borderId="0" xfId="0" applyNumberFormat="1" applyFont="1" applyFill="1" applyBorder="1"/>
    <xf numFmtId="172" fontId="2" fillId="9" borderId="25" xfId="0" applyNumberFormat="1" applyFont="1" applyFill="1" applyBorder="1" applyAlignment="1">
      <alignment horizontal="center"/>
    </xf>
    <xf numFmtId="172" fontId="2" fillId="9" borderId="21" xfId="0" applyNumberFormat="1" applyFont="1" applyFill="1" applyBorder="1" applyAlignment="1">
      <alignment horizontal="center"/>
    </xf>
    <xf numFmtId="173" fontId="2" fillId="9" borderId="21" xfId="0" applyNumberFormat="1" applyFont="1" applyFill="1" applyBorder="1" applyAlignment="1">
      <alignment horizontal="center"/>
    </xf>
    <xf numFmtId="0" fontId="2" fillId="9" borderId="22" xfId="0" applyFont="1" applyFill="1" applyBorder="1" applyAlignment="1">
      <alignment horizontal="center"/>
    </xf>
    <xf numFmtId="0" fontId="3" fillId="0" borderId="38" xfId="0" applyFont="1" applyBorder="1" applyAlignment="1">
      <alignment vertical="center"/>
    </xf>
    <xf numFmtId="172" fontId="2" fillId="9" borderId="27" xfId="0" applyNumberFormat="1" applyFont="1" applyFill="1" applyBorder="1" applyAlignment="1">
      <alignment horizontal="center" vertical="center"/>
    </xf>
    <xf numFmtId="0" fontId="3" fillId="2" borderId="39" xfId="0" applyFont="1" applyFill="1" applyBorder="1" applyAlignment="1">
      <alignment vertical="center"/>
    </xf>
    <xf numFmtId="0" fontId="3" fillId="2" borderId="9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2" fillId="4" borderId="40" xfId="0" applyFont="1" applyFill="1" applyBorder="1" applyAlignment="1">
      <alignment horizontal="center" vertical="center"/>
    </xf>
    <xf numFmtId="172" fontId="2" fillId="4" borderId="41" xfId="0" applyNumberFormat="1" applyFont="1" applyFill="1" applyBorder="1" applyAlignment="1">
      <alignment horizontal="center" vertical="center"/>
    </xf>
    <xf numFmtId="173" fontId="2" fillId="4" borderId="41" xfId="0" applyNumberFormat="1" applyFont="1" applyFill="1" applyBorder="1" applyAlignment="1">
      <alignment horizontal="center" vertical="center"/>
    </xf>
    <xf numFmtId="0" fontId="2" fillId="4" borderId="42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vertical="center"/>
    </xf>
    <xf numFmtId="0" fontId="3" fillId="6" borderId="32" xfId="0" applyFont="1" applyFill="1" applyBorder="1" applyAlignment="1">
      <alignment horizontal="left" vertical="center"/>
    </xf>
    <xf numFmtId="172" fontId="2" fillId="4" borderId="27" xfId="0" applyNumberFormat="1" applyFont="1" applyFill="1" applyBorder="1" applyAlignment="1">
      <alignment horizontal="center" vertical="center"/>
    </xf>
    <xf numFmtId="174" fontId="2" fillId="6" borderId="0" xfId="0" applyNumberFormat="1" applyFont="1" applyFill="1" applyBorder="1" applyAlignment="1">
      <alignment vertical="center"/>
    </xf>
    <xf numFmtId="0" fontId="3" fillId="2" borderId="40" xfId="0" applyFont="1" applyFill="1" applyBorder="1" applyAlignment="1">
      <alignment vertical="center"/>
    </xf>
    <xf numFmtId="171" fontId="3" fillId="2" borderId="9" xfId="0" applyNumberFormat="1" applyFont="1" applyFill="1" applyBorder="1" applyAlignment="1">
      <alignment vertical="center"/>
    </xf>
    <xf numFmtId="0" fontId="2" fillId="4" borderId="43" xfId="0" applyFont="1" applyFill="1" applyBorder="1" applyAlignment="1">
      <alignment horizontal="center" vertical="center"/>
    </xf>
    <xf numFmtId="174" fontId="2" fillId="4" borderId="44" xfId="0" applyNumberFormat="1" applyFont="1" applyFill="1" applyBorder="1" applyAlignment="1">
      <alignment horizontal="right" vertical="center"/>
    </xf>
    <xf numFmtId="174" fontId="2" fillId="4" borderId="45" xfId="0" applyNumberFormat="1" applyFont="1" applyFill="1" applyBorder="1" applyAlignment="1">
      <alignment vertical="center"/>
    </xf>
    <xf numFmtId="0" fontId="2" fillId="4" borderId="46" xfId="0" applyFont="1" applyFill="1" applyBorder="1" applyAlignment="1">
      <alignment horizontal="center" vertical="center"/>
    </xf>
    <xf numFmtId="174" fontId="2" fillId="4" borderId="47" xfId="0" applyNumberFormat="1" applyFont="1" applyFill="1" applyBorder="1" applyAlignment="1">
      <alignment horizontal="center" vertical="center"/>
    </xf>
    <xf numFmtId="174" fontId="2" fillId="4" borderId="47" xfId="0" applyNumberFormat="1" applyFont="1" applyFill="1" applyBorder="1" applyAlignment="1">
      <alignment vertical="center"/>
    </xf>
    <xf numFmtId="0" fontId="2" fillId="11" borderId="43" xfId="0" applyFont="1" applyFill="1" applyBorder="1" applyAlignment="1">
      <alignment horizontal="center" vertical="center"/>
    </xf>
    <xf numFmtId="174" fontId="2" fillId="11" borderId="44" xfId="0" applyNumberFormat="1" applyFont="1" applyFill="1" applyBorder="1" applyAlignment="1">
      <alignment vertical="center"/>
    </xf>
    <xf numFmtId="0" fontId="2" fillId="7" borderId="43" xfId="0" applyFont="1" applyFill="1" applyBorder="1" applyAlignment="1">
      <alignment horizontal="center" vertical="center"/>
    </xf>
    <xf numFmtId="174" fontId="2" fillId="7" borderId="44" xfId="0" applyNumberFormat="1" applyFont="1" applyFill="1" applyBorder="1" applyAlignment="1">
      <alignment vertical="center"/>
    </xf>
    <xf numFmtId="174" fontId="2" fillId="4" borderId="44" xfId="0" applyNumberFormat="1" applyFont="1" applyFill="1" applyBorder="1" applyAlignment="1">
      <alignment horizontal="center" vertical="center"/>
    </xf>
    <xf numFmtId="174" fontId="2" fillId="7" borderId="48" xfId="0" applyNumberFormat="1" applyFont="1" applyFill="1" applyBorder="1" applyAlignment="1">
      <alignment vertical="center"/>
    </xf>
    <xf numFmtId="174" fontId="2" fillId="7" borderId="47" xfId="0" applyNumberFormat="1" applyFont="1" applyFill="1" applyBorder="1" applyAlignment="1">
      <alignment vertical="center"/>
    </xf>
    <xf numFmtId="174" fontId="2" fillId="4" borderId="48" xfId="0" applyNumberFormat="1" applyFont="1" applyFill="1" applyBorder="1" applyAlignment="1">
      <alignment horizontal="center" vertical="center"/>
    </xf>
    <xf numFmtId="0" fontId="3" fillId="3" borderId="23" xfId="0" applyFont="1" applyFill="1" applyBorder="1"/>
    <xf numFmtId="174" fontId="2" fillId="2" borderId="8" xfId="0" applyNumberFormat="1" applyFont="1" applyFill="1" applyBorder="1" applyAlignment="1">
      <alignment horizontal="center" vertical="center"/>
    </xf>
    <xf numFmtId="0" fontId="2" fillId="12" borderId="49" xfId="0" applyFont="1" applyFill="1" applyBorder="1" applyAlignment="1">
      <alignment vertical="center"/>
    </xf>
    <xf numFmtId="4" fontId="2" fillId="12" borderId="50" xfId="0" applyNumberFormat="1" applyFont="1" applyFill="1" applyBorder="1" applyAlignment="1">
      <alignment vertical="center"/>
    </xf>
    <xf numFmtId="4" fontId="2" fillId="12" borderId="49" xfId="0" applyNumberFormat="1" applyFont="1" applyFill="1" applyBorder="1" applyAlignment="1">
      <alignment vertical="center"/>
    </xf>
    <xf numFmtId="174" fontId="2" fillId="11" borderId="44" xfId="0" applyNumberFormat="1" applyFont="1" applyFill="1" applyBorder="1" applyAlignment="1">
      <alignment horizontal="right" vertical="center"/>
    </xf>
    <xf numFmtId="174" fontId="2" fillId="7" borderId="44" xfId="0" applyNumberFormat="1" applyFont="1" applyFill="1" applyBorder="1" applyAlignment="1">
      <alignment horizontal="right" vertical="center"/>
    </xf>
    <xf numFmtId="174" fontId="2" fillId="8" borderId="51" xfId="0" applyNumberFormat="1" applyFont="1" applyFill="1" applyBorder="1" applyAlignment="1">
      <alignment horizontal="center" vertical="center"/>
    </xf>
    <xf numFmtId="174" fontId="2" fillId="4" borderId="51" xfId="0" applyNumberFormat="1" applyFont="1" applyFill="1" applyBorder="1" applyAlignment="1">
      <alignment horizontal="center" vertical="center"/>
    </xf>
    <xf numFmtId="171" fontId="2" fillId="4" borderId="44" xfId="0" applyNumberFormat="1" applyFont="1" applyFill="1" applyBorder="1" applyAlignment="1">
      <alignment horizontal="center" vertical="center"/>
    </xf>
    <xf numFmtId="171" fontId="2" fillId="8" borderId="43" xfId="0" applyNumberFormat="1" applyFont="1" applyFill="1" applyBorder="1" applyAlignment="1">
      <alignment vertical="center"/>
    </xf>
    <xf numFmtId="171" fontId="2" fillId="7" borderId="44" xfId="0" applyNumberFormat="1" applyFont="1" applyFill="1" applyBorder="1" applyAlignment="1">
      <alignment vertical="center"/>
    </xf>
    <xf numFmtId="171" fontId="2" fillId="8" borderId="51" xfId="0" applyNumberFormat="1" applyFont="1" applyFill="1" applyBorder="1" applyAlignment="1">
      <alignment horizontal="center" vertical="center"/>
    </xf>
    <xf numFmtId="0" fontId="2" fillId="12" borderId="52" xfId="0" applyFont="1" applyFill="1" applyBorder="1" applyAlignment="1">
      <alignment vertical="center"/>
    </xf>
    <xf numFmtId="174" fontId="2" fillId="4" borderId="51" xfId="0" applyNumberFormat="1" applyFont="1" applyFill="1" applyBorder="1" applyAlignment="1">
      <alignment horizontal="right" vertical="center"/>
    </xf>
    <xf numFmtId="174" fontId="2" fillId="8" borderId="51" xfId="0" applyNumberFormat="1" applyFont="1" applyFill="1" applyBorder="1" applyAlignment="1">
      <alignment horizontal="right" vertical="center"/>
    </xf>
    <xf numFmtId="174" fontId="2" fillId="8" borderId="53" xfId="0" applyNumberFormat="1" applyFont="1" applyFill="1" applyBorder="1" applyAlignment="1">
      <alignment horizontal="right" vertical="center"/>
    </xf>
    <xf numFmtId="0" fontId="3" fillId="4" borderId="43" xfId="0" applyFont="1" applyFill="1" applyBorder="1" applyAlignment="1">
      <alignment vertical="center"/>
    </xf>
    <xf numFmtId="0" fontId="2" fillId="4" borderId="54" xfId="0" applyFont="1" applyFill="1" applyBorder="1" applyAlignment="1">
      <alignment horizontal="center" vertical="center"/>
    </xf>
    <xf numFmtId="0" fontId="2" fillId="4" borderId="43" xfId="0" applyFont="1" applyFill="1" applyBorder="1" applyAlignment="1">
      <alignment horizontal="center"/>
    </xf>
    <xf numFmtId="174" fontId="2" fillId="4" borderId="44" xfId="0" applyNumberFormat="1" applyFont="1" applyFill="1" applyBorder="1" applyAlignment="1">
      <alignment horizontal="center"/>
    </xf>
    <xf numFmtId="0" fontId="2" fillId="7" borderId="43" xfId="0" applyFont="1" applyFill="1" applyBorder="1" applyAlignment="1">
      <alignment horizontal="center"/>
    </xf>
    <xf numFmtId="174" fontId="2" fillId="7" borderId="44" xfId="0" applyNumberFormat="1" applyFont="1" applyFill="1" applyBorder="1"/>
    <xf numFmtId="174" fontId="2" fillId="8" borderId="51" xfId="0" applyNumberFormat="1" applyFont="1" applyFill="1" applyBorder="1" applyAlignment="1">
      <alignment horizontal="center"/>
    </xf>
    <xf numFmtId="4" fontId="2" fillId="12" borderId="49" xfId="0" applyNumberFormat="1" applyFont="1" applyFill="1" applyBorder="1"/>
    <xf numFmtId="0" fontId="3" fillId="0" borderId="26" xfId="0" applyFont="1" applyBorder="1"/>
    <xf numFmtId="174" fontId="2" fillId="4" borderId="44" xfId="0" applyNumberFormat="1" applyFont="1" applyFill="1" applyBorder="1" applyAlignment="1">
      <alignment horizontal="right"/>
    </xf>
    <xf numFmtId="0" fontId="2" fillId="12" borderId="49" xfId="0" applyFont="1" applyFill="1" applyBorder="1"/>
    <xf numFmtId="174" fontId="2" fillId="0" borderId="7" xfId="0" applyNumberFormat="1" applyFont="1" applyBorder="1" applyAlignment="1">
      <alignment vertical="center"/>
    </xf>
    <xf numFmtId="0" fontId="5" fillId="6" borderId="0" xfId="0" applyFont="1" applyFill="1" applyAlignment="1">
      <alignment vertical="center"/>
    </xf>
    <xf numFmtId="174" fontId="2" fillId="0" borderId="11" xfId="0" applyNumberFormat="1" applyFont="1" applyBorder="1" applyAlignment="1">
      <alignment vertical="center"/>
    </xf>
    <xf numFmtId="175" fontId="2" fillId="0" borderId="0" xfId="0" applyNumberFormat="1" applyFont="1" applyBorder="1" applyAlignment="1">
      <alignment vertical="center"/>
    </xf>
    <xf numFmtId="174" fontId="2" fillId="0" borderId="0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174" fontId="2" fillId="2" borderId="9" xfId="0" applyNumberFormat="1" applyFont="1" applyFill="1" applyBorder="1" applyAlignment="1">
      <alignment horizontal="center" vertical="center"/>
    </xf>
    <xf numFmtId="0" fontId="5" fillId="2" borderId="0" xfId="0" applyFont="1" applyFill="1"/>
    <xf numFmtId="0" fontId="6" fillId="0" borderId="0" xfId="0" applyFont="1"/>
    <xf numFmtId="174" fontId="2" fillId="0" borderId="8" xfId="0" applyNumberFormat="1" applyFont="1" applyBorder="1" applyAlignment="1">
      <alignment vertical="center"/>
    </xf>
    <xf numFmtId="39" fontId="2" fillId="0" borderId="0" xfId="0" applyNumberFormat="1" applyFont="1" applyBorder="1" applyAlignment="1">
      <alignment vertical="center"/>
    </xf>
    <xf numFmtId="0" fontId="14" fillId="2" borderId="0" xfId="0" applyFont="1" applyFill="1"/>
    <xf numFmtId="174" fontId="2" fillId="2" borderId="8" xfId="0" applyNumberFormat="1" applyFont="1" applyFill="1" applyBorder="1" applyAlignment="1">
      <alignment horizontal="right" vertical="center"/>
    </xf>
    <xf numFmtId="174" fontId="2" fillId="0" borderId="7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5" fillId="6" borderId="0" xfId="0" applyFont="1" applyFill="1" applyBorder="1" applyAlignment="1">
      <alignment vertical="center"/>
    </xf>
    <xf numFmtId="171" fontId="2" fillId="2" borderId="9" xfId="0" applyNumberFormat="1" applyFont="1" applyFill="1" applyBorder="1" applyAlignment="1">
      <alignment horizontal="center" vertical="center"/>
    </xf>
    <xf numFmtId="171" fontId="2" fillId="2" borderId="8" xfId="0" applyNumberFormat="1" applyFont="1" applyFill="1" applyBorder="1" applyAlignment="1">
      <alignment horizontal="center" vertical="center"/>
    </xf>
    <xf numFmtId="174" fontId="2" fillId="0" borderId="55" xfId="0" applyNumberFormat="1" applyFont="1" applyBorder="1" applyAlignment="1">
      <alignment vertical="center"/>
    </xf>
    <xf numFmtId="174" fontId="2" fillId="2" borderId="56" xfId="0" applyNumberFormat="1" applyFont="1" applyFill="1" applyBorder="1" applyAlignment="1">
      <alignment horizontal="right" vertical="center"/>
    </xf>
    <xf numFmtId="4" fontId="5" fillId="0" borderId="0" xfId="0" applyNumberFormat="1" applyFont="1" applyAlignment="1">
      <alignment vertical="center"/>
    </xf>
    <xf numFmtId="0" fontId="5" fillId="2" borderId="0" xfId="0" applyFont="1" applyFill="1" applyAlignment="1">
      <alignment horizontal="right" vertical="center"/>
    </xf>
    <xf numFmtId="0" fontId="5" fillId="2" borderId="2" xfId="0" applyFont="1" applyFill="1" applyBorder="1" applyAlignment="1">
      <alignment vertical="center"/>
    </xf>
    <xf numFmtId="174" fontId="2" fillId="0" borderId="19" xfId="0" applyNumberFormat="1" applyFont="1" applyBorder="1" applyAlignment="1">
      <alignment vertical="center"/>
    </xf>
    <xf numFmtId="174" fontId="2" fillId="2" borderId="8" xfId="0" applyNumberFormat="1" applyFont="1" applyFill="1" applyBorder="1" applyAlignment="1">
      <alignment horizontal="center"/>
    </xf>
    <xf numFmtId="0" fontId="5" fillId="2" borderId="2" xfId="0" applyFont="1" applyFill="1" applyBorder="1"/>
    <xf numFmtId="174" fontId="2" fillId="0" borderId="7" xfId="0" applyNumberFormat="1" applyFont="1" applyBorder="1"/>
    <xf numFmtId="43" fontId="0" fillId="0" borderId="0" xfId="0" applyNumberFormat="1"/>
    <xf numFmtId="43" fontId="0" fillId="0" borderId="0" xfId="0" applyNumberFormat="1" applyAlignment="1">
      <alignment vertical="center"/>
    </xf>
    <xf numFmtId="0" fontId="2" fillId="3" borderId="10" xfId="0" applyFont="1" applyFill="1" applyBorder="1" applyAlignment="1">
      <alignment horizontal="center" vertical="center"/>
    </xf>
    <xf numFmtId="174" fontId="2" fillId="3" borderId="10" xfId="0" applyNumberFormat="1" applyFont="1" applyFill="1" applyBorder="1" applyAlignment="1">
      <alignment horizontal="right" vertical="center"/>
    </xf>
    <xf numFmtId="174" fontId="2" fillId="6" borderId="0" xfId="0" applyNumberFormat="1" applyFont="1" applyFill="1" applyBorder="1" applyAlignment="1">
      <alignment horizontal="center" vertical="center"/>
    </xf>
    <xf numFmtId="174" fontId="2" fillId="6" borderId="10" xfId="0" applyNumberFormat="1" applyFont="1" applyFill="1" applyBorder="1" applyAlignment="1">
      <alignment vertical="center"/>
    </xf>
    <xf numFmtId="43" fontId="3" fillId="0" borderId="0" xfId="0" applyNumberFormat="1" applyFont="1" applyAlignment="1">
      <alignment vertical="center"/>
    </xf>
    <xf numFmtId="0" fontId="2" fillId="6" borderId="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vertical="center"/>
    </xf>
    <xf numFmtId="0" fontId="2" fillId="6" borderId="10" xfId="0" applyFont="1" applyFill="1" applyBorder="1" applyAlignment="1">
      <alignment horizontal="center" vertical="center"/>
    </xf>
    <xf numFmtId="174" fontId="2" fillId="6" borderId="10" xfId="0" applyNumberFormat="1" applyFont="1" applyFill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174" fontId="2" fillId="0" borderId="10" xfId="0" applyNumberFormat="1" applyFont="1" applyFill="1" applyBorder="1" applyAlignment="1">
      <alignment horizontal="center" vertical="center"/>
    </xf>
    <xf numFmtId="174" fontId="2" fillId="0" borderId="1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174" fontId="2" fillId="0" borderId="0" xfId="0" applyNumberFormat="1" applyFont="1" applyFill="1" applyBorder="1" applyAlignment="1">
      <alignment horizontal="center" vertical="center"/>
    </xf>
    <xf numFmtId="174" fontId="2" fillId="0" borderId="0" xfId="0" applyNumberFormat="1" applyFont="1" applyFill="1" applyBorder="1" applyAlignment="1">
      <alignment vertical="center"/>
    </xf>
    <xf numFmtId="171" fontId="0" fillId="0" borderId="0" xfId="0" applyNumberFormat="1" applyAlignment="1">
      <alignment vertical="center"/>
    </xf>
    <xf numFmtId="174" fontId="2" fillId="0" borderId="57" xfId="0" applyNumberFormat="1" applyFont="1" applyBorder="1" applyAlignment="1">
      <alignment vertical="center"/>
    </xf>
    <xf numFmtId="172" fontId="2" fillId="4" borderId="58" xfId="0" applyNumberFormat="1" applyFont="1" applyFill="1" applyBorder="1" applyAlignment="1">
      <alignment horizontal="center" vertical="center"/>
    </xf>
    <xf numFmtId="173" fontId="2" fillId="4" borderId="9" xfId="0" applyNumberFormat="1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174" fontId="2" fillId="7" borderId="59" xfId="0" applyNumberFormat="1" applyFont="1" applyFill="1" applyBorder="1" applyAlignment="1">
      <alignment vertical="center"/>
    </xf>
    <xf numFmtId="0" fontId="3" fillId="2" borderId="60" xfId="0" applyFont="1" applyFill="1" applyBorder="1" applyAlignment="1">
      <alignment vertical="center"/>
    </xf>
    <xf numFmtId="0" fontId="3" fillId="0" borderId="61" xfId="0" applyFont="1" applyBorder="1" applyAlignment="1">
      <alignment vertical="center"/>
    </xf>
    <xf numFmtId="0" fontId="3" fillId="2" borderId="61" xfId="0" applyFont="1" applyFill="1" applyBorder="1" applyAlignment="1">
      <alignment vertical="center"/>
    </xf>
    <xf numFmtId="0" fontId="3" fillId="2" borderId="19" xfId="0" applyFont="1" applyFill="1" applyBorder="1" applyAlignment="1">
      <alignment vertical="center"/>
    </xf>
    <xf numFmtId="0" fontId="3" fillId="2" borderId="62" xfId="0" applyFont="1" applyFill="1" applyBorder="1" applyAlignment="1">
      <alignment vertical="center"/>
    </xf>
    <xf numFmtId="0" fontId="3" fillId="2" borderId="63" xfId="0" applyFont="1" applyFill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60" xfId="0" applyFont="1" applyBorder="1" applyAlignment="1">
      <alignment vertical="center"/>
    </xf>
    <xf numFmtId="0" fontId="3" fillId="2" borderId="64" xfId="0" applyFont="1" applyFill="1" applyBorder="1" applyAlignment="1">
      <alignment vertical="center"/>
    </xf>
    <xf numFmtId="0" fontId="3" fillId="6" borderId="9" xfId="0" applyFont="1" applyFill="1" applyBorder="1" applyAlignment="1">
      <alignment vertical="center"/>
    </xf>
    <xf numFmtId="174" fontId="2" fillId="0" borderId="10" xfId="0" applyNumberFormat="1" applyFont="1" applyFill="1" applyBorder="1" applyAlignment="1">
      <alignment horizontal="right" vertical="center"/>
    </xf>
    <xf numFmtId="174" fontId="2" fillId="0" borderId="0" xfId="0" applyNumberFormat="1" applyFont="1" applyFill="1" applyBorder="1" applyAlignment="1">
      <alignment horizontal="right" vertical="center"/>
    </xf>
    <xf numFmtId="171" fontId="2" fillId="0" borderId="10" xfId="0" applyNumberFormat="1" applyFont="1" applyFill="1" applyBorder="1" applyAlignment="1">
      <alignment horizontal="center" vertical="center"/>
    </xf>
    <xf numFmtId="171" fontId="2" fillId="0" borderId="10" xfId="0" applyNumberFormat="1" applyFont="1" applyFill="1" applyBorder="1" applyAlignment="1">
      <alignment vertical="center"/>
    </xf>
    <xf numFmtId="0" fontId="2" fillId="7" borderId="54" xfId="0" applyFont="1" applyFill="1" applyBorder="1" applyAlignment="1">
      <alignment horizontal="center" vertical="center"/>
    </xf>
    <xf numFmtId="174" fontId="2" fillId="2" borderId="19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174" fontId="2" fillId="0" borderId="0" xfId="0" applyNumberFormat="1" applyFont="1" applyFill="1" applyBorder="1" applyAlignment="1">
      <alignment horizontal="center"/>
    </xf>
    <xf numFmtId="0" fontId="3" fillId="0" borderId="32" xfId="0" applyFont="1" applyFill="1" applyBorder="1" applyAlignment="1">
      <alignment vertical="center"/>
    </xf>
    <xf numFmtId="172" fontId="2" fillId="9" borderId="65" xfId="0" applyNumberFormat="1" applyFont="1" applyFill="1" applyBorder="1" applyAlignment="1">
      <alignment horizontal="center" vertical="center"/>
    </xf>
    <xf numFmtId="172" fontId="2" fillId="9" borderId="66" xfId="0" applyNumberFormat="1" applyFont="1" applyFill="1" applyBorder="1" applyAlignment="1">
      <alignment horizontal="center" vertical="center"/>
    </xf>
    <xf numFmtId="173" fontId="2" fillId="9" borderId="66" xfId="0" applyNumberFormat="1" applyFont="1" applyFill="1" applyBorder="1" applyAlignment="1">
      <alignment horizontal="center" vertical="center"/>
    </xf>
    <xf numFmtId="173" fontId="2" fillId="9" borderId="14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173" fontId="2" fillId="4" borderId="13" xfId="0" applyNumberFormat="1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0" fontId="3" fillId="0" borderId="0" xfId="0" applyNumberFormat="1" applyFont="1" applyAlignment="1">
      <alignment vertical="center"/>
    </xf>
    <xf numFmtId="174" fontId="2" fillId="7" borderId="19" xfId="0" applyNumberFormat="1" applyFont="1" applyFill="1" applyBorder="1" applyAlignment="1">
      <alignment vertical="center"/>
    </xf>
    <xf numFmtId="174" fontId="2" fillId="8" borderId="24" xfId="0" applyNumberFormat="1" applyFont="1" applyFill="1" applyBorder="1" applyAlignment="1">
      <alignment vertical="center"/>
    </xf>
    <xf numFmtId="174" fontId="3" fillId="0" borderId="9" xfId="0" applyNumberFormat="1" applyFont="1" applyBorder="1" applyAlignment="1">
      <alignment vertical="center"/>
    </xf>
    <xf numFmtId="171" fontId="2" fillId="0" borderId="0" xfId="0" applyNumberFormat="1" applyFont="1" applyAlignment="1">
      <alignment vertical="center"/>
    </xf>
    <xf numFmtId="0" fontId="2" fillId="9" borderId="18" xfId="0" applyFont="1" applyFill="1" applyBorder="1" applyAlignment="1">
      <alignment horizontal="center" vertical="center"/>
    </xf>
    <xf numFmtId="174" fontId="2" fillId="4" borderId="24" xfId="0" applyNumberFormat="1" applyFont="1" applyFill="1" applyBorder="1" applyAlignment="1">
      <alignment vertical="center"/>
    </xf>
    <xf numFmtId="0" fontId="3" fillId="6" borderId="15" xfId="0" applyFont="1" applyFill="1" applyBorder="1" applyAlignment="1">
      <alignment horizontal="left" vertical="center"/>
    </xf>
    <xf numFmtId="43" fontId="3" fillId="2" borderId="9" xfId="2" applyFont="1" applyFill="1" applyBorder="1" applyAlignment="1">
      <alignment vertical="center"/>
    </xf>
    <xf numFmtId="0" fontId="2" fillId="6" borderId="0" xfId="0" applyFont="1" applyFill="1" applyAlignment="1">
      <alignment vertical="center"/>
    </xf>
    <xf numFmtId="0" fontId="2" fillId="2" borderId="0" xfId="0" applyFont="1" applyFill="1"/>
    <xf numFmtId="0" fontId="5" fillId="4" borderId="20" xfId="0" applyFont="1" applyFill="1" applyBorder="1" applyAlignment="1">
      <alignment horizontal="center" vertical="center"/>
    </xf>
    <xf numFmtId="172" fontId="5" fillId="4" borderId="21" xfId="0" applyNumberFormat="1" applyFont="1" applyFill="1" applyBorder="1" applyAlignment="1">
      <alignment horizontal="center" vertical="center"/>
    </xf>
    <xf numFmtId="173" fontId="5" fillId="4" borderId="21" xfId="0" applyNumberFormat="1" applyFont="1" applyFill="1" applyBorder="1" applyAlignment="1">
      <alignment horizontal="center" vertical="center"/>
    </xf>
    <xf numFmtId="0" fontId="5" fillId="4" borderId="22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vertical="center"/>
    </xf>
    <xf numFmtId="174" fontId="4" fillId="0" borderId="7" xfId="0" applyNumberFormat="1" applyFont="1" applyBorder="1" applyAlignment="1">
      <alignment horizontal="right" vertical="center"/>
    </xf>
    <xf numFmtId="174" fontId="5" fillId="2" borderId="9" xfId="0" applyNumberFormat="1" applyFont="1" applyFill="1" applyBorder="1" applyAlignment="1">
      <alignment horizontal="center" vertical="center"/>
    </xf>
    <xf numFmtId="174" fontId="5" fillId="2" borderId="24" xfId="0" applyNumberFormat="1" applyFont="1" applyFill="1" applyBorder="1" applyAlignment="1">
      <alignment vertical="center"/>
    </xf>
    <xf numFmtId="0" fontId="4" fillId="2" borderId="28" xfId="0" applyFont="1" applyFill="1" applyBorder="1" applyAlignment="1">
      <alignment vertical="center"/>
    </xf>
    <xf numFmtId="174" fontId="5" fillId="2" borderId="8" xfId="0" applyNumberFormat="1" applyFont="1" applyFill="1" applyBorder="1" applyAlignment="1">
      <alignment horizontal="center" vertical="center"/>
    </xf>
    <xf numFmtId="0" fontId="4" fillId="2" borderId="32" xfId="0" applyFont="1" applyFill="1" applyBorder="1" applyAlignment="1">
      <alignment vertical="center"/>
    </xf>
    <xf numFmtId="0" fontId="4" fillId="2" borderId="63" xfId="0" applyFont="1" applyFill="1" applyBorder="1" applyAlignment="1">
      <alignment vertical="center"/>
    </xf>
    <xf numFmtId="0" fontId="4" fillId="2" borderId="9" xfId="0" applyFont="1" applyFill="1" applyBorder="1" applyAlignment="1">
      <alignment vertical="center"/>
    </xf>
    <xf numFmtId="0" fontId="4" fillId="2" borderId="60" xfId="0" applyFont="1" applyFill="1" applyBorder="1" applyAlignment="1">
      <alignment vertical="center"/>
    </xf>
    <xf numFmtId="174" fontId="5" fillId="2" borderId="8" xfId="0" applyNumberFormat="1" applyFont="1" applyFill="1" applyBorder="1" applyAlignment="1">
      <alignment horizontal="right" vertical="center"/>
    </xf>
    <xf numFmtId="0" fontId="5" fillId="4" borderId="43" xfId="0" applyFont="1" applyFill="1" applyBorder="1" applyAlignment="1">
      <alignment horizontal="center" vertical="center"/>
    </xf>
    <xf numFmtId="174" fontId="5" fillId="4" borderId="44" xfId="0" applyNumberFormat="1" applyFont="1" applyFill="1" applyBorder="1" applyAlignment="1">
      <alignment horizontal="center" vertical="center"/>
    </xf>
    <xf numFmtId="174" fontId="5" fillId="4" borderId="24" xfId="0" applyNumberFormat="1" applyFont="1" applyFill="1" applyBorder="1" applyAlignment="1">
      <alignment vertical="center"/>
    </xf>
    <xf numFmtId="0" fontId="5" fillId="2" borderId="0" xfId="0" applyFont="1" applyFill="1" applyBorder="1" applyAlignment="1">
      <alignment horizontal="right" vertical="center"/>
    </xf>
    <xf numFmtId="0" fontId="4" fillId="2" borderId="0" xfId="0" applyFont="1" applyFill="1" applyBorder="1" applyAlignment="1">
      <alignment horizontal="right" vertical="center"/>
    </xf>
    <xf numFmtId="174" fontId="5" fillId="2" borderId="0" xfId="0" applyNumberFormat="1" applyFont="1" applyFill="1" applyBorder="1" applyAlignment="1">
      <alignment vertical="center"/>
    </xf>
    <xf numFmtId="0" fontId="5" fillId="7" borderId="40" xfId="0" applyFont="1" applyFill="1" applyBorder="1" applyAlignment="1">
      <alignment horizontal="center" vertical="center"/>
    </xf>
    <xf numFmtId="172" fontId="5" fillId="8" borderId="41" xfId="0" applyNumberFormat="1" applyFont="1" applyFill="1" applyBorder="1" applyAlignment="1">
      <alignment horizontal="center" vertical="center"/>
    </xf>
    <xf numFmtId="173" fontId="5" fillId="8" borderId="41" xfId="0" applyNumberFormat="1" applyFont="1" applyFill="1" applyBorder="1" applyAlignment="1">
      <alignment horizontal="center" vertical="center"/>
    </xf>
    <xf numFmtId="172" fontId="5" fillId="8" borderId="42" xfId="0" applyNumberFormat="1" applyFont="1" applyFill="1" applyBorder="1" applyAlignment="1">
      <alignment horizontal="center" vertical="center"/>
    </xf>
    <xf numFmtId="0" fontId="4" fillId="0" borderId="32" xfId="0" applyFont="1" applyBorder="1" applyAlignment="1">
      <alignment vertical="center"/>
    </xf>
    <xf numFmtId="174" fontId="4" fillId="2" borderId="9" xfId="0" applyNumberFormat="1" applyFont="1" applyFill="1" applyBorder="1" applyAlignment="1">
      <alignment vertical="center"/>
    </xf>
    <xf numFmtId="176" fontId="5" fillId="0" borderId="9" xfId="0" applyNumberFormat="1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5" fillId="7" borderId="46" xfId="0" applyFont="1" applyFill="1" applyBorder="1" applyAlignment="1">
      <alignment horizontal="center" vertical="center"/>
    </xf>
    <xf numFmtId="176" fontId="5" fillId="7" borderId="47" xfId="0" applyNumberFormat="1" applyFont="1" applyFill="1" applyBorder="1" applyAlignment="1">
      <alignment vertical="center"/>
    </xf>
    <xf numFmtId="174" fontId="5" fillId="8" borderId="24" xfId="0" applyNumberFormat="1" applyFont="1" applyFill="1" applyBorder="1" applyAlignment="1">
      <alignment vertical="center"/>
    </xf>
    <xf numFmtId="0" fontId="4" fillId="0" borderId="5" xfId="0" applyFont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0" fontId="5" fillId="12" borderId="49" xfId="0" applyFont="1" applyFill="1" applyBorder="1" applyAlignment="1">
      <alignment vertical="center"/>
    </xf>
    <xf numFmtId="4" fontId="5" fillId="12" borderId="50" xfId="0" applyNumberFormat="1" applyFont="1" applyFill="1" applyBorder="1" applyAlignment="1">
      <alignment vertical="center"/>
    </xf>
    <xf numFmtId="174" fontId="5" fillId="0" borderId="0" xfId="0" applyNumberFormat="1" applyFont="1" applyFill="1" applyBorder="1" applyAlignment="1">
      <alignment vertical="center"/>
    </xf>
    <xf numFmtId="174" fontId="4" fillId="0" borderId="7" xfId="0" applyNumberFormat="1" applyFont="1" applyBorder="1" applyAlignment="1">
      <alignment vertical="center"/>
    </xf>
    <xf numFmtId="174" fontId="4" fillId="0" borderId="11" xfId="0" applyNumberFormat="1" applyFont="1" applyBorder="1" applyAlignment="1">
      <alignment vertical="center"/>
    </xf>
    <xf numFmtId="0" fontId="4" fillId="2" borderId="67" xfId="0" applyFont="1" applyFill="1" applyBorder="1" applyAlignment="1">
      <alignment vertical="center"/>
    </xf>
    <xf numFmtId="174" fontId="4" fillId="0" borderId="9" xfId="0" applyNumberFormat="1" applyFont="1" applyBorder="1" applyAlignment="1">
      <alignment vertical="center"/>
    </xf>
    <xf numFmtId="174" fontId="4" fillId="0" borderId="8" xfId="0" applyNumberFormat="1" applyFont="1" applyBorder="1" applyAlignment="1">
      <alignment vertical="center"/>
    </xf>
    <xf numFmtId="0" fontId="5" fillId="2" borderId="10" xfId="0" applyFont="1" applyFill="1" applyBorder="1" applyAlignment="1">
      <alignment horizontal="center" vertical="center"/>
    </xf>
    <xf numFmtId="174" fontId="5" fillId="2" borderId="10" xfId="0" applyNumberFormat="1" applyFont="1" applyFill="1" applyBorder="1" applyAlignment="1">
      <alignment horizontal="center" vertical="center"/>
    </xf>
    <xf numFmtId="174" fontId="5" fillId="2" borderId="10" xfId="0" applyNumberFormat="1" applyFont="1" applyFill="1" applyBorder="1" applyAlignment="1">
      <alignment vertical="center"/>
    </xf>
    <xf numFmtId="0" fontId="5" fillId="7" borderId="4" xfId="0" applyFont="1" applyFill="1" applyBorder="1" applyAlignment="1">
      <alignment horizontal="center" vertical="center"/>
    </xf>
    <xf numFmtId="172" fontId="5" fillId="8" borderId="25" xfId="0" applyNumberFormat="1" applyFont="1" applyFill="1" applyBorder="1" applyAlignment="1">
      <alignment horizontal="center" vertical="center"/>
    </xf>
    <xf numFmtId="172" fontId="5" fillId="8" borderId="21" xfId="0" applyNumberFormat="1" applyFont="1" applyFill="1" applyBorder="1" applyAlignment="1">
      <alignment horizontal="center" vertical="center"/>
    </xf>
    <xf numFmtId="173" fontId="5" fillId="8" borderId="21" xfId="0" applyNumberFormat="1" applyFont="1" applyFill="1" applyBorder="1" applyAlignment="1">
      <alignment horizontal="center" vertical="center"/>
    </xf>
    <xf numFmtId="173" fontId="5" fillId="8" borderId="22" xfId="0" applyNumberFormat="1" applyFont="1" applyFill="1" applyBorder="1" applyAlignment="1">
      <alignment horizontal="center" vertical="center"/>
    </xf>
    <xf numFmtId="174" fontId="5" fillId="0" borderId="7" xfId="0" applyNumberFormat="1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3" borderId="23" xfId="0" applyFont="1" applyFill="1" applyBorder="1"/>
    <xf numFmtId="0" fontId="5" fillId="7" borderId="43" xfId="0" applyFont="1" applyFill="1" applyBorder="1" applyAlignment="1">
      <alignment horizontal="center" vertical="center"/>
    </xf>
    <xf numFmtId="174" fontId="5" fillId="7" borderId="44" xfId="0" applyNumberFormat="1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174" fontId="4" fillId="0" borderId="0" xfId="0" applyNumberFormat="1" applyFont="1" applyBorder="1" applyAlignment="1">
      <alignment vertical="center"/>
    </xf>
    <xf numFmtId="4" fontId="5" fillId="12" borderId="49" xfId="0" applyNumberFormat="1" applyFont="1" applyFill="1" applyBorder="1" applyAlignment="1">
      <alignment vertical="center"/>
    </xf>
    <xf numFmtId="4" fontId="5" fillId="0" borderId="0" xfId="0" applyNumberFormat="1" applyFont="1" applyBorder="1" applyAlignment="1">
      <alignment vertical="center"/>
    </xf>
    <xf numFmtId="0" fontId="3" fillId="6" borderId="0" xfId="0" applyFont="1" applyFill="1" applyBorder="1" applyAlignment="1">
      <alignment vertical="center"/>
    </xf>
    <xf numFmtId="0" fontId="2" fillId="6" borderId="0" xfId="0" applyFont="1" applyFill="1" applyBorder="1" applyAlignment="1">
      <alignment vertical="center"/>
    </xf>
    <xf numFmtId="0" fontId="3" fillId="6" borderId="29" xfId="0" applyFont="1" applyFill="1" applyBorder="1" applyAlignment="1">
      <alignment vertical="center"/>
    </xf>
    <xf numFmtId="0" fontId="0" fillId="6" borderId="0" xfId="0" applyFont="1" applyFill="1" applyAlignment="1">
      <alignment vertical="center"/>
    </xf>
    <xf numFmtId="0" fontId="6" fillId="6" borderId="0" xfId="0" applyFont="1" applyFill="1" applyAlignment="1">
      <alignment vertical="center"/>
    </xf>
    <xf numFmtId="0" fontId="0" fillId="2" borderId="9" xfId="0" applyFont="1" applyFill="1" applyBorder="1" applyAlignment="1">
      <alignment vertical="center"/>
    </xf>
    <xf numFmtId="174" fontId="0" fillId="0" borderId="7" xfId="0" applyNumberFormat="1" applyFont="1" applyBorder="1" applyAlignment="1">
      <alignment vertical="center"/>
    </xf>
    <xf numFmtId="174" fontId="6" fillId="2" borderId="9" xfId="0" applyNumberFormat="1" applyFont="1" applyFill="1" applyBorder="1" applyAlignment="1">
      <alignment horizontal="center" vertical="center"/>
    </xf>
    <xf numFmtId="174" fontId="6" fillId="2" borderId="24" xfId="0" applyNumberFormat="1" applyFont="1" applyFill="1" applyBorder="1" applyAlignment="1">
      <alignment vertical="center"/>
    </xf>
    <xf numFmtId="0" fontId="0" fillId="2" borderId="23" xfId="0" applyFont="1" applyFill="1" applyBorder="1" applyAlignment="1">
      <alignment vertical="center"/>
    </xf>
    <xf numFmtId="174" fontId="6" fillId="2" borderId="8" xfId="0" applyNumberFormat="1" applyFont="1" applyFill="1" applyBorder="1" applyAlignment="1">
      <alignment horizontal="right" vertical="center"/>
    </xf>
    <xf numFmtId="174" fontId="6" fillId="2" borderId="8" xfId="0" applyNumberFormat="1" applyFont="1" applyFill="1" applyBorder="1" applyAlignment="1">
      <alignment horizontal="center" vertical="center"/>
    </xf>
    <xf numFmtId="0" fontId="0" fillId="2" borderId="0" xfId="0" applyFont="1" applyFill="1" applyBorder="1" applyAlignment="1">
      <alignment vertical="center"/>
    </xf>
    <xf numFmtId="0" fontId="0" fillId="2" borderId="26" xfId="0" applyFont="1" applyFill="1" applyBorder="1" applyAlignment="1">
      <alignment vertical="center"/>
    </xf>
    <xf numFmtId="0" fontId="6" fillId="4" borderId="43" xfId="0" applyFont="1" applyFill="1" applyBorder="1" applyAlignment="1">
      <alignment horizontal="center" vertical="center"/>
    </xf>
    <xf numFmtId="174" fontId="6" fillId="4" borderId="44" xfId="0" applyNumberFormat="1" applyFont="1" applyFill="1" applyBorder="1" applyAlignment="1">
      <alignment horizontal="center" vertical="center"/>
    </xf>
    <xf numFmtId="174" fontId="6" fillId="4" borderId="24" xfId="0" applyNumberFormat="1" applyFont="1" applyFill="1" applyBorder="1" applyAlignment="1">
      <alignment vertical="center"/>
    </xf>
    <xf numFmtId="0" fontId="6" fillId="7" borderId="4" xfId="0" applyFont="1" applyFill="1" applyBorder="1" applyAlignment="1">
      <alignment horizontal="center" vertical="center"/>
    </xf>
    <xf numFmtId="172" fontId="6" fillId="8" borderId="25" xfId="0" applyNumberFormat="1" applyFont="1" applyFill="1" applyBorder="1" applyAlignment="1">
      <alignment horizontal="center" vertical="center"/>
    </xf>
    <xf numFmtId="172" fontId="6" fillId="8" borderId="21" xfId="0" applyNumberFormat="1" applyFont="1" applyFill="1" applyBorder="1" applyAlignment="1">
      <alignment horizontal="center" vertical="center"/>
    </xf>
    <xf numFmtId="173" fontId="6" fillId="8" borderId="21" xfId="0" applyNumberFormat="1" applyFont="1" applyFill="1" applyBorder="1" applyAlignment="1">
      <alignment horizontal="center" vertical="center"/>
    </xf>
    <xf numFmtId="173" fontId="6" fillId="8" borderId="22" xfId="0" applyNumberFormat="1" applyFont="1" applyFill="1" applyBorder="1" applyAlignment="1">
      <alignment horizontal="center" vertical="center"/>
    </xf>
    <xf numFmtId="0" fontId="0" fillId="0" borderId="26" xfId="0" applyFont="1" applyBorder="1" applyAlignment="1">
      <alignment vertical="center"/>
    </xf>
    <xf numFmtId="174" fontId="6" fillId="0" borderId="7" xfId="0" applyNumberFormat="1" applyFont="1" applyBorder="1" applyAlignment="1">
      <alignment vertical="center"/>
    </xf>
    <xf numFmtId="0" fontId="0" fillId="3" borderId="23" xfId="0" applyFont="1" applyFill="1" applyBorder="1"/>
    <xf numFmtId="0" fontId="0" fillId="0" borderId="23" xfId="0" applyFont="1" applyBorder="1" applyAlignment="1">
      <alignment vertical="center"/>
    </xf>
    <xf numFmtId="0" fontId="6" fillId="7" borderId="43" xfId="0" applyFont="1" applyFill="1" applyBorder="1" applyAlignment="1">
      <alignment horizontal="center" vertical="center"/>
    </xf>
    <xf numFmtId="174" fontId="6" fillId="7" borderId="44" xfId="0" applyNumberFormat="1" applyFont="1" applyFill="1" applyBorder="1" applyAlignment="1">
      <alignment vertical="center"/>
    </xf>
    <xf numFmtId="174" fontId="6" fillId="8" borderId="24" xfId="0" applyNumberFormat="1" applyFont="1" applyFill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74" fontId="0" fillId="0" borderId="0" xfId="0" applyNumberFormat="1" applyFont="1" applyBorder="1" applyAlignment="1">
      <alignment vertical="center"/>
    </xf>
    <xf numFmtId="0" fontId="6" fillId="12" borderId="49" xfId="0" applyFont="1" applyFill="1" applyBorder="1" applyAlignment="1">
      <alignment vertical="center"/>
    </xf>
    <xf numFmtId="174" fontId="4" fillId="2" borderId="7" xfId="0" applyNumberFormat="1" applyFont="1" applyFill="1" applyBorder="1" applyAlignment="1">
      <alignment horizontal="right" vertical="center"/>
    </xf>
    <xf numFmtId="174" fontId="5" fillId="4" borderId="44" xfId="0" applyNumberFormat="1" applyFont="1" applyFill="1" applyBorder="1" applyAlignment="1">
      <alignment horizontal="right" vertical="center"/>
    </xf>
    <xf numFmtId="0" fontId="5" fillId="2" borderId="0" xfId="0" applyFont="1" applyFill="1" applyBorder="1" applyAlignment="1">
      <alignment horizontal="center" vertical="center"/>
    </xf>
    <xf numFmtId="0" fontId="5" fillId="7" borderId="18" xfId="0" applyFont="1" applyFill="1" applyBorder="1" applyAlignment="1">
      <alignment horizontal="center" vertical="center"/>
    </xf>
    <xf numFmtId="172" fontId="5" fillId="8" borderId="34" xfId="0" applyNumberFormat="1" applyFont="1" applyFill="1" applyBorder="1" applyAlignment="1">
      <alignment horizontal="center" vertical="center"/>
    </xf>
    <xf numFmtId="0" fontId="4" fillId="0" borderId="9" xfId="0" applyFont="1" applyBorder="1" applyAlignment="1">
      <alignment vertical="center"/>
    </xf>
    <xf numFmtId="174" fontId="4" fillId="2" borderId="12" xfId="0" applyNumberFormat="1" applyFont="1" applyFill="1" applyBorder="1" applyAlignment="1">
      <alignment horizontal="right" vertical="center"/>
    </xf>
    <xf numFmtId="174" fontId="5" fillId="0" borderId="12" xfId="0" applyNumberFormat="1" applyFont="1" applyBorder="1" applyAlignment="1">
      <alignment horizontal="right" vertical="center"/>
    </xf>
    <xf numFmtId="0" fontId="4" fillId="0" borderId="61" xfId="0" applyFont="1" applyBorder="1" applyAlignment="1">
      <alignment vertical="center"/>
    </xf>
    <xf numFmtId="0" fontId="5" fillId="7" borderId="54" xfId="0" applyFont="1" applyFill="1" applyBorder="1" applyAlignment="1">
      <alignment horizontal="center" vertical="center"/>
    </xf>
    <xf numFmtId="174" fontId="5" fillId="7" borderId="44" xfId="0" applyNumberFormat="1" applyFont="1" applyFill="1" applyBorder="1" applyAlignment="1">
      <alignment horizontal="right" vertical="center"/>
    </xf>
    <xf numFmtId="174" fontId="5" fillId="7" borderId="47" xfId="0" applyNumberFormat="1" applyFont="1" applyFill="1" applyBorder="1" applyAlignment="1">
      <alignment horizontal="right" vertical="center"/>
    </xf>
    <xf numFmtId="174" fontId="4" fillId="2" borderId="55" xfId="0" applyNumberFormat="1" applyFont="1" applyFill="1" applyBorder="1" applyAlignment="1">
      <alignment horizontal="right" vertical="center"/>
    </xf>
    <xf numFmtId="174" fontId="5" fillId="2" borderId="9" xfId="0" applyNumberFormat="1" applyFont="1" applyFill="1" applyBorder="1" applyAlignment="1">
      <alignment horizontal="right" vertical="center"/>
    </xf>
    <xf numFmtId="0" fontId="4" fillId="2" borderId="64" xfId="0" applyFont="1" applyFill="1" applyBorder="1" applyAlignment="1">
      <alignment vertical="center"/>
    </xf>
    <xf numFmtId="174" fontId="5" fillId="4" borderId="48" xfId="0" applyNumberFormat="1" applyFont="1" applyFill="1" applyBorder="1" applyAlignment="1">
      <alignment horizontal="right" vertical="center"/>
    </xf>
    <xf numFmtId="174" fontId="5" fillId="4" borderId="47" xfId="0" applyNumberFormat="1" applyFont="1" applyFill="1" applyBorder="1" applyAlignment="1">
      <alignment horizontal="right" vertical="center"/>
    </xf>
    <xf numFmtId="172" fontId="5" fillId="8" borderId="27" xfId="0" applyNumberFormat="1" applyFont="1" applyFill="1" applyBorder="1" applyAlignment="1">
      <alignment horizontal="center" vertical="center"/>
    </xf>
    <xf numFmtId="173" fontId="5" fillId="8" borderId="4" xfId="0" applyNumberFormat="1" applyFont="1" applyFill="1" applyBorder="1" applyAlignment="1">
      <alignment horizontal="center" vertical="center"/>
    </xf>
    <xf numFmtId="174" fontId="5" fillId="8" borderId="51" xfId="0" applyNumberFormat="1" applyFont="1" applyFill="1" applyBorder="1" applyAlignment="1">
      <alignment horizontal="right" vertical="center"/>
    </xf>
    <xf numFmtId="0" fontId="6" fillId="4" borderId="20" xfId="0" applyFont="1" applyFill="1" applyBorder="1" applyAlignment="1">
      <alignment horizontal="center" vertical="center"/>
    </xf>
    <xf numFmtId="172" fontId="6" fillId="4" borderId="21" xfId="0" applyNumberFormat="1" applyFont="1" applyFill="1" applyBorder="1" applyAlignment="1">
      <alignment horizontal="center" vertical="center"/>
    </xf>
    <xf numFmtId="173" fontId="6" fillId="4" borderId="21" xfId="0" applyNumberFormat="1" applyFont="1" applyFill="1" applyBorder="1" applyAlignment="1">
      <alignment horizontal="center" vertical="center"/>
    </xf>
    <xf numFmtId="0" fontId="6" fillId="4" borderId="22" xfId="0" applyFont="1" applyFill="1" applyBorder="1" applyAlignment="1">
      <alignment horizontal="center" vertical="center"/>
    </xf>
    <xf numFmtId="174" fontId="0" fillId="2" borderId="7" xfId="0" applyNumberFormat="1" applyFont="1" applyFill="1" applyBorder="1" applyAlignment="1">
      <alignment vertical="center"/>
    </xf>
    <xf numFmtId="0" fontId="6" fillId="6" borderId="0" xfId="0" applyFont="1" applyFill="1" applyBorder="1" applyAlignment="1">
      <alignment horizontal="center" vertical="center"/>
    </xf>
    <xf numFmtId="174" fontId="6" fillId="6" borderId="0" xfId="0" applyNumberFormat="1" applyFont="1" applyFill="1" applyBorder="1" applyAlignment="1">
      <alignment horizontal="center" vertical="center"/>
    </xf>
    <xf numFmtId="174" fontId="6" fillId="6" borderId="0" xfId="0" applyNumberFormat="1" applyFont="1" applyFill="1" applyBorder="1" applyAlignment="1">
      <alignment vertical="center"/>
    </xf>
    <xf numFmtId="4" fontId="6" fillId="12" borderId="49" xfId="0" applyNumberFormat="1" applyFont="1" applyFill="1" applyBorder="1" applyAlignment="1">
      <alignment vertical="center"/>
    </xf>
    <xf numFmtId="4" fontId="6" fillId="0" borderId="0" xfId="0" applyNumberFormat="1" applyFont="1" applyBorder="1" applyAlignment="1">
      <alignment vertical="center"/>
    </xf>
    <xf numFmtId="0" fontId="0" fillId="6" borderId="9" xfId="0" applyFont="1" applyFill="1" applyBorder="1" applyAlignment="1">
      <alignment vertical="center"/>
    </xf>
    <xf numFmtId="0" fontId="0" fillId="2" borderId="32" xfId="0" applyFont="1" applyFill="1" applyBorder="1" applyAlignment="1">
      <alignment vertical="center"/>
    </xf>
    <xf numFmtId="0" fontId="0" fillId="2" borderId="60" xfId="0" applyFont="1" applyFill="1" applyBorder="1" applyAlignment="1">
      <alignment vertical="center"/>
    </xf>
    <xf numFmtId="174" fontId="6" fillId="4" borderId="51" xfId="0" applyNumberFormat="1" applyFont="1" applyFill="1" applyBorder="1" applyAlignment="1">
      <alignment horizontal="center" vertical="center"/>
    </xf>
    <xf numFmtId="0" fontId="6" fillId="6" borderId="0" xfId="0" applyFont="1" applyFill="1" applyBorder="1" applyAlignment="1">
      <alignment horizontal="right" vertical="center"/>
    </xf>
    <xf numFmtId="174" fontId="6" fillId="2" borderId="7" xfId="0" applyNumberFormat="1" applyFont="1" applyFill="1" applyBorder="1" applyAlignment="1">
      <alignment horizontal="center" vertical="center"/>
    </xf>
    <xf numFmtId="174" fontId="6" fillId="8" borderId="51" xfId="0" applyNumberFormat="1" applyFont="1" applyFill="1" applyBorder="1" applyAlignment="1">
      <alignment horizontal="center" vertical="center"/>
    </xf>
    <xf numFmtId="0" fontId="0" fillId="6" borderId="32" xfId="0" applyFont="1" applyFill="1" applyBorder="1" applyAlignment="1">
      <alignment horizontal="left" vertical="center"/>
    </xf>
    <xf numFmtId="174" fontId="6" fillId="4" borderId="48" xfId="0" applyNumberFormat="1" applyFont="1" applyFill="1" applyBorder="1" applyAlignment="1">
      <alignment horizontal="center" vertical="center"/>
    </xf>
    <xf numFmtId="174" fontId="6" fillId="4" borderId="47" xfId="0" applyNumberFormat="1" applyFont="1" applyFill="1" applyBorder="1" applyAlignment="1">
      <alignment horizontal="center" vertical="center"/>
    </xf>
    <xf numFmtId="172" fontId="6" fillId="8" borderId="27" xfId="0" applyNumberFormat="1" applyFont="1" applyFill="1" applyBorder="1" applyAlignment="1">
      <alignment horizontal="center" vertical="center"/>
    </xf>
    <xf numFmtId="173" fontId="6" fillId="8" borderId="4" xfId="0" applyNumberFormat="1" applyFont="1" applyFill="1" applyBorder="1" applyAlignment="1">
      <alignment horizontal="center" vertical="center"/>
    </xf>
    <xf numFmtId="173" fontId="6" fillId="8" borderId="68" xfId="0" applyNumberFormat="1" applyFont="1" applyFill="1" applyBorder="1" applyAlignment="1">
      <alignment horizontal="center" vertical="center"/>
    </xf>
    <xf numFmtId="0" fontId="6" fillId="12" borderId="40" xfId="0" applyFont="1" applyFill="1" applyBorder="1" applyAlignment="1">
      <alignment vertical="center"/>
    </xf>
    <xf numFmtId="0" fontId="6" fillId="4" borderId="18" xfId="0" applyFont="1" applyFill="1" applyBorder="1" applyAlignment="1">
      <alignment horizontal="center" vertical="center"/>
    </xf>
    <xf numFmtId="184" fontId="6" fillId="5" borderId="18" xfId="0" applyNumberFormat="1" applyFont="1" applyFill="1" applyBorder="1" applyAlignment="1">
      <alignment horizontal="center" vertical="center"/>
    </xf>
    <xf numFmtId="172" fontId="6" fillId="4" borderId="18" xfId="0" applyNumberFormat="1" applyFont="1" applyFill="1" applyBorder="1" applyAlignment="1">
      <alignment horizontal="center" vertical="center"/>
    </xf>
    <xf numFmtId="173" fontId="6" fillId="4" borderId="18" xfId="0" applyNumberFormat="1" applyFont="1" applyFill="1" applyBorder="1" applyAlignment="1">
      <alignment horizontal="center" vertical="center"/>
    </xf>
    <xf numFmtId="174" fontId="0" fillId="0" borderId="7" xfId="0" applyNumberFormat="1" applyFont="1" applyBorder="1" applyAlignment="1">
      <alignment horizontal="right" vertical="center"/>
    </xf>
    <xf numFmtId="0" fontId="0" fillId="2" borderId="28" xfId="0" applyFont="1" applyFill="1" applyBorder="1" applyAlignment="1">
      <alignment vertical="center"/>
    </xf>
    <xf numFmtId="0" fontId="6" fillId="11" borderId="43" xfId="0" applyFont="1" applyFill="1" applyBorder="1" applyAlignment="1">
      <alignment horizontal="center" vertical="center"/>
    </xf>
    <xf numFmtId="174" fontId="6" fillId="11" borderId="44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174" fontId="6" fillId="0" borderId="0" xfId="0" applyNumberFormat="1" applyFont="1" applyFill="1" applyBorder="1" applyAlignment="1">
      <alignment horizontal="right" vertical="center"/>
    </xf>
    <xf numFmtId="174" fontId="6" fillId="0" borderId="0" xfId="0" applyNumberFormat="1" applyFont="1" applyFill="1" applyBorder="1" applyAlignment="1">
      <alignment vertical="center"/>
    </xf>
    <xf numFmtId="173" fontId="6" fillId="8" borderId="27" xfId="0" applyNumberFormat="1" applyFont="1" applyFill="1" applyBorder="1" applyAlignment="1">
      <alignment horizontal="center" vertical="center"/>
    </xf>
    <xf numFmtId="174" fontId="6" fillId="7" borderId="44" xfId="0" applyNumberFormat="1" applyFont="1" applyFill="1" applyBorder="1" applyAlignment="1">
      <alignment horizontal="right" vertical="center"/>
    </xf>
    <xf numFmtId="0" fontId="2" fillId="2" borderId="0" xfId="0" applyFont="1" applyFill="1" applyAlignment="1">
      <alignment horizontal="right" vertical="center"/>
    </xf>
    <xf numFmtId="0" fontId="3" fillId="2" borderId="0" xfId="0" applyFont="1" applyFill="1" applyAlignment="1">
      <alignment horizontal="right" vertical="center"/>
    </xf>
    <xf numFmtId="0" fontId="6" fillId="4" borderId="4" xfId="0" applyFont="1" applyFill="1" applyBorder="1" applyAlignment="1">
      <alignment horizontal="center" vertical="center"/>
    </xf>
    <xf numFmtId="184" fontId="6" fillId="5" borderId="4" xfId="0" applyNumberFormat="1" applyFont="1" applyFill="1" applyBorder="1" applyAlignment="1">
      <alignment horizontal="center" vertical="center"/>
    </xf>
    <xf numFmtId="172" fontId="6" fillId="4" borderId="4" xfId="0" applyNumberFormat="1" applyFont="1" applyFill="1" applyBorder="1" applyAlignment="1">
      <alignment horizontal="center" vertical="center"/>
    </xf>
    <xf numFmtId="173" fontId="6" fillId="4" borderId="4" xfId="0" applyNumberFormat="1" applyFont="1" applyFill="1" applyBorder="1" applyAlignment="1">
      <alignment horizontal="center" vertical="center"/>
    </xf>
    <xf numFmtId="174" fontId="6" fillId="4" borderId="45" xfId="0" applyNumberFormat="1" applyFont="1" applyFill="1" applyBorder="1" applyAlignment="1">
      <alignment vertical="center"/>
    </xf>
    <xf numFmtId="0" fontId="6" fillId="9" borderId="4" xfId="0" applyFont="1" applyFill="1" applyBorder="1" applyAlignment="1">
      <alignment horizontal="center" vertical="center"/>
    </xf>
    <xf numFmtId="172" fontId="6" fillId="9" borderId="25" xfId="0" applyNumberFormat="1" applyFont="1" applyFill="1" applyBorder="1" applyAlignment="1">
      <alignment horizontal="center" vertical="center"/>
    </xf>
    <xf numFmtId="172" fontId="6" fillId="9" borderId="21" xfId="0" applyNumberFormat="1" applyFont="1" applyFill="1" applyBorder="1" applyAlignment="1">
      <alignment horizontal="center" vertical="center"/>
    </xf>
    <xf numFmtId="173" fontId="6" fillId="9" borderId="21" xfId="0" applyNumberFormat="1" applyFont="1" applyFill="1" applyBorder="1" applyAlignment="1">
      <alignment horizontal="center" vertical="center"/>
    </xf>
    <xf numFmtId="0" fontId="6" fillId="9" borderId="22" xfId="0" applyFont="1" applyFill="1" applyBorder="1" applyAlignment="1">
      <alignment horizontal="center" vertical="center"/>
    </xf>
    <xf numFmtId="174" fontId="6" fillId="8" borderId="45" xfId="0" quotePrefix="1" applyNumberFormat="1" applyFont="1" applyFill="1" applyBorder="1" applyAlignment="1">
      <alignment vertical="center"/>
    </xf>
    <xf numFmtId="174" fontId="25" fillId="2" borderId="7" xfId="0" applyNumberFormat="1" applyFont="1" applyFill="1" applyBorder="1" applyAlignment="1">
      <alignment horizontal="right" vertical="center"/>
    </xf>
    <xf numFmtId="174" fontId="26" fillId="0" borderId="7" xfId="0" applyNumberFormat="1" applyFont="1" applyBorder="1" applyAlignment="1">
      <alignment horizontal="right" vertical="center"/>
    </xf>
    <xf numFmtId="174" fontId="3" fillId="6" borderId="7" xfId="0" applyNumberFormat="1" applyFont="1" applyFill="1" applyBorder="1" applyAlignment="1">
      <alignment horizontal="right" vertical="center"/>
    </xf>
    <xf numFmtId="0" fontId="4" fillId="2" borderId="61" xfId="0" applyFont="1" applyFill="1" applyBorder="1" applyAlignment="1">
      <alignment vertical="center"/>
    </xf>
    <xf numFmtId="0" fontId="4" fillId="6" borderId="9" xfId="0" applyFont="1" applyFill="1" applyBorder="1" applyAlignment="1">
      <alignment vertical="center"/>
    </xf>
    <xf numFmtId="174" fontId="3" fillId="0" borderId="57" xfId="0" applyNumberFormat="1" applyFont="1" applyBorder="1" applyAlignment="1">
      <alignment vertical="center"/>
    </xf>
    <xf numFmtId="174" fontId="3" fillId="2" borderId="57" xfId="0" applyNumberFormat="1" applyFont="1" applyFill="1" applyBorder="1" applyAlignment="1">
      <alignment vertical="center"/>
    </xf>
    <xf numFmtId="174" fontId="5" fillId="2" borderId="69" xfId="0" applyNumberFormat="1" applyFont="1" applyFill="1" applyBorder="1" applyAlignment="1">
      <alignment vertical="center"/>
    </xf>
    <xf numFmtId="173" fontId="5" fillId="4" borderId="34" xfId="0" applyNumberFormat="1" applyFont="1" applyFill="1" applyBorder="1" applyAlignment="1">
      <alignment horizontal="center" vertical="center"/>
    </xf>
    <xf numFmtId="43" fontId="2" fillId="0" borderId="7" xfId="2" applyFont="1" applyBorder="1" applyAlignment="1">
      <alignment vertical="center"/>
    </xf>
    <xf numFmtId="0" fontId="27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8" fillId="13" borderId="0" xfId="0" applyFont="1" applyFill="1" applyAlignment="1">
      <alignment horizontal="center"/>
    </xf>
    <xf numFmtId="0" fontId="27" fillId="0" borderId="0" xfId="0" applyFont="1" applyAlignment="1">
      <alignment horizontal="center"/>
    </xf>
    <xf numFmtId="0" fontId="29" fillId="14" borderId="1" xfId="0" applyFont="1" applyFill="1" applyBorder="1" applyAlignment="1">
      <alignment horizontal="center"/>
    </xf>
    <xf numFmtId="0" fontId="29" fillId="14" borderId="58" xfId="0" applyFont="1" applyFill="1" applyBorder="1" applyAlignment="1">
      <alignment horizontal="center"/>
    </xf>
    <xf numFmtId="0" fontId="29" fillId="14" borderId="35" xfId="0" applyFont="1" applyFill="1" applyBorder="1" applyAlignment="1">
      <alignment horizontal="center"/>
    </xf>
    <xf numFmtId="0" fontId="11" fillId="14" borderId="70" xfId="0" applyFont="1" applyFill="1" applyBorder="1" applyAlignment="1">
      <alignment horizontal="center" vertical="center"/>
    </xf>
    <xf numFmtId="0" fontId="11" fillId="14" borderId="71" xfId="0" applyFont="1" applyFill="1" applyBorder="1" applyAlignment="1">
      <alignment horizontal="center" vertical="center"/>
    </xf>
    <xf numFmtId="0" fontId="11" fillId="14" borderId="72" xfId="0" applyFont="1" applyFill="1" applyBorder="1" applyAlignment="1">
      <alignment horizontal="center" vertical="center"/>
    </xf>
    <xf numFmtId="0" fontId="30" fillId="14" borderId="52" xfId="0" applyFont="1" applyFill="1" applyBorder="1" applyAlignment="1">
      <alignment horizontal="center"/>
    </xf>
    <xf numFmtId="0" fontId="30" fillId="14" borderId="73" xfId="0" applyFont="1" applyFill="1" applyBorder="1" applyAlignment="1">
      <alignment horizontal="center"/>
    </xf>
    <xf numFmtId="0" fontId="30" fillId="14" borderId="14" xfId="0" applyFont="1" applyFill="1" applyBorder="1" applyAlignment="1">
      <alignment horizontal="center"/>
    </xf>
    <xf numFmtId="4" fontId="8" fillId="14" borderId="1" xfId="0" applyNumberFormat="1" applyFont="1" applyFill="1" applyBorder="1" applyAlignment="1">
      <alignment horizontal="center" vertical="center"/>
    </xf>
    <xf numFmtId="4" fontId="8" fillId="14" borderId="2" xfId="0" applyNumberFormat="1" applyFont="1" applyFill="1" applyBorder="1" applyAlignment="1">
      <alignment horizontal="center" vertical="center"/>
    </xf>
    <xf numFmtId="4" fontId="8" fillId="14" borderId="3" xfId="0" applyNumberFormat="1" applyFont="1" applyFill="1" applyBorder="1" applyAlignment="1">
      <alignment horizontal="center" vertical="center"/>
    </xf>
    <xf numFmtId="0" fontId="9" fillId="14" borderId="70" xfId="0" applyFont="1" applyFill="1" applyBorder="1" applyAlignment="1">
      <alignment horizontal="center" vertical="center"/>
    </xf>
    <xf numFmtId="0" fontId="9" fillId="14" borderId="71" xfId="0" applyFont="1" applyFill="1" applyBorder="1" applyAlignment="1">
      <alignment horizontal="center" vertical="center"/>
    </xf>
    <xf numFmtId="0" fontId="9" fillId="14" borderId="72" xfId="0" applyFont="1" applyFill="1" applyBorder="1" applyAlignment="1">
      <alignment horizontal="center" vertical="center"/>
    </xf>
    <xf numFmtId="0" fontId="7" fillId="14" borderId="52" xfId="0" applyFont="1" applyFill="1" applyBorder="1" applyAlignment="1">
      <alignment horizontal="center" vertical="center"/>
    </xf>
    <xf numFmtId="0" fontId="7" fillId="14" borderId="73" xfId="0" applyFont="1" applyFill="1" applyBorder="1" applyAlignment="1">
      <alignment horizontal="center" vertical="center"/>
    </xf>
    <xf numFmtId="0" fontId="7" fillId="14" borderId="14" xfId="0" applyFont="1" applyFill="1" applyBorder="1" applyAlignment="1">
      <alignment horizontal="center" vertical="center"/>
    </xf>
    <xf numFmtId="0" fontId="8" fillId="14" borderId="1" xfId="0" applyFont="1" applyFill="1" applyBorder="1" applyAlignment="1">
      <alignment horizontal="center"/>
    </xf>
    <xf numFmtId="0" fontId="8" fillId="14" borderId="58" xfId="0" applyFont="1" applyFill="1" applyBorder="1" applyAlignment="1">
      <alignment horizontal="center"/>
    </xf>
    <xf numFmtId="0" fontId="8" fillId="14" borderId="35" xfId="0" applyFont="1" applyFill="1" applyBorder="1" applyAlignment="1">
      <alignment horizontal="center"/>
    </xf>
    <xf numFmtId="0" fontId="9" fillId="14" borderId="70" xfId="0" applyFont="1" applyFill="1" applyBorder="1" applyAlignment="1">
      <alignment horizontal="center"/>
    </xf>
    <xf numFmtId="0" fontId="9" fillId="14" borderId="71" xfId="0" applyFont="1" applyFill="1" applyBorder="1" applyAlignment="1">
      <alignment horizontal="center"/>
    </xf>
    <xf numFmtId="0" fontId="9" fillId="14" borderId="72" xfId="0" applyFont="1" applyFill="1" applyBorder="1" applyAlignment="1">
      <alignment horizontal="center"/>
    </xf>
    <xf numFmtId="0" fontId="15" fillId="14" borderId="52" xfId="0" applyFont="1" applyFill="1" applyBorder="1" applyAlignment="1">
      <alignment horizontal="center"/>
    </xf>
    <xf numFmtId="0" fontId="15" fillId="14" borderId="73" xfId="0" applyFont="1" applyFill="1" applyBorder="1" applyAlignment="1">
      <alignment horizontal="center"/>
    </xf>
    <xf numFmtId="0" fontId="15" fillId="14" borderId="14" xfId="0" applyFont="1" applyFill="1" applyBorder="1" applyAlignment="1">
      <alignment horizontal="center"/>
    </xf>
    <xf numFmtId="0" fontId="16" fillId="14" borderId="52" xfId="0" applyFont="1" applyFill="1" applyBorder="1" applyAlignment="1">
      <alignment horizontal="center"/>
    </xf>
    <xf numFmtId="0" fontId="16" fillId="14" borderId="73" xfId="0" applyFont="1" applyFill="1" applyBorder="1" applyAlignment="1">
      <alignment horizontal="center"/>
    </xf>
    <xf numFmtId="0" fontId="16" fillId="14" borderId="14" xfId="0" applyFont="1" applyFill="1" applyBorder="1" applyAlignment="1">
      <alignment horizontal="center"/>
    </xf>
    <xf numFmtId="0" fontId="8" fillId="14" borderId="1" xfId="0" applyFont="1" applyFill="1" applyBorder="1" applyAlignment="1">
      <alignment horizontal="center" vertical="center"/>
    </xf>
    <xf numFmtId="0" fontId="8" fillId="14" borderId="58" xfId="0" applyFont="1" applyFill="1" applyBorder="1" applyAlignment="1">
      <alignment horizontal="center" vertical="center"/>
    </xf>
    <xf numFmtId="0" fontId="8" fillId="14" borderId="35" xfId="0" applyFont="1" applyFill="1" applyBorder="1" applyAlignment="1">
      <alignment horizontal="center" vertical="center"/>
    </xf>
    <xf numFmtId="0" fontId="15" fillId="14" borderId="52" xfId="0" applyFont="1" applyFill="1" applyBorder="1" applyAlignment="1">
      <alignment horizontal="center" vertical="center"/>
    </xf>
    <xf numFmtId="0" fontId="15" fillId="14" borderId="73" xfId="0" applyFont="1" applyFill="1" applyBorder="1" applyAlignment="1">
      <alignment horizontal="center" vertical="center"/>
    </xf>
    <xf numFmtId="0" fontId="15" fillId="14" borderId="14" xfId="0" applyFont="1" applyFill="1" applyBorder="1" applyAlignment="1">
      <alignment horizontal="center" vertical="center"/>
    </xf>
    <xf numFmtId="0" fontId="10" fillId="14" borderId="1" xfId="0" applyFont="1" applyFill="1" applyBorder="1" applyAlignment="1">
      <alignment horizontal="center" vertical="center"/>
    </xf>
    <xf numFmtId="0" fontId="10" fillId="14" borderId="58" xfId="0" applyFont="1" applyFill="1" applyBorder="1" applyAlignment="1">
      <alignment horizontal="center" vertical="center"/>
    </xf>
    <xf numFmtId="0" fontId="10" fillId="14" borderId="35" xfId="0" applyFont="1" applyFill="1" applyBorder="1" applyAlignment="1">
      <alignment horizontal="center" vertical="center"/>
    </xf>
    <xf numFmtId="0" fontId="19" fillId="14" borderId="1" xfId="0" applyFont="1" applyFill="1" applyBorder="1" applyAlignment="1">
      <alignment horizontal="center" vertical="center"/>
    </xf>
    <xf numFmtId="0" fontId="19" fillId="14" borderId="58" xfId="0" applyFont="1" applyFill="1" applyBorder="1" applyAlignment="1">
      <alignment horizontal="center" vertical="center"/>
    </xf>
    <xf numFmtId="0" fontId="19" fillId="14" borderId="35" xfId="0" applyFont="1" applyFill="1" applyBorder="1" applyAlignment="1">
      <alignment horizontal="center" vertical="center"/>
    </xf>
    <xf numFmtId="0" fontId="20" fillId="14" borderId="70" xfId="0" applyFont="1" applyFill="1" applyBorder="1" applyAlignment="1">
      <alignment horizontal="center" vertical="center"/>
    </xf>
    <xf numFmtId="0" fontId="20" fillId="14" borderId="71" xfId="0" applyFont="1" applyFill="1" applyBorder="1" applyAlignment="1">
      <alignment horizontal="center" vertical="center"/>
    </xf>
    <xf numFmtId="0" fontId="20" fillId="14" borderId="72" xfId="0" applyFont="1" applyFill="1" applyBorder="1" applyAlignment="1">
      <alignment horizontal="center" vertical="center"/>
    </xf>
    <xf numFmtId="0" fontId="8" fillId="14" borderId="2" xfId="0" applyFont="1" applyFill="1" applyBorder="1" applyAlignment="1">
      <alignment horizontal="center" vertical="center"/>
    </xf>
    <xf numFmtId="0" fontId="8" fillId="14" borderId="3" xfId="0" applyFont="1" applyFill="1" applyBorder="1" applyAlignment="1">
      <alignment horizontal="center" vertical="center"/>
    </xf>
    <xf numFmtId="4" fontId="9" fillId="14" borderId="70" xfId="0" applyNumberFormat="1" applyFont="1" applyFill="1" applyBorder="1" applyAlignment="1">
      <alignment horizontal="center" vertical="center"/>
    </xf>
    <xf numFmtId="0" fontId="16" fillId="14" borderId="52" xfId="0" applyFont="1" applyFill="1" applyBorder="1" applyAlignment="1">
      <alignment horizontal="center" vertical="center"/>
    </xf>
    <xf numFmtId="0" fontId="16" fillId="14" borderId="73" xfId="0" applyFont="1" applyFill="1" applyBorder="1" applyAlignment="1">
      <alignment horizontal="center" vertical="center"/>
    </xf>
    <xf numFmtId="0" fontId="16" fillId="14" borderId="14" xfId="0" applyFont="1" applyFill="1" applyBorder="1" applyAlignment="1">
      <alignment horizontal="center" vertical="center"/>
    </xf>
    <xf numFmtId="0" fontId="21" fillId="14" borderId="70" xfId="0" applyFont="1" applyFill="1" applyBorder="1" applyAlignment="1">
      <alignment horizontal="center" vertical="center"/>
    </xf>
    <xf numFmtId="0" fontId="21" fillId="14" borderId="71" xfId="0" applyFont="1" applyFill="1" applyBorder="1" applyAlignment="1">
      <alignment horizontal="center" vertical="center"/>
    </xf>
    <xf numFmtId="0" fontId="21" fillId="14" borderId="72" xfId="0" applyFont="1" applyFill="1" applyBorder="1" applyAlignment="1">
      <alignment horizontal="center" vertical="center"/>
    </xf>
    <xf numFmtId="0" fontId="9" fillId="14" borderId="74" xfId="0" applyFont="1" applyFill="1" applyBorder="1" applyAlignment="1">
      <alignment horizontal="center" vertical="center"/>
    </xf>
    <xf numFmtId="0" fontId="9" fillId="14" borderId="75" xfId="0" applyFont="1" applyFill="1" applyBorder="1" applyAlignment="1">
      <alignment horizontal="center" vertical="center"/>
    </xf>
    <xf numFmtId="0" fontId="7" fillId="14" borderId="17" xfId="0" applyFont="1" applyFill="1" applyBorder="1" applyAlignment="1">
      <alignment horizontal="center" vertical="center"/>
    </xf>
    <xf numFmtId="0" fontId="7" fillId="14" borderId="68" xfId="0" applyFont="1" applyFill="1" applyBorder="1" applyAlignment="1">
      <alignment horizontal="center" vertical="center"/>
    </xf>
    <xf numFmtId="0" fontId="12" fillId="14" borderId="52" xfId="0" applyFont="1" applyFill="1" applyBorder="1" applyAlignment="1">
      <alignment horizontal="center" vertical="center"/>
    </xf>
    <xf numFmtId="0" fontId="12" fillId="14" borderId="73" xfId="0" applyFont="1" applyFill="1" applyBorder="1" applyAlignment="1">
      <alignment horizontal="center" vertical="center"/>
    </xf>
    <xf numFmtId="0" fontId="12" fillId="14" borderId="14" xfId="0" applyFont="1" applyFill="1" applyBorder="1" applyAlignment="1">
      <alignment horizontal="center" vertical="center"/>
    </xf>
    <xf numFmtId="0" fontId="17" fillId="14" borderId="1" xfId="0" applyFont="1" applyFill="1" applyBorder="1" applyAlignment="1">
      <alignment horizontal="center" vertical="center"/>
    </xf>
    <xf numFmtId="0" fontId="17" fillId="14" borderId="58" xfId="0" applyFont="1" applyFill="1" applyBorder="1" applyAlignment="1">
      <alignment horizontal="center" vertical="center"/>
    </xf>
    <xf numFmtId="0" fontId="17" fillId="14" borderId="35" xfId="0" applyFont="1" applyFill="1" applyBorder="1" applyAlignment="1">
      <alignment horizontal="center" vertical="center"/>
    </xf>
    <xf numFmtId="0" fontId="18" fillId="14" borderId="70" xfId="0" applyFont="1" applyFill="1" applyBorder="1" applyAlignment="1">
      <alignment horizontal="center" vertical="center"/>
    </xf>
    <xf numFmtId="0" fontId="18" fillId="14" borderId="71" xfId="0" applyFont="1" applyFill="1" applyBorder="1" applyAlignment="1">
      <alignment horizontal="center" vertical="center"/>
    </xf>
    <xf numFmtId="0" fontId="18" fillId="14" borderId="72" xfId="0" applyFont="1" applyFill="1" applyBorder="1" applyAlignment="1">
      <alignment horizontal="center" vertical="center"/>
    </xf>
    <xf numFmtId="0" fontId="22" fillId="14" borderId="52" xfId="0" applyFont="1" applyFill="1" applyBorder="1" applyAlignment="1">
      <alignment horizontal="center" vertical="center"/>
    </xf>
    <xf numFmtId="0" fontId="22" fillId="14" borderId="73" xfId="0" applyFont="1" applyFill="1" applyBorder="1" applyAlignment="1">
      <alignment horizontal="center" vertical="center"/>
    </xf>
    <xf numFmtId="0" fontId="22" fillId="14" borderId="14" xfId="0" applyFont="1" applyFill="1" applyBorder="1" applyAlignment="1">
      <alignment horizontal="center" vertical="center"/>
    </xf>
    <xf numFmtId="0" fontId="29" fillId="14" borderId="1" xfId="0" applyFont="1" applyFill="1" applyBorder="1" applyAlignment="1">
      <alignment horizontal="center" vertical="center"/>
    </xf>
    <xf numFmtId="0" fontId="29" fillId="14" borderId="58" xfId="0" applyFont="1" applyFill="1" applyBorder="1" applyAlignment="1">
      <alignment horizontal="center" vertical="center"/>
    </xf>
    <xf numFmtId="0" fontId="29" fillId="14" borderId="35" xfId="0" applyFont="1" applyFill="1" applyBorder="1" applyAlignment="1">
      <alignment horizontal="center" vertical="center"/>
    </xf>
    <xf numFmtId="0" fontId="31" fillId="14" borderId="70" xfId="0" applyFont="1" applyFill="1" applyBorder="1" applyAlignment="1">
      <alignment horizontal="center" vertical="center"/>
    </xf>
    <xf numFmtId="0" fontId="31" fillId="14" borderId="71" xfId="0" applyFont="1" applyFill="1" applyBorder="1" applyAlignment="1">
      <alignment horizontal="center" vertical="center"/>
    </xf>
    <xf numFmtId="0" fontId="31" fillId="14" borderId="72" xfId="0" applyFont="1" applyFill="1" applyBorder="1" applyAlignment="1">
      <alignment horizontal="center" vertical="center"/>
    </xf>
    <xf numFmtId="0" fontId="32" fillId="14" borderId="52" xfId="0" applyFont="1" applyFill="1" applyBorder="1" applyAlignment="1">
      <alignment horizontal="center" vertical="center"/>
    </xf>
    <xf numFmtId="0" fontId="32" fillId="14" borderId="73" xfId="0" applyFont="1" applyFill="1" applyBorder="1" applyAlignment="1">
      <alignment horizontal="center" vertical="center"/>
    </xf>
    <xf numFmtId="0" fontId="32" fillId="14" borderId="14" xfId="0" applyFont="1" applyFill="1" applyBorder="1" applyAlignment="1">
      <alignment horizontal="center" vertical="center"/>
    </xf>
    <xf numFmtId="0" fontId="22" fillId="14" borderId="76" xfId="0" applyFont="1" applyFill="1" applyBorder="1" applyAlignment="1">
      <alignment horizontal="center" vertical="center"/>
    </xf>
    <xf numFmtId="0" fontId="22" fillId="14" borderId="77" xfId="0" applyFont="1" applyFill="1" applyBorder="1" applyAlignment="1">
      <alignment horizontal="center" vertical="center"/>
    </xf>
    <xf numFmtId="0" fontId="22" fillId="14" borderId="78" xfId="0" applyFont="1" applyFill="1" applyBorder="1" applyAlignment="1">
      <alignment horizontal="center" vertical="center"/>
    </xf>
    <xf numFmtId="0" fontId="9" fillId="15" borderId="52" xfId="0" applyFont="1" applyFill="1" applyBorder="1" applyAlignment="1">
      <alignment horizontal="center" vertical="center"/>
    </xf>
    <xf numFmtId="0" fontId="9" fillId="15" borderId="17" xfId="0" applyFont="1" applyFill="1" applyBorder="1" applyAlignment="1">
      <alignment horizontal="center" vertical="center"/>
    </xf>
    <xf numFmtId="0" fontId="9" fillId="15" borderId="68" xfId="0" applyFont="1" applyFill="1" applyBorder="1" applyAlignment="1">
      <alignment horizontal="center" vertical="center"/>
    </xf>
    <xf numFmtId="0" fontId="22" fillId="14" borderId="52" xfId="0" applyFont="1" applyFill="1" applyBorder="1" applyAlignment="1">
      <alignment horizontal="center"/>
    </xf>
    <xf numFmtId="0" fontId="22" fillId="14" borderId="73" xfId="0" applyFont="1" applyFill="1" applyBorder="1" applyAlignment="1">
      <alignment horizontal="center"/>
    </xf>
    <xf numFmtId="0" fontId="22" fillId="14" borderId="14" xfId="0" applyFont="1" applyFill="1" applyBorder="1" applyAlignment="1">
      <alignment horizontal="center"/>
    </xf>
    <xf numFmtId="0" fontId="22" fillId="14" borderId="76" xfId="0" applyFont="1" applyFill="1" applyBorder="1" applyAlignment="1">
      <alignment horizontal="center"/>
    </xf>
    <xf numFmtId="0" fontId="22" fillId="14" borderId="77" xfId="0" applyFont="1" applyFill="1" applyBorder="1" applyAlignment="1">
      <alignment horizontal="center"/>
    </xf>
    <xf numFmtId="0" fontId="22" fillId="14" borderId="78" xfId="0" applyFont="1" applyFill="1" applyBorder="1" applyAlignment="1">
      <alignment horizontal="center"/>
    </xf>
  </cellXfs>
  <cellStyles count="3">
    <cellStyle name="Moeda" xfId="1" builtinId="4"/>
    <cellStyle name="Normal" xfId="0" builtinId="0"/>
    <cellStyle name="Vírgula" xfId="2" builtin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externalLink" Target="externalLinks/externalLink1.xml"/><Relationship Id="rId55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142875</xdr:colOff>
      <xdr:row>6</xdr:row>
      <xdr:rowOff>47625</xdr:rowOff>
    </xdr:from>
    <xdr:to>
      <xdr:col>6</xdr:col>
      <xdr:colOff>561975</xdr:colOff>
      <xdr:row>30</xdr:row>
      <xdr:rowOff>85725</xdr:rowOff>
    </xdr:to>
    <xdr:pic>
      <xdr:nvPicPr>
        <xdr:cNvPr id="1982" name="Imagem 1">
          <a:extLst>
            <a:ext uri="{FF2B5EF4-FFF2-40B4-BE49-F238E27FC236}">
              <a16:creationId xmlns:a16="http://schemas.microsoft.com/office/drawing/2014/main" id="{E922BDDE-7060-4A8F-AC58-158C112E9E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" y="1104900"/>
          <a:ext cx="3467100" cy="392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552450</xdr:colOff>
      <xdr:row>34</xdr:row>
      <xdr:rowOff>95250</xdr:rowOff>
    </xdr:from>
    <xdr:to>
      <xdr:col>7</xdr:col>
      <xdr:colOff>152400</xdr:colOff>
      <xdr:row>55</xdr:row>
      <xdr:rowOff>76200</xdr:rowOff>
    </xdr:to>
    <xdr:pic>
      <xdr:nvPicPr>
        <xdr:cNvPr id="1983" name="Imagem 2">
          <a:extLst>
            <a:ext uri="{FF2B5EF4-FFF2-40B4-BE49-F238E27FC236}">
              <a16:creationId xmlns:a16="http://schemas.microsoft.com/office/drawing/2014/main" id="{968F86E5-2B20-45A6-834C-B2EC424F1E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2050" y="5686425"/>
          <a:ext cx="3257550" cy="3381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542925</xdr:colOff>
      <xdr:row>59</xdr:row>
      <xdr:rowOff>76200</xdr:rowOff>
    </xdr:from>
    <xdr:to>
      <xdr:col>16</xdr:col>
      <xdr:colOff>342900</xdr:colOff>
      <xdr:row>77</xdr:row>
      <xdr:rowOff>57150</xdr:rowOff>
    </xdr:to>
    <xdr:pic>
      <xdr:nvPicPr>
        <xdr:cNvPr id="1984" name="Imagem 4">
          <a:extLst>
            <a:ext uri="{FF2B5EF4-FFF2-40B4-BE49-F238E27FC236}">
              <a16:creationId xmlns:a16="http://schemas.microsoft.com/office/drawing/2014/main" id="{A33E1608-86AF-47B9-A47C-B29DCD6317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" y="9715500"/>
          <a:ext cx="9553575" cy="2895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ADORIA/Camila/SALDO%20BANC&#193;RIO%20DAS%20SUBSE&#199;&#213;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ADORIA/Contabilidade/Disponibilidades%20subse&#231;&#245;es%202020-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1"/>
      <sheetName val="2012"/>
      <sheetName val="2013"/>
      <sheetName val="2014"/>
      <sheetName val="2015"/>
      <sheetName val="2016"/>
      <sheetName val="Gráf1"/>
      <sheetName val="2017"/>
      <sheetName val="Impressão"/>
      <sheetName val="Gráf2"/>
      <sheetName val="2018"/>
      <sheetName val="2019"/>
      <sheetName val="202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0"/>
      <sheetName val="2021"/>
      <sheetName val="Comparativo dispon 2020-2021"/>
    </sheetNames>
    <sheetDataSet>
      <sheetData sheetId="0"/>
      <sheetData sheetId="1">
        <row r="3">
          <cell r="E3">
            <v>79305.66</v>
          </cell>
          <cell r="H3">
            <v>83607.03</v>
          </cell>
          <cell r="K3">
            <v>86897.36</v>
          </cell>
          <cell r="N3">
            <v>0</v>
          </cell>
          <cell r="Q3">
            <v>0</v>
          </cell>
          <cell r="T3">
            <v>0</v>
          </cell>
          <cell r="W3">
            <v>0</v>
          </cell>
          <cell r="Z3">
            <v>0</v>
          </cell>
          <cell r="AC3">
            <v>0</v>
          </cell>
          <cell r="AF3">
            <v>0</v>
          </cell>
          <cell r="AI3">
            <v>0</v>
          </cell>
          <cell r="AL3">
            <v>0</v>
          </cell>
        </row>
        <row r="4">
          <cell r="E4">
            <v>33331.979999999996</v>
          </cell>
          <cell r="F4">
            <v>573.92999999999995</v>
          </cell>
          <cell r="K4">
            <v>38935.410000000003</v>
          </cell>
          <cell r="N4">
            <v>0</v>
          </cell>
          <cell r="Q4">
            <v>0</v>
          </cell>
          <cell r="T4">
            <v>0</v>
          </cell>
          <cell r="W4">
            <v>0</v>
          </cell>
          <cell r="Z4">
            <v>0</v>
          </cell>
          <cell r="AC4">
            <v>0</v>
          </cell>
          <cell r="AF4">
            <v>0</v>
          </cell>
          <cell r="AI4">
            <v>0</v>
          </cell>
          <cell r="AL4">
            <v>0</v>
          </cell>
        </row>
        <row r="5">
          <cell r="E5">
            <v>46589.08</v>
          </cell>
          <cell r="H5">
            <v>46902.090000000004</v>
          </cell>
          <cell r="K5">
            <v>47478.400000000001</v>
          </cell>
          <cell r="N5">
            <v>0</v>
          </cell>
          <cell r="Q5">
            <v>0</v>
          </cell>
          <cell r="T5">
            <v>0</v>
          </cell>
          <cell r="W5">
            <v>0</v>
          </cell>
          <cell r="Z5">
            <v>0</v>
          </cell>
          <cell r="AF5">
            <v>0</v>
          </cell>
          <cell r="AI5">
            <v>0</v>
          </cell>
          <cell r="AL5">
            <v>0</v>
          </cell>
        </row>
        <row r="6">
          <cell r="E6">
            <v>7868.4000000000005</v>
          </cell>
          <cell r="H6">
            <v>8858.59</v>
          </cell>
          <cell r="K6">
            <v>9049.11</v>
          </cell>
          <cell r="N6">
            <v>0</v>
          </cell>
          <cell r="Q6">
            <v>0</v>
          </cell>
          <cell r="T6">
            <v>0</v>
          </cell>
          <cell r="W6">
            <v>0</v>
          </cell>
          <cell r="Z6">
            <v>0</v>
          </cell>
          <cell r="AC6">
            <v>0</v>
          </cell>
          <cell r="AF6">
            <v>0</v>
          </cell>
          <cell r="AI6">
            <v>0</v>
          </cell>
          <cell r="AL6">
            <v>0</v>
          </cell>
        </row>
        <row r="7">
          <cell r="E7">
            <v>51449.659999999996</v>
          </cell>
          <cell r="H7">
            <v>50607.85</v>
          </cell>
          <cell r="K7">
            <v>42391.829999999994</v>
          </cell>
          <cell r="N7">
            <v>0</v>
          </cell>
          <cell r="Q7">
            <v>0</v>
          </cell>
          <cell r="T7">
            <v>0</v>
          </cell>
          <cell r="W7">
            <v>0</v>
          </cell>
          <cell r="Z7">
            <v>0</v>
          </cell>
          <cell r="AC7">
            <v>0</v>
          </cell>
          <cell r="AF7">
            <v>0</v>
          </cell>
          <cell r="AI7">
            <v>0</v>
          </cell>
          <cell r="AL7">
            <v>0</v>
          </cell>
        </row>
        <row r="8">
          <cell r="E8">
            <v>36595.9</v>
          </cell>
          <cell r="H8">
            <v>38949.870000000003</v>
          </cell>
          <cell r="K8">
            <v>42660.639999999999</v>
          </cell>
          <cell r="N8">
            <v>0</v>
          </cell>
          <cell r="Q8">
            <v>0</v>
          </cell>
          <cell r="T8">
            <v>0</v>
          </cell>
          <cell r="W8">
            <v>0</v>
          </cell>
          <cell r="Z8">
            <v>0</v>
          </cell>
          <cell r="AC8">
            <v>0</v>
          </cell>
          <cell r="AF8">
            <v>0</v>
          </cell>
          <cell r="AI8">
            <v>0</v>
          </cell>
          <cell r="AL8">
            <v>0</v>
          </cell>
        </row>
        <row r="9">
          <cell r="E9">
            <v>17647.079999999998</v>
          </cell>
          <cell r="H9">
            <v>19342.949999999997</v>
          </cell>
          <cell r="K9">
            <v>20011.969999999998</v>
          </cell>
          <cell r="N9">
            <v>0</v>
          </cell>
          <cell r="Q9">
            <v>0</v>
          </cell>
          <cell r="T9">
            <v>0</v>
          </cell>
          <cell r="W9">
            <v>0</v>
          </cell>
          <cell r="Z9">
            <v>0</v>
          </cell>
          <cell r="AC9">
            <v>0</v>
          </cell>
          <cell r="AF9">
            <v>0</v>
          </cell>
          <cell r="AI9">
            <v>0</v>
          </cell>
          <cell r="AL9">
            <v>0</v>
          </cell>
        </row>
        <row r="10">
          <cell r="E10">
            <v>101465.59</v>
          </cell>
          <cell r="H10">
            <v>98276.03</v>
          </cell>
          <cell r="K10">
            <v>94167.819999999992</v>
          </cell>
          <cell r="N10">
            <v>0</v>
          </cell>
          <cell r="Q10">
            <v>0</v>
          </cell>
          <cell r="T10">
            <v>0</v>
          </cell>
          <cell r="W10">
            <v>0</v>
          </cell>
          <cell r="Z10">
            <v>0</v>
          </cell>
          <cell r="AC10">
            <v>0</v>
          </cell>
          <cell r="AF10">
            <v>0</v>
          </cell>
          <cell r="AI10">
            <v>0</v>
          </cell>
          <cell r="AL10">
            <v>0</v>
          </cell>
        </row>
        <row r="11">
          <cell r="E11">
            <v>25442.34</v>
          </cell>
          <cell r="H11">
            <v>24558.46</v>
          </cell>
          <cell r="K11">
            <v>26084.280000000002</v>
          </cell>
          <cell r="N11">
            <v>0</v>
          </cell>
          <cell r="Q11">
            <v>0</v>
          </cell>
          <cell r="T11">
            <v>0</v>
          </cell>
          <cell r="W11">
            <v>0</v>
          </cell>
          <cell r="Z11">
            <v>0</v>
          </cell>
          <cell r="AC11">
            <v>0</v>
          </cell>
          <cell r="AF11">
            <v>0</v>
          </cell>
          <cell r="AI11">
            <v>0</v>
          </cell>
          <cell r="AL11">
            <v>0</v>
          </cell>
        </row>
        <row r="12">
          <cell r="E12">
            <v>23576.93</v>
          </cell>
          <cell r="H12">
            <v>28967.140000000003</v>
          </cell>
          <cell r="K12">
            <v>28576.870000000003</v>
          </cell>
          <cell r="N12">
            <v>0</v>
          </cell>
          <cell r="Q12">
            <v>0</v>
          </cell>
          <cell r="T12">
            <v>0</v>
          </cell>
          <cell r="W12">
            <v>0</v>
          </cell>
          <cell r="Z12">
            <v>0</v>
          </cell>
          <cell r="AC12">
            <v>0</v>
          </cell>
          <cell r="AF12">
            <v>0</v>
          </cell>
          <cell r="AI12">
            <v>0</v>
          </cell>
          <cell r="AL12">
            <v>0</v>
          </cell>
        </row>
        <row r="13">
          <cell r="E13">
            <v>85019.08</v>
          </cell>
          <cell r="H13">
            <v>85885.42</v>
          </cell>
          <cell r="K13">
            <v>86567.44</v>
          </cell>
          <cell r="N13">
            <v>0</v>
          </cell>
          <cell r="Q13">
            <v>0</v>
          </cell>
          <cell r="T13">
            <v>0</v>
          </cell>
          <cell r="W13">
            <v>0</v>
          </cell>
          <cell r="Z13">
            <v>0</v>
          </cell>
          <cell r="AC13">
            <v>0</v>
          </cell>
          <cell r="AF13">
            <v>0</v>
          </cell>
          <cell r="AI13">
            <v>0</v>
          </cell>
          <cell r="AL13">
            <v>0</v>
          </cell>
        </row>
        <row r="14">
          <cell r="E14">
            <v>24220.170000000002</v>
          </cell>
          <cell r="H14">
            <v>26738.560000000001</v>
          </cell>
          <cell r="K14">
            <v>26000.86</v>
          </cell>
          <cell r="N14">
            <v>0</v>
          </cell>
          <cell r="Q14">
            <v>0</v>
          </cell>
          <cell r="T14">
            <v>0</v>
          </cell>
          <cell r="W14">
            <v>0</v>
          </cell>
          <cell r="Z14">
            <v>0</v>
          </cell>
          <cell r="AC14">
            <v>0</v>
          </cell>
          <cell r="AF14">
            <v>0</v>
          </cell>
          <cell r="AI14">
            <v>0</v>
          </cell>
          <cell r="AL14">
            <v>0</v>
          </cell>
        </row>
        <row r="15">
          <cell r="E15">
            <v>14444.15</v>
          </cell>
          <cell r="H15">
            <v>16329.36</v>
          </cell>
          <cell r="K15">
            <v>15908.45</v>
          </cell>
          <cell r="N15">
            <v>0</v>
          </cell>
          <cell r="Q15">
            <v>0</v>
          </cell>
          <cell r="T15">
            <v>0</v>
          </cell>
          <cell r="W15">
            <v>0</v>
          </cell>
          <cell r="Z15">
            <v>0</v>
          </cell>
          <cell r="AC15">
            <v>0</v>
          </cell>
          <cell r="AF15">
            <v>0</v>
          </cell>
          <cell r="AI15">
            <v>0</v>
          </cell>
          <cell r="AL15">
            <v>0</v>
          </cell>
        </row>
        <row r="16">
          <cell r="E16">
            <v>125220.93999999999</v>
          </cell>
          <cell r="H16">
            <v>128295.73999999999</v>
          </cell>
          <cell r="K16">
            <v>128439.72</v>
          </cell>
          <cell r="N16">
            <v>0</v>
          </cell>
          <cell r="Q16">
            <v>0</v>
          </cell>
          <cell r="T16">
            <v>0</v>
          </cell>
          <cell r="W16">
            <v>0</v>
          </cell>
          <cell r="Z16">
            <v>0</v>
          </cell>
          <cell r="AC16">
            <v>0</v>
          </cell>
          <cell r="AF16">
            <v>0</v>
          </cell>
          <cell r="AI16">
            <v>0</v>
          </cell>
          <cell r="AL16">
            <v>0</v>
          </cell>
        </row>
        <row r="17">
          <cell r="E17">
            <v>69999.51999999999</v>
          </cell>
          <cell r="H17">
            <v>69403.69</v>
          </cell>
          <cell r="K17">
            <v>67460.66</v>
          </cell>
          <cell r="N17">
            <v>0</v>
          </cell>
          <cell r="Q17">
            <v>0</v>
          </cell>
          <cell r="T17">
            <v>0</v>
          </cell>
          <cell r="W17">
            <v>0</v>
          </cell>
          <cell r="Z17">
            <v>0</v>
          </cell>
          <cell r="AC17">
            <v>0</v>
          </cell>
          <cell r="AF17">
            <v>0</v>
          </cell>
          <cell r="AI17">
            <v>0</v>
          </cell>
          <cell r="AL17">
            <v>0</v>
          </cell>
        </row>
        <row r="18">
          <cell r="E18">
            <v>28263.439999999999</v>
          </cell>
          <cell r="H18">
            <v>28077.8</v>
          </cell>
          <cell r="K18">
            <v>29648.75</v>
          </cell>
          <cell r="N18">
            <v>0</v>
          </cell>
          <cell r="Q18">
            <v>0</v>
          </cell>
          <cell r="T18">
            <v>0</v>
          </cell>
          <cell r="W18">
            <v>0</v>
          </cell>
          <cell r="Z18">
            <v>0</v>
          </cell>
          <cell r="AC18">
            <v>0</v>
          </cell>
          <cell r="AF18">
            <v>0</v>
          </cell>
          <cell r="AI18">
            <v>0</v>
          </cell>
          <cell r="AL18">
            <v>0</v>
          </cell>
        </row>
        <row r="19">
          <cell r="E19">
            <v>60536.909999999996</v>
          </cell>
          <cell r="H19">
            <v>62790.909999999996</v>
          </cell>
          <cell r="K19">
            <v>65340.53</v>
          </cell>
          <cell r="N19">
            <v>0</v>
          </cell>
          <cell r="Q19">
            <v>0</v>
          </cell>
          <cell r="T19">
            <v>0</v>
          </cell>
          <cell r="W19">
            <v>0</v>
          </cell>
          <cell r="Z19">
            <v>0</v>
          </cell>
          <cell r="AC19">
            <v>0</v>
          </cell>
          <cell r="AF19">
            <v>0</v>
          </cell>
          <cell r="AI19">
            <v>0</v>
          </cell>
          <cell r="AL19">
            <v>0</v>
          </cell>
        </row>
        <row r="20">
          <cell r="E20">
            <v>12069.43</v>
          </cell>
          <cell r="H20">
            <v>8168.81</v>
          </cell>
          <cell r="K20">
            <v>8848.89</v>
          </cell>
          <cell r="N20">
            <v>0</v>
          </cell>
          <cell r="Q20">
            <v>0</v>
          </cell>
          <cell r="T20">
            <v>0</v>
          </cell>
          <cell r="W20">
            <v>0</v>
          </cell>
          <cell r="Z20">
            <v>0</v>
          </cell>
          <cell r="AC20">
            <v>0</v>
          </cell>
          <cell r="AF20">
            <v>0</v>
          </cell>
          <cell r="AI20">
            <v>0</v>
          </cell>
          <cell r="AL20">
            <v>0</v>
          </cell>
        </row>
        <row r="21">
          <cell r="E21">
            <v>86601.299999999988</v>
          </cell>
          <cell r="H21">
            <v>81066.28</v>
          </cell>
          <cell r="K21">
            <v>74787.87</v>
          </cell>
          <cell r="N21">
            <v>0</v>
          </cell>
          <cell r="Q21">
            <v>0</v>
          </cell>
          <cell r="T21">
            <v>0</v>
          </cell>
          <cell r="W21">
            <v>0</v>
          </cell>
          <cell r="Z21">
            <v>0</v>
          </cell>
          <cell r="AC21">
            <v>0</v>
          </cell>
          <cell r="AF21">
            <v>0</v>
          </cell>
          <cell r="AI21">
            <v>0</v>
          </cell>
          <cell r="AL21">
            <v>0</v>
          </cell>
        </row>
        <row r="22">
          <cell r="E22">
            <v>37255.82</v>
          </cell>
          <cell r="H22">
            <v>39167.1</v>
          </cell>
          <cell r="K22">
            <v>41889.880000000005</v>
          </cell>
          <cell r="N22">
            <v>0</v>
          </cell>
          <cell r="Q22">
            <v>0</v>
          </cell>
          <cell r="T22">
            <v>0</v>
          </cell>
          <cell r="W22">
            <v>0</v>
          </cell>
          <cell r="Z22">
            <v>0</v>
          </cell>
          <cell r="AC22">
            <v>0</v>
          </cell>
          <cell r="AF22">
            <v>0</v>
          </cell>
          <cell r="AI22">
            <v>0</v>
          </cell>
          <cell r="AL22">
            <v>0</v>
          </cell>
        </row>
        <row r="23">
          <cell r="E23">
            <v>59606.21</v>
          </cell>
          <cell r="H23">
            <v>62258.47</v>
          </cell>
          <cell r="K23">
            <v>65517.58</v>
          </cell>
          <cell r="N23">
            <v>0</v>
          </cell>
          <cell r="Q23">
            <v>0</v>
          </cell>
          <cell r="T23">
            <v>0</v>
          </cell>
          <cell r="W23">
            <v>0</v>
          </cell>
          <cell r="Z23">
            <v>0</v>
          </cell>
          <cell r="AC23">
            <v>0</v>
          </cell>
          <cell r="AF23">
            <v>0</v>
          </cell>
          <cell r="AI23">
            <v>0</v>
          </cell>
          <cell r="AL23">
            <v>0</v>
          </cell>
        </row>
        <row r="24">
          <cell r="E24">
            <v>56815.979999999996</v>
          </cell>
          <cell r="H24">
            <v>58897.760000000002</v>
          </cell>
          <cell r="K24">
            <v>58421.11</v>
          </cell>
          <cell r="N24">
            <v>0</v>
          </cell>
          <cell r="Q24">
            <v>0</v>
          </cell>
          <cell r="T24">
            <v>0</v>
          </cell>
          <cell r="W24">
            <v>0</v>
          </cell>
          <cell r="Z24">
            <v>0</v>
          </cell>
          <cell r="AC24">
            <v>0</v>
          </cell>
          <cell r="AF24">
            <v>0</v>
          </cell>
          <cell r="AI24">
            <v>0</v>
          </cell>
          <cell r="AL24">
            <v>0</v>
          </cell>
        </row>
        <row r="25">
          <cell r="E25">
            <v>44501.96</v>
          </cell>
          <cell r="H25">
            <v>47294.86</v>
          </cell>
          <cell r="K25">
            <v>46740.340000000004</v>
          </cell>
          <cell r="N25">
            <v>0</v>
          </cell>
          <cell r="Q25">
            <v>0</v>
          </cell>
          <cell r="T25">
            <v>0</v>
          </cell>
          <cell r="W25">
            <v>0</v>
          </cell>
          <cell r="Z25">
            <v>0</v>
          </cell>
          <cell r="AC25">
            <v>0</v>
          </cell>
          <cell r="AF25">
            <v>0</v>
          </cell>
          <cell r="AI25">
            <v>0</v>
          </cell>
          <cell r="AL25">
            <v>0</v>
          </cell>
        </row>
        <row r="26">
          <cell r="E26">
            <v>44314.549999999996</v>
          </cell>
          <cell r="H26">
            <v>46831.06</v>
          </cell>
          <cell r="K26">
            <v>47968.28</v>
          </cell>
          <cell r="N26">
            <v>0</v>
          </cell>
          <cell r="Q26">
            <v>0</v>
          </cell>
          <cell r="T26">
            <v>0</v>
          </cell>
          <cell r="W26">
            <v>0</v>
          </cell>
          <cell r="Z26">
            <v>0</v>
          </cell>
          <cell r="AC26">
            <v>0</v>
          </cell>
          <cell r="AF26">
            <v>0</v>
          </cell>
          <cell r="AI26">
            <v>0</v>
          </cell>
          <cell r="AL26">
            <v>0</v>
          </cell>
        </row>
        <row r="27">
          <cell r="E27">
            <v>75355.05</v>
          </cell>
          <cell r="H27">
            <v>77288.11</v>
          </cell>
          <cell r="K27">
            <v>78589.83</v>
          </cell>
          <cell r="N27">
            <v>0</v>
          </cell>
          <cell r="Q27">
            <v>0</v>
          </cell>
          <cell r="T27">
            <v>0</v>
          </cell>
          <cell r="W27">
            <v>0</v>
          </cell>
          <cell r="Z27">
            <v>0</v>
          </cell>
          <cell r="AC27">
            <v>0</v>
          </cell>
          <cell r="AF27">
            <v>0</v>
          </cell>
          <cell r="AI27">
            <v>0</v>
          </cell>
          <cell r="AL27">
            <v>0</v>
          </cell>
        </row>
        <row r="28">
          <cell r="E28">
            <v>23973.399999999998</v>
          </cell>
          <cell r="H28">
            <v>24421.39</v>
          </cell>
          <cell r="K28">
            <v>19235.259999999998</v>
          </cell>
          <cell r="N28">
            <v>0</v>
          </cell>
          <cell r="Q28">
            <v>0</v>
          </cell>
          <cell r="T28">
            <v>0</v>
          </cell>
          <cell r="W28">
            <v>0</v>
          </cell>
          <cell r="Z28">
            <v>0</v>
          </cell>
          <cell r="AC28">
            <v>0</v>
          </cell>
          <cell r="AF28">
            <v>0</v>
          </cell>
          <cell r="AI28">
            <v>0</v>
          </cell>
          <cell r="AL28">
            <v>0</v>
          </cell>
        </row>
        <row r="29">
          <cell r="E29">
            <v>13725.83</v>
          </cell>
          <cell r="H29">
            <v>14424.93</v>
          </cell>
          <cell r="K29">
            <v>14200.609999999999</v>
          </cell>
          <cell r="N29">
            <v>0</v>
          </cell>
          <cell r="Q29">
            <v>0</v>
          </cell>
          <cell r="T29">
            <v>0</v>
          </cell>
          <cell r="W29">
            <v>0</v>
          </cell>
          <cell r="Z29">
            <v>0</v>
          </cell>
          <cell r="AC29">
            <v>0</v>
          </cell>
          <cell r="AF29">
            <v>0</v>
          </cell>
          <cell r="AI29">
            <v>0</v>
          </cell>
          <cell r="AL29">
            <v>0</v>
          </cell>
        </row>
        <row r="30">
          <cell r="E30">
            <v>78240.91</v>
          </cell>
          <cell r="H30">
            <v>139687.19</v>
          </cell>
          <cell r="K30">
            <v>154286.85999999999</v>
          </cell>
          <cell r="N30">
            <v>0</v>
          </cell>
          <cell r="Q30">
            <v>0</v>
          </cell>
          <cell r="T30">
            <v>0</v>
          </cell>
          <cell r="W30">
            <v>0</v>
          </cell>
          <cell r="Z30">
            <v>0</v>
          </cell>
          <cell r="AC30">
            <v>0</v>
          </cell>
          <cell r="AF30">
            <v>0</v>
          </cell>
          <cell r="AI30">
            <v>0</v>
          </cell>
          <cell r="AL30">
            <v>0</v>
          </cell>
        </row>
        <row r="31">
          <cell r="E31">
            <v>55811.229999999996</v>
          </cell>
          <cell r="H31">
            <v>57845.7</v>
          </cell>
          <cell r="K31">
            <v>56552.72</v>
          </cell>
          <cell r="N31">
            <v>0</v>
          </cell>
          <cell r="Q31">
            <v>0</v>
          </cell>
          <cell r="T31">
            <v>0</v>
          </cell>
          <cell r="W31">
            <v>0</v>
          </cell>
          <cell r="Z31">
            <v>0</v>
          </cell>
          <cell r="AC31">
            <v>0</v>
          </cell>
          <cell r="AF31">
            <v>0</v>
          </cell>
          <cell r="AI31">
            <v>0</v>
          </cell>
          <cell r="AL31">
            <v>0</v>
          </cell>
        </row>
        <row r="32">
          <cell r="E32">
            <v>265898.74</v>
          </cell>
          <cell r="H32">
            <v>270180.37</v>
          </cell>
          <cell r="K32">
            <v>277708.06</v>
          </cell>
          <cell r="N32">
            <v>0</v>
          </cell>
          <cell r="Q32">
            <v>0</v>
          </cell>
          <cell r="T32">
            <v>0</v>
          </cell>
          <cell r="W32">
            <v>0</v>
          </cell>
          <cell r="Z32">
            <v>0</v>
          </cell>
          <cell r="AC32">
            <v>0</v>
          </cell>
          <cell r="AF32">
            <v>0</v>
          </cell>
          <cell r="AI32">
            <v>0</v>
          </cell>
          <cell r="AL32">
            <v>0</v>
          </cell>
        </row>
        <row r="33">
          <cell r="E33">
            <v>27094.59</v>
          </cell>
          <cell r="H33">
            <v>29197.05</v>
          </cell>
          <cell r="K33">
            <v>27739.54</v>
          </cell>
          <cell r="N33">
            <v>0</v>
          </cell>
          <cell r="Q33">
            <v>0</v>
          </cell>
          <cell r="T33">
            <v>0</v>
          </cell>
          <cell r="W33">
            <v>0</v>
          </cell>
          <cell r="Z33">
            <v>0</v>
          </cell>
          <cell r="AC33">
            <v>0</v>
          </cell>
          <cell r="AF33">
            <v>0</v>
          </cell>
          <cell r="AI33">
            <v>0</v>
          </cell>
          <cell r="AL33">
            <v>0</v>
          </cell>
        </row>
        <row r="34">
          <cell r="E34">
            <v>23157</v>
          </cell>
          <cell r="H34">
            <v>22676.78</v>
          </cell>
          <cell r="K34">
            <v>21877.920000000002</v>
          </cell>
          <cell r="N34">
            <v>0</v>
          </cell>
          <cell r="Q34">
            <v>0</v>
          </cell>
          <cell r="T34">
            <v>0</v>
          </cell>
          <cell r="W34">
            <v>0</v>
          </cell>
          <cell r="Z34">
            <v>0</v>
          </cell>
          <cell r="AC34">
            <v>0</v>
          </cell>
          <cell r="AF34">
            <v>0</v>
          </cell>
          <cell r="AI34">
            <v>0</v>
          </cell>
          <cell r="AL34">
            <v>0</v>
          </cell>
        </row>
        <row r="35">
          <cell r="E35">
            <v>2726.46</v>
          </cell>
          <cell r="H35">
            <v>6518.7699999999995</v>
          </cell>
          <cell r="K35">
            <v>3489.0699999999997</v>
          </cell>
          <cell r="N35">
            <v>0</v>
          </cell>
          <cell r="Q35">
            <v>0</v>
          </cell>
          <cell r="T35">
            <v>0</v>
          </cell>
          <cell r="W35">
            <v>0</v>
          </cell>
          <cell r="Z35">
            <v>0</v>
          </cell>
          <cell r="AC35">
            <v>0</v>
          </cell>
          <cell r="AF35">
            <v>0</v>
          </cell>
          <cell r="AI35">
            <v>0</v>
          </cell>
          <cell r="AL35">
            <v>0</v>
          </cell>
        </row>
        <row r="36">
          <cell r="E36">
            <v>23569.18</v>
          </cell>
          <cell r="H36">
            <v>24347.07</v>
          </cell>
          <cell r="K36">
            <v>25885.039999999997</v>
          </cell>
          <cell r="N36">
            <v>0</v>
          </cell>
          <cell r="Q36">
            <v>0</v>
          </cell>
          <cell r="T36">
            <v>0</v>
          </cell>
          <cell r="W36">
            <v>0</v>
          </cell>
          <cell r="Z36">
            <v>0</v>
          </cell>
          <cell r="AC36">
            <v>0</v>
          </cell>
          <cell r="AF36">
            <v>0</v>
          </cell>
          <cell r="AI36">
            <v>0</v>
          </cell>
          <cell r="AL36">
            <v>0</v>
          </cell>
        </row>
        <row r="37">
          <cell r="E37">
            <v>23087.01</v>
          </cell>
          <cell r="H37">
            <v>25010.62</v>
          </cell>
          <cell r="K37">
            <v>25850.29</v>
          </cell>
          <cell r="N37">
            <v>0</v>
          </cell>
          <cell r="Q37">
            <v>0</v>
          </cell>
          <cell r="T37">
            <v>0</v>
          </cell>
          <cell r="W37">
            <v>0</v>
          </cell>
          <cell r="Z37">
            <v>0</v>
          </cell>
          <cell r="AC37">
            <v>0</v>
          </cell>
          <cell r="AF37">
            <v>0</v>
          </cell>
          <cell r="AI37">
            <v>0</v>
          </cell>
          <cell r="AL37">
            <v>0</v>
          </cell>
        </row>
        <row r="38">
          <cell r="E38">
            <v>486.34</v>
          </cell>
          <cell r="H38">
            <v>1035.25</v>
          </cell>
          <cell r="K38">
            <v>6193.9500000000007</v>
          </cell>
          <cell r="N38">
            <v>0</v>
          </cell>
          <cell r="Q38">
            <v>0</v>
          </cell>
          <cell r="T38">
            <v>0</v>
          </cell>
          <cell r="W38">
            <v>0</v>
          </cell>
          <cell r="Z38">
            <v>0</v>
          </cell>
          <cell r="AC38">
            <v>0</v>
          </cell>
          <cell r="AF38">
            <v>0</v>
          </cell>
          <cell r="AI38">
            <v>0</v>
          </cell>
          <cell r="AL38">
            <v>0</v>
          </cell>
        </row>
        <row r="39">
          <cell r="E39">
            <v>36606.78</v>
          </cell>
          <cell r="H39">
            <v>41023.340000000004</v>
          </cell>
          <cell r="K39">
            <v>38152.51</v>
          </cell>
          <cell r="N39">
            <v>0</v>
          </cell>
          <cell r="Q39">
            <v>0</v>
          </cell>
          <cell r="T39">
            <v>0</v>
          </cell>
          <cell r="W39">
            <v>0</v>
          </cell>
          <cell r="Z39">
            <v>0</v>
          </cell>
          <cell r="AC39">
            <v>0</v>
          </cell>
          <cell r="AF39">
            <v>0</v>
          </cell>
          <cell r="AI39">
            <v>0</v>
          </cell>
          <cell r="AL39">
            <v>0</v>
          </cell>
        </row>
        <row r="40">
          <cell r="E40">
            <v>16963.86</v>
          </cell>
          <cell r="H40">
            <v>21306.05</v>
          </cell>
          <cell r="K40">
            <v>23106.52</v>
          </cell>
          <cell r="N40">
            <v>0</v>
          </cell>
          <cell r="Q40">
            <v>0</v>
          </cell>
          <cell r="T40">
            <v>0</v>
          </cell>
          <cell r="W40">
            <v>0</v>
          </cell>
          <cell r="Z40">
            <v>0</v>
          </cell>
          <cell r="AC40">
            <v>0</v>
          </cell>
          <cell r="AF40">
            <v>0</v>
          </cell>
          <cell r="AI40">
            <v>0</v>
          </cell>
          <cell r="AL40">
            <v>0</v>
          </cell>
        </row>
        <row r="41">
          <cell r="E41">
            <v>169032.1</v>
          </cell>
          <cell r="H41">
            <v>177237.30000000002</v>
          </cell>
          <cell r="K41">
            <v>185473.61000000002</v>
          </cell>
          <cell r="N41">
            <v>0</v>
          </cell>
          <cell r="Q41">
            <v>0</v>
          </cell>
          <cell r="T41">
            <v>0</v>
          </cell>
          <cell r="W41">
            <v>0</v>
          </cell>
          <cell r="Z41">
            <v>0</v>
          </cell>
          <cell r="AC41">
            <v>0</v>
          </cell>
          <cell r="AF41">
            <v>0</v>
          </cell>
          <cell r="AI41">
            <v>0</v>
          </cell>
          <cell r="AL41">
            <v>0</v>
          </cell>
        </row>
        <row r="42">
          <cell r="E42">
            <v>40738.800000000003</v>
          </cell>
          <cell r="H42">
            <v>41746.019999999997</v>
          </cell>
          <cell r="K42">
            <v>43537.62</v>
          </cell>
          <cell r="N42">
            <v>0</v>
          </cell>
          <cell r="Q42">
            <v>0</v>
          </cell>
          <cell r="T42">
            <v>0</v>
          </cell>
          <cell r="W42">
            <v>0</v>
          </cell>
          <cell r="Z42">
            <v>0</v>
          </cell>
          <cell r="AC42">
            <v>0</v>
          </cell>
          <cell r="AF42">
            <v>0</v>
          </cell>
          <cell r="AI42">
            <v>0</v>
          </cell>
          <cell r="AL42">
            <v>0</v>
          </cell>
        </row>
        <row r="43">
          <cell r="E43">
            <v>24743.329999999998</v>
          </cell>
          <cell r="H43">
            <v>24908.57</v>
          </cell>
          <cell r="K43">
            <v>27620.18</v>
          </cell>
          <cell r="N43">
            <v>0</v>
          </cell>
          <cell r="Q43">
            <v>0</v>
          </cell>
          <cell r="T43">
            <v>0</v>
          </cell>
          <cell r="W43">
            <v>0</v>
          </cell>
          <cell r="Z43">
            <v>0</v>
          </cell>
          <cell r="AC43">
            <v>0</v>
          </cell>
          <cell r="AF43">
            <v>0</v>
          </cell>
          <cell r="AI43">
            <v>0</v>
          </cell>
          <cell r="AL43">
            <v>0</v>
          </cell>
        </row>
        <row r="44">
          <cell r="E44">
            <v>58551.15</v>
          </cell>
          <cell r="H44">
            <v>60791.21</v>
          </cell>
          <cell r="K44">
            <v>61836.810000000005</v>
          </cell>
          <cell r="N44">
            <v>0</v>
          </cell>
          <cell r="Q44">
            <v>0</v>
          </cell>
          <cell r="T44">
            <v>0</v>
          </cell>
          <cell r="W44">
            <v>0</v>
          </cell>
          <cell r="Z44">
            <v>0</v>
          </cell>
          <cell r="AC44">
            <v>0</v>
          </cell>
          <cell r="AF44">
            <v>0</v>
          </cell>
          <cell r="AI44">
            <v>0</v>
          </cell>
          <cell r="AL44">
            <v>0</v>
          </cell>
        </row>
        <row r="45">
          <cell r="E45">
            <v>30577.190000000002</v>
          </cell>
          <cell r="H45">
            <v>33540.97</v>
          </cell>
          <cell r="K45">
            <v>34994.719999999994</v>
          </cell>
          <cell r="N45">
            <v>0</v>
          </cell>
          <cell r="Q45">
            <v>0</v>
          </cell>
          <cell r="T45">
            <v>0</v>
          </cell>
          <cell r="W45">
            <v>0</v>
          </cell>
          <cell r="Z45">
            <v>0</v>
          </cell>
          <cell r="AC45">
            <v>0</v>
          </cell>
          <cell r="AF45">
            <v>0</v>
          </cell>
          <cell r="AI45">
            <v>0</v>
          </cell>
          <cell r="AL45">
            <v>0</v>
          </cell>
        </row>
        <row r="46">
          <cell r="E46">
            <v>28915.14</v>
          </cell>
          <cell r="H46">
            <v>30628.55</v>
          </cell>
          <cell r="K46">
            <v>33184.519999999997</v>
          </cell>
          <cell r="N46">
            <v>0</v>
          </cell>
          <cell r="Q46">
            <v>0</v>
          </cell>
          <cell r="T46">
            <v>0</v>
          </cell>
          <cell r="W46">
            <v>0</v>
          </cell>
          <cell r="Z46">
            <v>0</v>
          </cell>
          <cell r="AC46">
            <v>0</v>
          </cell>
          <cell r="AF46">
            <v>0</v>
          </cell>
          <cell r="AI46">
            <v>0</v>
          </cell>
          <cell r="AL46">
            <v>0</v>
          </cell>
        </row>
        <row r="47">
          <cell r="E47">
            <v>60150.969999999994</v>
          </cell>
          <cell r="H47">
            <v>63069.1</v>
          </cell>
          <cell r="K47">
            <v>79264.91</v>
          </cell>
          <cell r="N47">
            <v>0</v>
          </cell>
          <cell r="Q47">
            <v>0</v>
          </cell>
          <cell r="T47">
            <v>0</v>
          </cell>
          <cell r="W47">
            <v>0</v>
          </cell>
          <cell r="Z47">
            <v>0</v>
          </cell>
          <cell r="AC47">
            <v>0</v>
          </cell>
          <cell r="AF47">
            <v>0</v>
          </cell>
          <cell r="AI47">
            <v>0</v>
          </cell>
          <cell r="AL47">
            <v>0</v>
          </cell>
        </row>
        <row r="48">
          <cell r="E48">
            <v>59094.34</v>
          </cell>
          <cell r="H48">
            <v>59285.23</v>
          </cell>
          <cell r="K48">
            <v>58819.66</v>
          </cell>
          <cell r="N48">
            <v>0</v>
          </cell>
          <cell r="Q48">
            <v>0</v>
          </cell>
          <cell r="T48">
            <v>0</v>
          </cell>
          <cell r="W48">
            <v>0</v>
          </cell>
          <cell r="Z48">
            <v>0</v>
          </cell>
          <cell r="AC48">
            <v>0</v>
          </cell>
          <cell r="AF48">
            <v>0</v>
          </cell>
          <cell r="AI48">
            <v>0</v>
          </cell>
          <cell r="AL48">
            <v>0</v>
          </cell>
        </row>
        <row r="49">
          <cell r="E49">
            <v>39688.189999999995</v>
          </cell>
          <cell r="H49">
            <v>42844.52</v>
          </cell>
          <cell r="K49">
            <v>43220.170000000006</v>
          </cell>
          <cell r="N49">
            <v>0</v>
          </cell>
          <cell r="Q49">
            <v>0</v>
          </cell>
          <cell r="T49">
            <v>0</v>
          </cell>
          <cell r="W49">
            <v>0</v>
          </cell>
          <cell r="Z49">
            <v>0</v>
          </cell>
          <cell r="AC49">
            <v>0</v>
          </cell>
          <cell r="AF49">
            <v>0</v>
          </cell>
          <cell r="AI49">
            <v>0</v>
          </cell>
          <cell r="AL49">
            <v>0</v>
          </cell>
        </row>
        <row r="50">
          <cell r="E50">
            <v>31210.45</v>
          </cell>
          <cell r="H50">
            <v>34363.86</v>
          </cell>
          <cell r="K50">
            <v>35643.410000000003</v>
          </cell>
          <cell r="N50">
            <v>0</v>
          </cell>
          <cell r="Q50">
            <v>0</v>
          </cell>
          <cell r="T50">
            <v>0</v>
          </cell>
          <cell r="W50">
            <v>0</v>
          </cell>
          <cell r="Z50">
            <v>0</v>
          </cell>
          <cell r="AC50">
            <v>0</v>
          </cell>
          <cell r="AF50">
            <v>0</v>
          </cell>
          <cell r="AI50">
            <v>0</v>
          </cell>
          <cell r="AL50">
            <v>0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/>
  <dimension ref="A1:V78"/>
  <sheetViews>
    <sheetView topLeftCell="A13" workbookViewId="0">
      <selection activeCell="AD24" sqref="AD24"/>
    </sheetView>
  </sheetViews>
  <sheetFormatPr defaultRowHeight="12.75" x14ac:dyDescent="0.2"/>
  <sheetData>
    <row r="1" spans="1:22" ht="19.5" x14ac:dyDescent="0.4">
      <c r="A1" s="476" t="s">
        <v>687</v>
      </c>
      <c r="B1" s="476"/>
      <c r="C1" s="476"/>
      <c r="D1" s="476"/>
      <c r="E1" s="476"/>
      <c r="F1" s="476"/>
      <c r="G1" s="476"/>
      <c r="H1" s="476"/>
      <c r="I1" s="476"/>
      <c r="J1" s="476"/>
      <c r="K1" s="476"/>
      <c r="L1" s="476"/>
      <c r="M1" s="476"/>
      <c r="N1" s="476"/>
      <c r="O1" s="476"/>
      <c r="P1" s="476"/>
      <c r="Q1" s="476"/>
      <c r="R1" s="476"/>
      <c r="S1" s="476"/>
      <c r="T1" s="476"/>
      <c r="U1" s="476"/>
      <c r="V1" s="476"/>
    </row>
    <row r="2" spans="1:22" x14ac:dyDescent="0.2">
      <c r="A2" s="475"/>
      <c r="B2" s="475"/>
      <c r="C2" s="475"/>
      <c r="D2" s="475"/>
      <c r="E2" s="475"/>
      <c r="F2" s="475"/>
      <c r="G2" s="475"/>
      <c r="H2" s="475"/>
      <c r="I2" s="475"/>
      <c r="J2" s="475"/>
      <c r="K2" s="475"/>
      <c r="L2" s="475"/>
      <c r="M2" s="475"/>
      <c r="N2" s="475"/>
      <c r="O2" s="475"/>
      <c r="P2" s="475"/>
      <c r="Q2" s="475"/>
      <c r="R2" s="475"/>
      <c r="S2" s="475"/>
      <c r="T2" s="475"/>
      <c r="U2" s="475"/>
      <c r="V2" s="475"/>
    </row>
    <row r="3" spans="1:22" x14ac:dyDescent="0.2">
      <c r="A3" s="475"/>
      <c r="B3" s="475"/>
      <c r="C3" s="475"/>
      <c r="D3" s="475"/>
      <c r="E3" s="475"/>
      <c r="F3" s="475"/>
      <c r="G3" s="475"/>
      <c r="H3" s="475"/>
      <c r="I3" s="475"/>
      <c r="J3" s="475"/>
      <c r="K3" s="475"/>
      <c r="L3" s="475"/>
      <c r="M3" s="475"/>
      <c r="N3" s="475"/>
      <c r="O3" s="475"/>
      <c r="P3" s="475"/>
      <c r="Q3" s="475"/>
      <c r="R3" s="475"/>
      <c r="S3" s="475"/>
      <c r="T3" s="475"/>
      <c r="U3" s="475"/>
      <c r="V3" s="475"/>
    </row>
    <row r="4" spans="1:22" x14ac:dyDescent="0.2">
      <c r="A4" s="475"/>
      <c r="B4" s="475"/>
      <c r="C4" s="475"/>
      <c r="D4" s="475"/>
      <c r="E4" s="475"/>
      <c r="F4" s="475"/>
      <c r="G4" s="475"/>
      <c r="H4" s="475"/>
      <c r="I4" s="475"/>
      <c r="J4" s="475"/>
      <c r="K4" s="475"/>
      <c r="L4" s="475"/>
      <c r="M4" s="475"/>
      <c r="N4" s="475"/>
      <c r="O4" s="475"/>
      <c r="P4" s="475"/>
      <c r="Q4" s="475"/>
      <c r="R4" s="475"/>
      <c r="S4" s="475"/>
      <c r="T4" s="475"/>
      <c r="U4" s="475"/>
      <c r="V4" s="475"/>
    </row>
    <row r="5" spans="1:22" x14ac:dyDescent="0.2">
      <c r="A5" s="474" t="s">
        <v>688</v>
      </c>
      <c r="B5" s="474"/>
      <c r="C5" s="474"/>
      <c r="D5" s="474"/>
      <c r="E5" s="474"/>
      <c r="F5" s="474"/>
      <c r="G5" s="474"/>
      <c r="H5" s="474"/>
      <c r="I5" s="474"/>
      <c r="J5" s="474"/>
      <c r="K5" s="474"/>
      <c r="L5" s="474"/>
      <c r="M5" s="474"/>
      <c r="N5" s="474"/>
      <c r="O5" s="474"/>
      <c r="P5" s="474"/>
      <c r="Q5" s="474"/>
      <c r="R5" s="474"/>
      <c r="S5" s="474"/>
      <c r="T5" s="474"/>
      <c r="U5" s="474"/>
      <c r="V5" s="474"/>
    </row>
    <row r="6" spans="1:22" x14ac:dyDescent="0.2">
      <c r="A6" s="474"/>
      <c r="B6" s="474"/>
      <c r="C6" s="474"/>
      <c r="D6" s="474"/>
      <c r="E6" s="474"/>
      <c r="F6" s="474"/>
      <c r="G6" s="474"/>
      <c r="H6" s="474"/>
      <c r="I6" s="474"/>
      <c r="J6" s="474"/>
      <c r="K6" s="474"/>
      <c r="L6" s="474"/>
      <c r="M6" s="474"/>
      <c r="N6" s="474"/>
      <c r="O6" s="474"/>
      <c r="P6" s="474"/>
      <c r="Q6" s="474"/>
      <c r="R6" s="474"/>
      <c r="S6" s="474"/>
      <c r="T6" s="474"/>
      <c r="U6" s="474"/>
      <c r="V6" s="474"/>
    </row>
    <row r="7" spans="1:22" x14ac:dyDescent="0.2">
      <c r="A7" s="475"/>
      <c r="B7" s="475"/>
      <c r="C7" s="475"/>
      <c r="D7" s="475"/>
      <c r="E7" s="475"/>
      <c r="F7" s="475"/>
      <c r="G7" s="475"/>
      <c r="H7" s="475"/>
      <c r="I7" s="475"/>
      <c r="J7" s="475"/>
      <c r="K7" s="475"/>
      <c r="L7" s="475"/>
      <c r="M7" s="475"/>
      <c r="N7" s="475"/>
      <c r="O7" s="475"/>
      <c r="P7" s="475"/>
      <c r="Q7" s="475"/>
      <c r="R7" s="475"/>
      <c r="S7" s="475"/>
      <c r="T7" s="475"/>
      <c r="U7" s="475"/>
      <c r="V7" s="475"/>
    </row>
    <row r="8" spans="1:22" x14ac:dyDescent="0.2">
      <c r="A8" s="475"/>
      <c r="B8" s="475"/>
      <c r="C8" s="475"/>
      <c r="D8" s="475"/>
      <c r="E8" s="475"/>
      <c r="F8" s="475"/>
      <c r="G8" s="475"/>
      <c r="H8" s="475"/>
      <c r="I8" s="475"/>
      <c r="J8" s="475"/>
      <c r="K8" s="475"/>
      <c r="L8" s="475"/>
      <c r="M8" s="475"/>
      <c r="N8" s="475"/>
      <c r="O8" s="475"/>
      <c r="P8" s="475"/>
      <c r="Q8" s="475"/>
      <c r="R8" s="475"/>
      <c r="S8" s="475"/>
      <c r="T8" s="475"/>
      <c r="U8" s="475"/>
      <c r="V8" s="475"/>
    </row>
    <row r="9" spans="1:22" x14ac:dyDescent="0.2">
      <c r="A9" s="475"/>
      <c r="B9" s="475"/>
      <c r="C9" s="475"/>
      <c r="D9" s="475"/>
      <c r="E9" s="475"/>
      <c r="F9" s="475"/>
      <c r="G9" s="475"/>
      <c r="H9" s="475"/>
      <c r="I9" s="475"/>
      <c r="J9" s="475"/>
      <c r="K9" s="475"/>
      <c r="L9" s="475"/>
      <c r="M9" s="475"/>
      <c r="N9" s="475"/>
      <c r="O9" s="475"/>
      <c r="P9" s="475"/>
      <c r="Q9" s="475"/>
      <c r="R9" s="475"/>
      <c r="S9" s="475"/>
      <c r="T9" s="475"/>
      <c r="U9" s="475"/>
      <c r="V9" s="475"/>
    </row>
    <row r="10" spans="1:22" x14ac:dyDescent="0.2">
      <c r="A10" s="475"/>
      <c r="B10" s="475"/>
      <c r="C10" s="475"/>
      <c r="D10" s="475"/>
      <c r="E10" s="475"/>
      <c r="F10" s="475"/>
      <c r="G10" s="475"/>
      <c r="H10" s="475"/>
      <c r="I10" s="475"/>
      <c r="J10" s="475"/>
      <c r="K10" s="475"/>
      <c r="L10" s="475"/>
      <c r="M10" s="475"/>
      <c r="N10" s="475"/>
      <c r="O10" s="475"/>
      <c r="P10" s="475"/>
      <c r="Q10" s="475"/>
      <c r="R10" s="475"/>
      <c r="S10" s="475"/>
      <c r="T10" s="475"/>
      <c r="U10" s="475"/>
      <c r="V10" s="475"/>
    </row>
    <row r="11" spans="1:22" x14ac:dyDescent="0.2">
      <c r="A11" s="475"/>
      <c r="B11" s="475"/>
      <c r="C11" s="475"/>
      <c r="D11" s="475"/>
      <c r="E11" s="475"/>
      <c r="F11" s="475"/>
      <c r="G11" s="475"/>
      <c r="H11" s="475"/>
      <c r="I11" s="475"/>
      <c r="J11" s="475"/>
      <c r="K11" s="475"/>
      <c r="L11" s="475"/>
      <c r="M11" s="475"/>
      <c r="N11" s="475"/>
      <c r="O11" s="475"/>
      <c r="P11" s="475"/>
      <c r="Q11" s="475"/>
      <c r="R11" s="475"/>
      <c r="S11" s="475"/>
      <c r="T11" s="475"/>
      <c r="U11" s="475"/>
      <c r="V11" s="475"/>
    </row>
    <row r="12" spans="1:22" x14ac:dyDescent="0.2">
      <c r="A12" s="475"/>
      <c r="B12" s="475"/>
      <c r="C12" s="475"/>
      <c r="D12" s="475"/>
      <c r="E12" s="475"/>
      <c r="F12" s="475"/>
      <c r="G12" s="475"/>
      <c r="H12" s="475"/>
      <c r="I12" s="475"/>
      <c r="J12" s="475"/>
      <c r="K12" s="475"/>
      <c r="L12" s="475"/>
      <c r="M12" s="475"/>
      <c r="N12" s="475"/>
      <c r="O12" s="475"/>
      <c r="P12" s="475"/>
      <c r="Q12" s="475"/>
      <c r="R12" s="475"/>
      <c r="S12" s="475"/>
      <c r="T12" s="475"/>
      <c r="U12" s="475"/>
      <c r="V12" s="475"/>
    </row>
    <row r="13" spans="1:22" x14ac:dyDescent="0.2">
      <c r="A13" s="475"/>
      <c r="B13" s="475"/>
      <c r="C13" s="475"/>
      <c r="D13" s="475"/>
      <c r="E13" s="475"/>
      <c r="F13" s="475"/>
      <c r="G13" s="475"/>
      <c r="H13" s="475"/>
      <c r="I13" s="475"/>
      <c r="J13" s="475"/>
      <c r="K13" s="475"/>
      <c r="L13" s="475"/>
      <c r="M13" s="475"/>
      <c r="N13" s="475"/>
      <c r="O13" s="475"/>
      <c r="P13" s="475"/>
      <c r="Q13" s="475"/>
      <c r="R13" s="475"/>
      <c r="S13" s="475"/>
      <c r="T13" s="475"/>
      <c r="U13" s="475"/>
      <c r="V13" s="475"/>
    </row>
    <row r="14" spans="1:22" x14ac:dyDescent="0.2">
      <c r="A14" s="475"/>
      <c r="B14" s="475"/>
      <c r="C14" s="475"/>
      <c r="D14" s="475"/>
      <c r="E14" s="475"/>
      <c r="F14" s="475"/>
      <c r="G14" s="475"/>
      <c r="H14" s="475"/>
      <c r="I14" s="475"/>
      <c r="J14" s="475"/>
      <c r="K14" s="475"/>
      <c r="L14" s="475"/>
      <c r="M14" s="475"/>
      <c r="N14" s="475"/>
      <c r="O14" s="475"/>
      <c r="P14" s="475"/>
      <c r="Q14" s="475"/>
      <c r="R14" s="475"/>
      <c r="S14" s="475"/>
      <c r="T14" s="475"/>
      <c r="U14" s="475"/>
      <c r="V14" s="475"/>
    </row>
    <row r="15" spans="1:22" x14ac:dyDescent="0.2">
      <c r="A15" s="475"/>
      <c r="B15" s="475"/>
      <c r="C15" s="475"/>
      <c r="D15" s="475"/>
      <c r="E15" s="475"/>
      <c r="F15" s="475"/>
      <c r="G15" s="475"/>
      <c r="H15" s="475"/>
      <c r="I15" s="475"/>
      <c r="J15" s="475"/>
      <c r="K15" s="475"/>
      <c r="L15" s="475"/>
      <c r="M15" s="475"/>
      <c r="N15" s="475"/>
      <c r="O15" s="475"/>
      <c r="P15" s="475"/>
      <c r="Q15" s="475"/>
      <c r="R15" s="475"/>
      <c r="S15" s="475"/>
      <c r="T15" s="475"/>
      <c r="U15" s="475"/>
      <c r="V15" s="475"/>
    </row>
    <row r="16" spans="1:22" x14ac:dyDescent="0.2">
      <c r="A16" s="475"/>
      <c r="B16" s="475"/>
      <c r="C16" s="475"/>
      <c r="D16" s="475"/>
      <c r="E16" s="475"/>
      <c r="F16" s="475"/>
      <c r="G16" s="475"/>
      <c r="H16" s="475"/>
      <c r="I16" s="475"/>
      <c r="J16" s="475"/>
      <c r="K16" s="475"/>
      <c r="L16" s="475"/>
      <c r="M16" s="475"/>
      <c r="N16" s="475"/>
      <c r="O16" s="475"/>
      <c r="P16" s="475"/>
      <c r="Q16" s="475"/>
      <c r="R16" s="475"/>
      <c r="S16" s="475"/>
      <c r="T16" s="475"/>
      <c r="U16" s="475"/>
      <c r="V16" s="475"/>
    </row>
    <row r="17" spans="1:22" x14ac:dyDescent="0.2">
      <c r="A17" s="475"/>
      <c r="B17" s="475"/>
      <c r="C17" s="475"/>
      <c r="D17" s="475"/>
      <c r="E17" s="475"/>
      <c r="F17" s="475"/>
      <c r="G17" s="475"/>
      <c r="H17" s="475"/>
      <c r="I17" s="475"/>
      <c r="J17" s="475"/>
      <c r="K17" s="475"/>
      <c r="L17" s="475"/>
      <c r="M17" s="475"/>
      <c r="N17" s="475"/>
      <c r="O17" s="475"/>
      <c r="P17" s="475"/>
      <c r="Q17" s="475"/>
      <c r="R17" s="475"/>
      <c r="S17" s="475"/>
      <c r="T17" s="475"/>
      <c r="U17" s="475"/>
      <c r="V17" s="475"/>
    </row>
    <row r="18" spans="1:22" x14ac:dyDescent="0.2">
      <c r="A18" s="475"/>
      <c r="B18" s="475"/>
      <c r="C18" s="475"/>
      <c r="D18" s="475"/>
      <c r="E18" s="475"/>
      <c r="F18" s="475"/>
      <c r="G18" s="475"/>
      <c r="H18" s="475"/>
      <c r="I18" s="475"/>
      <c r="J18" s="475"/>
      <c r="K18" s="475"/>
      <c r="L18" s="475"/>
      <c r="M18" s="475"/>
      <c r="N18" s="475"/>
      <c r="O18" s="475"/>
      <c r="P18" s="475"/>
      <c r="Q18" s="475"/>
      <c r="R18" s="475"/>
      <c r="S18" s="475"/>
      <c r="T18" s="475"/>
      <c r="U18" s="475"/>
      <c r="V18" s="475"/>
    </row>
    <row r="19" spans="1:22" x14ac:dyDescent="0.2">
      <c r="A19" s="475"/>
      <c r="B19" s="475"/>
      <c r="C19" s="475"/>
      <c r="D19" s="475"/>
      <c r="E19" s="475"/>
      <c r="F19" s="475"/>
      <c r="G19" s="475"/>
      <c r="H19" s="475"/>
      <c r="I19" s="475"/>
      <c r="J19" s="475"/>
      <c r="K19" s="475"/>
      <c r="L19" s="475"/>
      <c r="M19" s="475"/>
      <c r="N19" s="475"/>
      <c r="O19" s="475"/>
      <c r="P19" s="475"/>
      <c r="Q19" s="475"/>
      <c r="R19" s="475"/>
      <c r="S19" s="475"/>
      <c r="T19" s="475"/>
      <c r="U19" s="475"/>
      <c r="V19" s="475"/>
    </row>
    <row r="20" spans="1:22" x14ac:dyDescent="0.2">
      <c r="A20" s="475"/>
      <c r="B20" s="475"/>
      <c r="C20" s="475"/>
      <c r="D20" s="475"/>
      <c r="E20" s="475"/>
      <c r="F20" s="475"/>
      <c r="G20" s="475"/>
      <c r="H20" s="475"/>
      <c r="I20" s="475"/>
      <c r="J20" s="475"/>
      <c r="K20" s="475"/>
      <c r="L20" s="475"/>
      <c r="M20" s="475"/>
      <c r="N20" s="475"/>
      <c r="O20" s="475"/>
      <c r="P20" s="475"/>
      <c r="Q20" s="475"/>
      <c r="R20" s="475"/>
      <c r="S20" s="475"/>
      <c r="T20" s="475"/>
      <c r="U20" s="475"/>
      <c r="V20" s="475"/>
    </row>
    <row r="21" spans="1:22" x14ac:dyDescent="0.2">
      <c r="A21" s="475"/>
      <c r="B21" s="475"/>
      <c r="C21" s="475"/>
      <c r="D21" s="475"/>
      <c r="E21" s="475"/>
      <c r="F21" s="475"/>
      <c r="G21" s="475"/>
      <c r="H21" s="475"/>
      <c r="I21" s="475"/>
      <c r="J21" s="475"/>
      <c r="K21" s="475"/>
      <c r="L21" s="475"/>
      <c r="M21" s="475"/>
      <c r="N21" s="475"/>
      <c r="O21" s="475"/>
      <c r="P21" s="475"/>
      <c r="Q21" s="475"/>
      <c r="R21" s="475"/>
      <c r="S21" s="475"/>
      <c r="T21" s="475"/>
      <c r="U21" s="475"/>
      <c r="V21" s="475"/>
    </row>
    <row r="22" spans="1:22" x14ac:dyDescent="0.2">
      <c r="A22" s="475"/>
      <c r="B22" s="475"/>
      <c r="C22" s="475"/>
      <c r="D22" s="475"/>
      <c r="E22" s="475"/>
      <c r="F22" s="475"/>
      <c r="G22" s="475"/>
      <c r="H22" s="475"/>
      <c r="I22" s="475"/>
      <c r="J22" s="475"/>
      <c r="K22" s="475"/>
      <c r="L22" s="475"/>
      <c r="M22" s="475"/>
      <c r="N22" s="475"/>
      <c r="O22" s="475"/>
      <c r="P22" s="475"/>
      <c r="Q22" s="475"/>
      <c r="R22" s="475"/>
      <c r="S22" s="475"/>
      <c r="T22" s="475"/>
      <c r="U22" s="475"/>
      <c r="V22" s="475"/>
    </row>
    <row r="23" spans="1:22" x14ac:dyDescent="0.2">
      <c r="A23" s="475"/>
      <c r="B23" s="475"/>
      <c r="C23" s="475"/>
      <c r="D23" s="475"/>
      <c r="E23" s="475"/>
      <c r="F23" s="475"/>
      <c r="G23" s="475"/>
      <c r="H23" s="475"/>
      <c r="I23" s="475"/>
      <c r="J23" s="475"/>
      <c r="K23" s="475"/>
      <c r="L23" s="475"/>
      <c r="M23" s="475"/>
      <c r="N23" s="475"/>
      <c r="O23" s="475"/>
      <c r="P23" s="475"/>
      <c r="Q23" s="475"/>
      <c r="R23" s="475"/>
      <c r="S23" s="475"/>
      <c r="T23" s="475"/>
      <c r="U23" s="475"/>
      <c r="V23" s="475"/>
    </row>
    <row r="24" spans="1:22" x14ac:dyDescent="0.2">
      <c r="A24" s="475"/>
      <c r="B24" s="475"/>
      <c r="C24" s="475"/>
      <c r="D24" s="475"/>
      <c r="E24" s="475"/>
      <c r="F24" s="475"/>
      <c r="G24" s="475"/>
      <c r="H24" s="475"/>
      <c r="I24" s="475"/>
      <c r="J24" s="475"/>
      <c r="K24" s="475"/>
      <c r="L24" s="475"/>
      <c r="M24" s="475"/>
      <c r="N24" s="475"/>
      <c r="O24" s="475"/>
      <c r="P24" s="475"/>
      <c r="Q24" s="475"/>
      <c r="R24" s="475"/>
      <c r="S24" s="475"/>
      <c r="T24" s="475"/>
      <c r="U24" s="475"/>
      <c r="V24" s="475"/>
    </row>
    <row r="25" spans="1:22" x14ac:dyDescent="0.2">
      <c r="A25" s="475"/>
      <c r="B25" s="475"/>
      <c r="C25" s="475"/>
      <c r="D25" s="475"/>
      <c r="E25" s="475"/>
      <c r="F25" s="475"/>
      <c r="G25" s="475"/>
      <c r="H25" s="475"/>
      <c r="I25" s="475"/>
      <c r="J25" s="475"/>
      <c r="K25" s="475"/>
      <c r="L25" s="475"/>
      <c r="M25" s="475"/>
      <c r="N25" s="475"/>
      <c r="O25" s="475"/>
      <c r="P25" s="475"/>
      <c r="Q25" s="475"/>
      <c r="R25" s="475"/>
      <c r="S25" s="475"/>
      <c r="T25" s="475"/>
      <c r="U25" s="475"/>
      <c r="V25" s="475"/>
    </row>
    <row r="26" spans="1:22" x14ac:dyDescent="0.2">
      <c r="A26" s="475"/>
      <c r="B26" s="475"/>
      <c r="C26" s="475"/>
      <c r="D26" s="475"/>
      <c r="E26" s="475"/>
      <c r="F26" s="475"/>
      <c r="G26" s="475"/>
      <c r="H26" s="475"/>
      <c r="I26" s="475"/>
      <c r="J26" s="475"/>
      <c r="K26" s="475"/>
      <c r="L26" s="475"/>
      <c r="M26" s="475"/>
      <c r="N26" s="475"/>
      <c r="O26" s="475"/>
      <c r="P26" s="475"/>
      <c r="Q26" s="475"/>
      <c r="R26" s="475"/>
      <c r="S26" s="475"/>
      <c r="T26" s="475"/>
      <c r="U26" s="475"/>
      <c r="V26" s="475"/>
    </row>
    <row r="27" spans="1:22" x14ac:dyDescent="0.2">
      <c r="A27" s="475"/>
      <c r="B27" s="475"/>
      <c r="C27" s="475"/>
      <c r="D27" s="475"/>
      <c r="E27" s="475"/>
      <c r="F27" s="475"/>
      <c r="G27" s="475"/>
      <c r="H27" s="475"/>
      <c r="I27" s="475"/>
      <c r="J27" s="475"/>
      <c r="K27" s="475"/>
      <c r="L27" s="475"/>
      <c r="M27" s="475"/>
      <c r="N27" s="475"/>
      <c r="O27" s="475"/>
      <c r="P27" s="475"/>
      <c r="Q27" s="475"/>
      <c r="R27" s="475"/>
      <c r="S27" s="475"/>
      <c r="T27" s="475"/>
      <c r="U27" s="475"/>
      <c r="V27" s="475"/>
    </row>
    <row r="28" spans="1:22" x14ac:dyDescent="0.2">
      <c r="A28" s="475"/>
      <c r="B28" s="475"/>
      <c r="C28" s="475"/>
      <c r="D28" s="475"/>
      <c r="E28" s="475"/>
      <c r="F28" s="475"/>
      <c r="G28" s="475"/>
      <c r="H28" s="475"/>
      <c r="I28" s="475"/>
      <c r="J28" s="475"/>
      <c r="K28" s="475"/>
      <c r="L28" s="475"/>
      <c r="M28" s="475"/>
      <c r="N28" s="475"/>
      <c r="O28" s="475"/>
      <c r="P28" s="475"/>
      <c r="Q28" s="475"/>
      <c r="R28" s="475"/>
      <c r="S28" s="475"/>
      <c r="T28" s="475"/>
      <c r="U28" s="475"/>
      <c r="V28" s="475"/>
    </row>
    <row r="29" spans="1:22" x14ac:dyDescent="0.2">
      <c r="A29" s="475"/>
      <c r="B29" s="475"/>
      <c r="C29" s="475"/>
      <c r="D29" s="475"/>
      <c r="E29" s="475"/>
      <c r="F29" s="475"/>
      <c r="G29" s="475"/>
      <c r="H29" s="475"/>
      <c r="I29" s="475"/>
      <c r="J29" s="475"/>
      <c r="K29" s="475"/>
      <c r="L29" s="475"/>
      <c r="M29" s="475"/>
      <c r="N29" s="475"/>
      <c r="O29" s="475"/>
      <c r="P29" s="475"/>
      <c r="Q29" s="475"/>
      <c r="R29" s="475"/>
      <c r="S29" s="475"/>
      <c r="T29" s="475"/>
      <c r="U29" s="475"/>
      <c r="V29" s="475"/>
    </row>
    <row r="30" spans="1:22" x14ac:dyDescent="0.2">
      <c r="A30" s="475"/>
      <c r="B30" s="475"/>
      <c r="C30" s="475"/>
      <c r="D30" s="475"/>
      <c r="E30" s="475"/>
      <c r="F30" s="475"/>
      <c r="G30" s="475"/>
      <c r="H30" s="475"/>
      <c r="I30" s="475"/>
      <c r="J30" s="475"/>
      <c r="K30" s="475"/>
      <c r="L30" s="475"/>
      <c r="M30" s="475"/>
      <c r="N30" s="475"/>
      <c r="O30" s="475"/>
      <c r="P30" s="475"/>
      <c r="Q30" s="475"/>
      <c r="R30" s="475"/>
      <c r="S30" s="475"/>
      <c r="T30" s="475"/>
      <c r="U30" s="475"/>
      <c r="V30" s="475"/>
    </row>
    <row r="31" spans="1:22" x14ac:dyDescent="0.2">
      <c r="A31" s="475"/>
      <c r="B31" s="475"/>
      <c r="C31" s="475"/>
      <c r="D31" s="475"/>
      <c r="E31" s="475"/>
      <c r="F31" s="475"/>
      <c r="G31" s="475"/>
      <c r="H31" s="475"/>
      <c r="I31" s="475"/>
      <c r="J31" s="475"/>
      <c r="K31" s="475"/>
      <c r="L31" s="475"/>
      <c r="M31" s="475"/>
      <c r="N31" s="475"/>
      <c r="O31" s="475"/>
      <c r="P31" s="475"/>
      <c r="Q31" s="475"/>
      <c r="R31" s="475"/>
      <c r="S31" s="475"/>
      <c r="T31" s="475"/>
      <c r="U31" s="475"/>
      <c r="V31" s="475"/>
    </row>
    <row r="32" spans="1:22" x14ac:dyDescent="0.2">
      <c r="A32" s="475"/>
      <c r="B32" s="475"/>
      <c r="C32" s="475"/>
      <c r="D32" s="475"/>
      <c r="E32" s="475"/>
      <c r="F32" s="475"/>
      <c r="G32" s="475"/>
      <c r="H32" s="475"/>
      <c r="I32" s="475"/>
      <c r="J32" s="475"/>
      <c r="K32" s="475"/>
      <c r="L32" s="475"/>
      <c r="M32" s="475"/>
      <c r="N32" s="475"/>
      <c r="O32" s="475"/>
      <c r="P32" s="475"/>
      <c r="Q32" s="475"/>
      <c r="R32" s="475"/>
      <c r="S32" s="475"/>
      <c r="T32" s="475"/>
      <c r="U32" s="475"/>
      <c r="V32" s="475"/>
    </row>
    <row r="33" spans="1:22" x14ac:dyDescent="0.2">
      <c r="A33" s="477" t="s">
        <v>689</v>
      </c>
      <c r="B33" s="477"/>
      <c r="C33" s="477"/>
      <c r="D33" s="477"/>
      <c r="E33" s="477"/>
      <c r="F33" s="477"/>
      <c r="G33" s="477"/>
      <c r="H33" s="477"/>
      <c r="I33" s="477"/>
      <c r="J33" s="477"/>
      <c r="K33" s="477"/>
      <c r="L33" s="477"/>
      <c r="M33" s="477"/>
      <c r="N33" s="477"/>
      <c r="O33" s="477"/>
      <c r="P33" s="477"/>
      <c r="Q33" s="477"/>
      <c r="R33" s="477"/>
      <c r="S33" s="477"/>
      <c r="T33" s="477"/>
      <c r="U33" s="477"/>
      <c r="V33" s="477"/>
    </row>
    <row r="34" spans="1:22" x14ac:dyDescent="0.2">
      <c r="A34" s="477"/>
      <c r="B34" s="477"/>
      <c r="C34" s="477"/>
      <c r="D34" s="477"/>
      <c r="E34" s="477"/>
      <c r="F34" s="477"/>
      <c r="G34" s="477"/>
      <c r="H34" s="477"/>
      <c r="I34" s="477"/>
      <c r="J34" s="477"/>
      <c r="K34" s="477"/>
      <c r="L34" s="477"/>
      <c r="M34" s="477"/>
      <c r="N34" s="477"/>
      <c r="O34" s="477"/>
      <c r="P34" s="477"/>
      <c r="Q34" s="477"/>
      <c r="R34" s="477"/>
      <c r="S34" s="477"/>
      <c r="T34" s="477"/>
      <c r="U34" s="477"/>
      <c r="V34" s="477"/>
    </row>
    <row r="35" spans="1:22" x14ac:dyDescent="0.2">
      <c r="A35" s="475"/>
      <c r="B35" s="475"/>
      <c r="C35" s="475"/>
      <c r="D35" s="475"/>
      <c r="E35" s="475"/>
      <c r="F35" s="475"/>
      <c r="G35" s="475"/>
      <c r="H35" s="475"/>
      <c r="I35" s="475"/>
      <c r="J35" s="475"/>
      <c r="K35" s="475"/>
      <c r="L35" s="475"/>
      <c r="M35" s="475"/>
      <c r="N35" s="475"/>
      <c r="O35" s="475"/>
      <c r="P35" s="475"/>
      <c r="Q35" s="475"/>
      <c r="R35" s="475"/>
      <c r="S35" s="475"/>
      <c r="T35" s="475"/>
      <c r="U35" s="475"/>
      <c r="V35" s="475"/>
    </row>
    <row r="36" spans="1:22" x14ac:dyDescent="0.2">
      <c r="A36" s="475"/>
      <c r="B36" s="475"/>
      <c r="C36" s="475"/>
      <c r="D36" s="475"/>
      <c r="E36" s="475"/>
      <c r="F36" s="475"/>
      <c r="G36" s="475"/>
      <c r="H36" s="475"/>
      <c r="I36" s="475"/>
      <c r="J36" s="475"/>
      <c r="K36" s="475"/>
      <c r="L36" s="475"/>
      <c r="M36" s="475"/>
      <c r="N36" s="475"/>
      <c r="O36" s="475"/>
      <c r="P36" s="475"/>
      <c r="Q36" s="475"/>
      <c r="R36" s="475"/>
      <c r="S36" s="475"/>
      <c r="T36" s="475"/>
      <c r="U36" s="475"/>
      <c r="V36" s="475"/>
    </row>
    <row r="37" spans="1:22" x14ac:dyDescent="0.2">
      <c r="A37" s="475"/>
      <c r="B37" s="475"/>
      <c r="C37" s="475"/>
      <c r="D37" s="475"/>
      <c r="E37" s="475"/>
      <c r="F37" s="475"/>
      <c r="G37" s="475"/>
      <c r="H37" s="475"/>
      <c r="I37" s="475"/>
      <c r="J37" s="475"/>
      <c r="K37" s="475"/>
      <c r="L37" s="475"/>
      <c r="M37" s="475"/>
      <c r="N37" s="475"/>
      <c r="O37" s="475"/>
      <c r="P37" s="475"/>
      <c r="Q37" s="475"/>
      <c r="R37" s="475"/>
      <c r="S37" s="475"/>
      <c r="T37" s="475"/>
      <c r="U37" s="475"/>
      <c r="V37" s="475"/>
    </row>
    <row r="38" spans="1:22" x14ac:dyDescent="0.2">
      <c r="A38" s="475"/>
      <c r="B38" s="475"/>
      <c r="C38" s="475"/>
      <c r="D38" s="475"/>
      <c r="E38" s="475"/>
      <c r="F38" s="475"/>
      <c r="G38" s="475"/>
      <c r="H38" s="475"/>
      <c r="I38" s="475"/>
      <c r="J38" s="475"/>
      <c r="K38" s="475"/>
      <c r="L38" s="475"/>
      <c r="M38" s="475"/>
      <c r="N38" s="475"/>
      <c r="O38" s="475"/>
      <c r="P38" s="475"/>
      <c r="Q38" s="475"/>
      <c r="R38" s="475"/>
      <c r="S38" s="475"/>
      <c r="T38" s="475"/>
      <c r="U38" s="475"/>
      <c r="V38" s="475"/>
    </row>
    <row r="39" spans="1:22" x14ac:dyDescent="0.2">
      <c r="A39" s="475"/>
      <c r="B39" s="475"/>
      <c r="C39" s="475"/>
      <c r="D39" s="475"/>
      <c r="E39" s="475"/>
      <c r="F39" s="475"/>
      <c r="G39" s="475"/>
      <c r="H39" s="475"/>
      <c r="I39" s="475"/>
      <c r="J39" s="475"/>
      <c r="K39" s="475"/>
      <c r="L39" s="475"/>
      <c r="M39" s="475"/>
      <c r="N39" s="475"/>
      <c r="O39" s="475"/>
      <c r="P39" s="475"/>
      <c r="Q39" s="475"/>
      <c r="R39" s="475"/>
      <c r="S39" s="475"/>
      <c r="T39" s="475"/>
      <c r="U39" s="475"/>
      <c r="V39" s="475"/>
    </row>
    <row r="40" spans="1:22" x14ac:dyDescent="0.2">
      <c r="A40" s="475"/>
      <c r="B40" s="475"/>
      <c r="C40" s="475"/>
      <c r="D40" s="475"/>
      <c r="E40" s="475"/>
      <c r="F40" s="475"/>
      <c r="G40" s="475"/>
      <c r="H40" s="475"/>
      <c r="I40" s="475"/>
      <c r="J40" s="475"/>
      <c r="K40" s="475"/>
      <c r="L40" s="475"/>
      <c r="M40" s="475"/>
      <c r="N40" s="475"/>
      <c r="O40" s="475"/>
      <c r="P40" s="475"/>
      <c r="Q40" s="475"/>
      <c r="R40" s="475"/>
      <c r="S40" s="475"/>
      <c r="T40" s="475"/>
      <c r="U40" s="475"/>
      <c r="V40" s="475"/>
    </row>
    <row r="41" spans="1:22" x14ac:dyDescent="0.2">
      <c r="A41" s="475"/>
      <c r="B41" s="475"/>
      <c r="C41" s="475"/>
      <c r="D41" s="475"/>
      <c r="E41" s="475"/>
      <c r="F41" s="475"/>
      <c r="G41" s="475"/>
      <c r="H41" s="475"/>
      <c r="I41" s="475"/>
      <c r="J41" s="475"/>
      <c r="K41" s="475"/>
      <c r="L41" s="475"/>
      <c r="M41" s="475"/>
      <c r="N41" s="475"/>
      <c r="O41" s="475"/>
      <c r="P41" s="475"/>
      <c r="Q41" s="475"/>
      <c r="R41" s="475"/>
      <c r="S41" s="475"/>
      <c r="T41" s="475"/>
      <c r="U41" s="475"/>
      <c r="V41" s="475"/>
    </row>
    <row r="42" spans="1:22" x14ac:dyDescent="0.2">
      <c r="A42" s="475"/>
      <c r="B42" s="475"/>
      <c r="C42" s="475"/>
      <c r="D42" s="475"/>
      <c r="E42" s="475"/>
      <c r="F42" s="475"/>
      <c r="G42" s="475"/>
      <c r="H42" s="475"/>
      <c r="I42" s="475"/>
      <c r="J42" s="475"/>
      <c r="K42" s="475"/>
      <c r="L42" s="475"/>
      <c r="M42" s="475"/>
      <c r="N42" s="475"/>
      <c r="O42" s="475"/>
      <c r="P42" s="475"/>
      <c r="Q42" s="475"/>
      <c r="R42" s="475"/>
      <c r="S42" s="475"/>
      <c r="T42" s="475"/>
      <c r="U42" s="475"/>
      <c r="V42" s="475"/>
    </row>
    <row r="43" spans="1:22" x14ac:dyDescent="0.2">
      <c r="A43" s="475"/>
      <c r="B43" s="475"/>
      <c r="C43" s="475"/>
      <c r="D43" s="475"/>
      <c r="E43" s="475"/>
      <c r="F43" s="475"/>
      <c r="G43" s="475"/>
      <c r="H43" s="475"/>
      <c r="I43" s="475"/>
      <c r="J43" s="475"/>
      <c r="K43" s="475"/>
      <c r="L43" s="475"/>
      <c r="M43" s="475"/>
      <c r="N43" s="475"/>
      <c r="O43" s="475"/>
      <c r="P43" s="475"/>
      <c r="Q43" s="475"/>
      <c r="R43" s="475"/>
      <c r="S43" s="475"/>
      <c r="T43" s="475"/>
      <c r="U43" s="475"/>
      <c r="V43" s="475"/>
    </row>
    <row r="44" spans="1:22" x14ac:dyDescent="0.2">
      <c r="A44" s="475"/>
      <c r="B44" s="475"/>
      <c r="C44" s="475"/>
      <c r="D44" s="475"/>
      <c r="E44" s="475"/>
      <c r="F44" s="475"/>
      <c r="G44" s="475"/>
      <c r="H44" s="475"/>
      <c r="I44" s="475"/>
      <c r="J44" s="475"/>
      <c r="K44" s="475"/>
      <c r="L44" s="475"/>
      <c r="M44" s="475"/>
      <c r="N44" s="475"/>
      <c r="O44" s="475"/>
      <c r="P44" s="475"/>
      <c r="Q44" s="475"/>
      <c r="R44" s="475"/>
      <c r="S44" s="475"/>
      <c r="T44" s="475"/>
      <c r="U44" s="475"/>
      <c r="V44" s="475"/>
    </row>
    <row r="45" spans="1:22" x14ac:dyDescent="0.2">
      <c r="A45" s="475"/>
      <c r="B45" s="475"/>
      <c r="C45" s="475"/>
      <c r="D45" s="475"/>
      <c r="E45" s="475"/>
      <c r="F45" s="475"/>
      <c r="G45" s="475"/>
      <c r="H45" s="475"/>
      <c r="I45" s="475"/>
      <c r="J45" s="475"/>
      <c r="K45" s="475"/>
      <c r="L45" s="475"/>
      <c r="M45" s="475"/>
      <c r="N45" s="475"/>
      <c r="O45" s="475"/>
      <c r="P45" s="475"/>
      <c r="Q45" s="475"/>
      <c r="R45" s="475"/>
      <c r="S45" s="475"/>
      <c r="T45" s="475"/>
      <c r="U45" s="475"/>
      <c r="V45" s="475"/>
    </row>
    <row r="46" spans="1:22" x14ac:dyDescent="0.2">
      <c r="A46" s="475"/>
      <c r="B46" s="475"/>
      <c r="C46" s="475"/>
      <c r="D46" s="475"/>
      <c r="E46" s="475"/>
      <c r="F46" s="475"/>
      <c r="G46" s="475"/>
      <c r="H46" s="475"/>
      <c r="I46" s="475"/>
      <c r="J46" s="475"/>
      <c r="K46" s="475"/>
      <c r="L46" s="475"/>
      <c r="M46" s="475"/>
      <c r="N46" s="475"/>
      <c r="O46" s="475"/>
      <c r="P46" s="475"/>
      <c r="Q46" s="475"/>
      <c r="R46" s="475"/>
      <c r="S46" s="475"/>
      <c r="T46" s="475"/>
      <c r="U46" s="475"/>
      <c r="V46" s="475"/>
    </row>
    <row r="47" spans="1:22" x14ac:dyDescent="0.2">
      <c r="A47" s="475"/>
      <c r="B47" s="475"/>
      <c r="C47" s="475"/>
      <c r="D47" s="475"/>
      <c r="E47" s="475"/>
      <c r="F47" s="475"/>
      <c r="G47" s="475"/>
      <c r="H47" s="475"/>
      <c r="I47" s="475"/>
      <c r="J47" s="475"/>
      <c r="K47" s="475"/>
      <c r="L47" s="475"/>
      <c r="M47" s="475"/>
      <c r="N47" s="475"/>
      <c r="O47" s="475"/>
      <c r="P47" s="475"/>
      <c r="Q47" s="475"/>
      <c r="R47" s="475"/>
      <c r="S47" s="475"/>
      <c r="T47" s="475"/>
      <c r="U47" s="475"/>
      <c r="V47" s="475"/>
    </row>
    <row r="48" spans="1:22" x14ac:dyDescent="0.2">
      <c r="A48" s="475"/>
      <c r="B48" s="475"/>
      <c r="C48" s="475"/>
      <c r="D48" s="475"/>
      <c r="E48" s="475"/>
      <c r="F48" s="475"/>
      <c r="G48" s="475"/>
      <c r="H48" s="475"/>
      <c r="I48" s="475"/>
      <c r="J48" s="475"/>
      <c r="K48" s="475"/>
      <c r="L48" s="475"/>
      <c r="M48" s="475"/>
      <c r="N48" s="475"/>
      <c r="O48" s="475"/>
      <c r="P48" s="475"/>
      <c r="Q48" s="475"/>
      <c r="R48" s="475"/>
      <c r="S48" s="475"/>
      <c r="T48" s="475"/>
      <c r="U48" s="475"/>
      <c r="V48" s="475"/>
    </row>
    <row r="49" spans="1:22" x14ac:dyDescent="0.2">
      <c r="A49" s="475"/>
      <c r="B49" s="475"/>
      <c r="C49" s="475"/>
      <c r="D49" s="475"/>
      <c r="E49" s="475"/>
      <c r="F49" s="475"/>
      <c r="G49" s="475"/>
      <c r="H49" s="475"/>
      <c r="I49" s="475"/>
      <c r="J49" s="475"/>
      <c r="K49" s="475"/>
      <c r="L49" s="475"/>
      <c r="M49" s="475"/>
      <c r="N49" s="475"/>
      <c r="O49" s="475"/>
      <c r="P49" s="475"/>
      <c r="Q49" s="475"/>
      <c r="R49" s="475"/>
      <c r="S49" s="475"/>
      <c r="T49" s="475"/>
      <c r="U49" s="475"/>
      <c r="V49" s="475"/>
    </row>
    <row r="50" spans="1:22" x14ac:dyDescent="0.2">
      <c r="A50" s="475"/>
      <c r="B50" s="475"/>
      <c r="C50" s="475"/>
      <c r="D50" s="475"/>
      <c r="E50" s="475"/>
      <c r="F50" s="475"/>
      <c r="G50" s="475"/>
      <c r="H50" s="475"/>
      <c r="I50" s="475"/>
      <c r="J50" s="475"/>
      <c r="K50" s="475"/>
      <c r="L50" s="475"/>
      <c r="M50" s="475"/>
      <c r="N50" s="475"/>
      <c r="O50" s="475"/>
      <c r="P50" s="475"/>
      <c r="Q50" s="475"/>
      <c r="R50" s="475"/>
      <c r="S50" s="475"/>
      <c r="T50" s="475"/>
      <c r="U50" s="475"/>
      <c r="V50" s="475"/>
    </row>
    <row r="51" spans="1:22" x14ac:dyDescent="0.2">
      <c r="A51" s="475"/>
      <c r="B51" s="475"/>
      <c r="C51" s="475"/>
      <c r="D51" s="475"/>
      <c r="E51" s="475"/>
      <c r="F51" s="475"/>
      <c r="G51" s="475"/>
      <c r="H51" s="475"/>
      <c r="I51" s="475"/>
      <c r="J51" s="475"/>
      <c r="K51" s="475"/>
      <c r="L51" s="475"/>
      <c r="M51" s="475"/>
      <c r="N51" s="475"/>
      <c r="O51" s="475"/>
      <c r="P51" s="475"/>
      <c r="Q51" s="475"/>
      <c r="R51" s="475"/>
      <c r="S51" s="475"/>
      <c r="T51" s="475"/>
      <c r="U51" s="475"/>
      <c r="V51" s="475"/>
    </row>
    <row r="52" spans="1:22" x14ac:dyDescent="0.2">
      <c r="A52" s="475"/>
      <c r="B52" s="475"/>
      <c r="C52" s="475"/>
      <c r="D52" s="475"/>
      <c r="E52" s="475"/>
      <c r="F52" s="475"/>
      <c r="G52" s="475"/>
      <c r="H52" s="475"/>
      <c r="I52" s="475"/>
      <c r="J52" s="475"/>
      <c r="K52" s="475"/>
      <c r="L52" s="475"/>
      <c r="M52" s="475"/>
      <c r="N52" s="475"/>
      <c r="O52" s="475"/>
      <c r="P52" s="475"/>
      <c r="Q52" s="475"/>
      <c r="R52" s="475"/>
      <c r="S52" s="475"/>
      <c r="T52" s="475"/>
      <c r="U52" s="475"/>
      <c r="V52" s="475"/>
    </row>
    <row r="53" spans="1:22" x14ac:dyDescent="0.2">
      <c r="A53" s="475"/>
      <c r="B53" s="475"/>
      <c r="C53" s="475"/>
      <c r="D53" s="475"/>
      <c r="E53" s="475"/>
      <c r="F53" s="475"/>
      <c r="G53" s="475"/>
      <c r="H53" s="475"/>
      <c r="I53" s="475"/>
      <c r="J53" s="475"/>
      <c r="K53" s="475"/>
      <c r="L53" s="475"/>
      <c r="M53" s="475"/>
      <c r="N53" s="475"/>
      <c r="O53" s="475"/>
      <c r="P53" s="475"/>
      <c r="Q53" s="475"/>
      <c r="R53" s="475"/>
      <c r="S53" s="475"/>
      <c r="T53" s="475"/>
      <c r="U53" s="475"/>
      <c r="V53" s="475"/>
    </row>
    <row r="54" spans="1:22" x14ac:dyDescent="0.2">
      <c r="A54" s="475"/>
      <c r="B54" s="475"/>
      <c r="C54" s="475"/>
      <c r="D54" s="475"/>
      <c r="E54" s="475"/>
      <c r="F54" s="475"/>
      <c r="G54" s="475"/>
      <c r="H54" s="475"/>
      <c r="I54" s="475"/>
      <c r="J54" s="475"/>
      <c r="K54" s="475"/>
      <c r="L54" s="475"/>
      <c r="M54" s="475"/>
      <c r="N54" s="475"/>
      <c r="O54" s="475"/>
      <c r="P54" s="475"/>
      <c r="Q54" s="475"/>
      <c r="R54" s="475"/>
      <c r="S54" s="475"/>
      <c r="T54" s="475"/>
      <c r="U54" s="475"/>
      <c r="V54" s="475"/>
    </row>
    <row r="55" spans="1:22" x14ac:dyDescent="0.2">
      <c r="A55" s="475"/>
      <c r="B55" s="475"/>
      <c r="C55" s="475"/>
      <c r="D55" s="475"/>
      <c r="E55" s="475"/>
      <c r="F55" s="475"/>
      <c r="G55" s="475"/>
      <c r="H55" s="475"/>
      <c r="I55" s="475"/>
      <c r="J55" s="475"/>
      <c r="K55" s="475"/>
      <c r="L55" s="475"/>
      <c r="M55" s="475"/>
      <c r="N55" s="475"/>
      <c r="O55" s="475"/>
      <c r="P55" s="475"/>
      <c r="Q55" s="475"/>
      <c r="R55" s="475"/>
      <c r="S55" s="475"/>
      <c r="T55" s="475"/>
      <c r="U55" s="475"/>
      <c r="V55" s="475"/>
    </row>
    <row r="56" spans="1:22" x14ac:dyDescent="0.2">
      <c r="A56" s="475"/>
      <c r="B56" s="475"/>
      <c r="C56" s="475"/>
      <c r="D56" s="475"/>
      <c r="E56" s="475"/>
      <c r="F56" s="475"/>
      <c r="G56" s="475"/>
      <c r="H56" s="475"/>
      <c r="I56" s="475"/>
      <c r="J56" s="475"/>
      <c r="K56" s="475"/>
      <c r="L56" s="475"/>
      <c r="M56" s="475"/>
      <c r="N56" s="475"/>
      <c r="O56" s="475"/>
      <c r="P56" s="475"/>
      <c r="Q56" s="475"/>
      <c r="R56" s="475"/>
      <c r="S56" s="475"/>
      <c r="T56" s="475"/>
      <c r="U56" s="475"/>
      <c r="V56" s="475"/>
    </row>
    <row r="57" spans="1:22" x14ac:dyDescent="0.2">
      <c r="A57" s="475"/>
      <c r="B57" s="475"/>
      <c r="C57" s="475"/>
      <c r="D57" s="475"/>
      <c r="E57" s="475"/>
      <c r="F57" s="475"/>
      <c r="G57" s="475"/>
      <c r="H57" s="475"/>
      <c r="I57" s="475"/>
      <c r="J57" s="475"/>
      <c r="K57" s="475"/>
      <c r="L57" s="475"/>
      <c r="M57" s="475"/>
      <c r="N57" s="475"/>
      <c r="O57" s="475"/>
      <c r="P57" s="475"/>
      <c r="Q57" s="475"/>
      <c r="R57" s="475"/>
      <c r="S57" s="475"/>
      <c r="T57" s="475"/>
      <c r="U57" s="475"/>
      <c r="V57" s="475"/>
    </row>
    <row r="58" spans="1:22" x14ac:dyDescent="0.2">
      <c r="A58" s="474" t="s">
        <v>690</v>
      </c>
      <c r="B58" s="474"/>
      <c r="C58" s="474"/>
      <c r="D58" s="474"/>
      <c r="E58" s="474"/>
      <c r="F58" s="474"/>
      <c r="G58" s="474"/>
      <c r="H58" s="474"/>
      <c r="I58" s="474"/>
      <c r="J58" s="474"/>
      <c r="K58" s="474"/>
      <c r="L58" s="474"/>
      <c r="M58" s="474"/>
      <c r="N58" s="474"/>
      <c r="O58" s="474"/>
      <c r="P58" s="474"/>
      <c r="Q58" s="474"/>
      <c r="R58" s="474"/>
      <c r="S58" s="474"/>
      <c r="T58" s="474"/>
      <c r="U58" s="474"/>
      <c r="V58" s="474"/>
    </row>
    <row r="59" spans="1:22" x14ac:dyDescent="0.2">
      <c r="A59" s="474"/>
      <c r="B59" s="474"/>
      <c r="C59" s="474"/>
      <c r="D59" s="474"/>
      <c r="E59" s="474"/>
      <c r="F59" s="474"/>
      <c r="G59" s="474"/>
      <c r="H59" s="474"/>
      <c r="I59" s="474"/>
      <c r="J59" s="474"/>
      <c r="K59" s="474"/>
      <c r="L59" s="474"/>
      <c r="M59" s="474"/>
      <c r="N59" s="474"/>
      <c r="O59" s="474"/>
      <c r="P59" s="474"/>
      <c r="Q59" s="474"/>
      <c r="R59" s="474"/>
      <c r="S59" s="474"/>
      <c r="T59" s="474"/>
      <c r="U59" s="474"/>
      <c r="V59" s="474"/>
    </row>
    <row r="60" spans="1:22" x14ac:dyDescent="0.2">
      <c r="A60" s="475"/>
      <c r="B60" s="475"/>
      <c r="C60" s="475"/>
      <c r="D60" s="475"/>
      <c r="E60" s="475"/>
      <c r="F60" s="475"/>
      <c r="G60" s="475"/>
      <c r="H60" s="475"/>
      <c r="I60" s="475"/>
      <c r="J60" s="475"/>
      <c r="K60" s="475"/>
      <c r="L60" s="475"/>
      <c r="M60" s="475"/>
      <c r="N60" s="475"/>
      <c r="O60" s="475"/>
      <c r="P60" s="475"/>
      <c r="Q60" s="475"/>
      <c r="R60" s="475"/>
      <c r="S60" s="475"/>
      <c r="T60" s="475"/>
      <c r="U60" s="475"/>
      <c r="V60" s="475"/>
    </row>
    <row r="61" spans="1:22" x14ac:dyDescent="0.2">
      <c r="A61" s="475"/>
      <c r="B61" s="475"/>
      <c r="C61" s="475"/>
      <c r="D61" s="475"/>
      <c r="E61" s="475"/>
      <c r="F61" s="475"/>
      <c r="G61" s="475"/>
      <c r="H61" s="475"/>
      <c r="I61" s="475"/>
      <c r="J61" s="475"/>
      <c r="K61" s="475"/>
      <c r="L61" s="475"/>
      <c r="M61" s="475"/>
      <c r="N61" s="475"/>
      <c r="O61" s="475"/>
      <c r="P61" s="475"/>
      <c r="Q61" s="475"/>
      <c r="R61" s="475"/>
      <c r="S61" s="475"/>
      <c r="T61" s="475"/>
      <c r="U61" s="475"/>
      <c r="V61" s="475"/>
    </row>
    <row r="62" spans="1:22" x14ac:dyDescent="0.2">
      <c r="A62" s="475"/>
      <c r="B62" s="475"/>
      <c r="C62" s="475"/>
      <c r="D62" s="475"/>
      <c r="E62" s="475"/>
      <c r="F62" s="475"/>
      <c r="G62" s="475"/>
      <c r="H62" s="475"/>
      <c r="I62" s="475"/>
      <c r="J62" s="475"/>
      <c r="K62" s="475"/>
      <c r="L62" s="475"/>
      <c r="M62" s="475"/>
      <c r="N62" s="475"/>
      <c r="O62" s="475"/>
      <c r="P62" s="475"/>
      <c r="Q62" s="475"/>
      <c r="R62" s="475"/>
      <c r="S62" s="475"/>
      <c r="T62" s="475"/>
      <c r="U62" s="475"/>
      <c r="V62" s="475"/>
    </row>
    <row r="63" spans="1:22" x14ac:dyDescent="0.2">
      <c r="A63" s="475"/>
      <c r="B63" s="475"/>
      <c r="C63" s="475"/>
      <c r="D63" s="475"/>
      <c r="E63" s="475"/>
      <c r="F63" s="475"/>
      <c r="G63" s="475"/>
      <c r="H63" s="475"/>
      <c r="I63" s="475"/>
      <c r="J63" s="475"/>
      <c r="K63" s="475"/>
      <c r="L63" s="475"/>
      <c r="M63" s="475"/>
      <c r="N63" s="475"/>
      <c r="O63" s="475"/>
      <c r="P63" s="475"/>
      <c r="Q63" s="475"/>
      <c r="R63" s="475"/>
      <c r="S63" s="475"/>
      <c r="T63" s="475"/>
      <c r="U63" s="475"/>
      <c r="V63" s="475"/>
    </row>
    <row r="64" spans="1:22" x14ac:dyDescent="0.2">
      <c r="A64" s="475"/>
      <c r="B64" s="475"/>
      <c r="C64" s="475"/>
      <c r="D64" s="475"/>
      <c r="E64" s="475"/>
      <c r="F64" s="475"/>
      <c r="G64" s="475"/>
      <c r="H64" s="475"/>
      <c r="I64" s="475"/>
      <c r="J64" s="475"/>
      <c r="K64" s="475"/>
      <c r="L64" s="475"/>
      <c r="M64" s="475"/>
      <c r="N64" s="475"/>
      <c r="O64" s="475"/>
      <c r="P64" s="475"/>
      <c r="Q64" s="475"/>
      <c r="R64" s="475"/>
      <c r="S64" s="475"/>
      <c r="T64" s="475"/>
      <c r="U64" s="475"/>
      <c r="V64" s="475"/>
    </row>
    <row r="65" spans="1:22" x14ac:dyDescent="0.2">
      <c r="A65" s="475"/>
      <c r="B65" s="475"/>
      <c r="C65" s="475"/>
      <c r="D65" s="475"/>
      <c r="E65" s="475"/>
      <c r="F65" s="475"/>
      <c r="G65" s="475"/>
      <c r="H65" s="475"/>
      <c r="I65" s="475"/>
      <c r="J65" s="475"/>
      <c r="K65" s="475"/>
      <c r="L65" s="475"/>
      <c r="M65" s="475"/>
      <c r="N65" s="475"/>
      <c r="O65" s="475"/>
      <c r="P65" s="475"/>
      <c r="Q65" s="475"/>
      <c r="R65" s="475"/>
      <c r="S65" s="475"/>
      <c r="T65" s="475"/>
      <c r="U65" s="475"/>
      <c r="V65" s="475"/>
    </row>
    <row r="66" spans="1:22" x14ac:dyDescent="0.2">
      <c r="A66" s="475"/>
      <c r="B66" s="475"/>
      <c r="C66" s="475"/>
      <c r="D66" s="475"/>
      <c r="E66" s="475"/>
      <c r="F66" s="475"/>
      <c r="G66" s="475"/>
      <c r="H66" s="475"/>
      <c r="I66" s="475"/>
      <c r="J66" s="475"/>
      <c r="K66" s="475"/>
      <c r="L66" s="475"/>
      <c r="M66" s="475"/>
      <c r="N66" s="475"/>
      <c r="O66" s="475"/>
      <c r="P66" s="475"/>
      <c r="Q66" s="475"/>
      <c r="R66" s="475"/>
      <c r="S66" s="475"/>
      <c r="T66" s="475"/>
      <c r="U66" s="475"/>
      <c r="V66" s="475"/>
    </row>
    <row r="67" spans="1:22" x14ac:dyDescent="0.2">
      <c r="A67" s="475"/>
      <c r="B67" s="475"/>
      <c r="C67" s="475"/>
      <c r="D67" s="475"/>
      <c r="E67" s="475"/>
      <c r="F67" s="475"/>
      <c r="G67" s="475"/>
      <c r="H67" s="475"/>
      <c r="I67" s="475"/>
      <c r="J67" s="475"/>
      <c r="K67" s="475"/>
      <c r="L67" s="475"/>
      <c r="M67" s="475"/>
      <c r="N67" s="475"/>
      <c r="O67" s="475"/>
      <c r="P67" s="475"/>
      <c r="Q67" s="475"/>
      <c r="R67" s="475"/>
      <c r="S67" s="475"/>
      <c r="T67" s="475"/>
      <c r="U67" s="475"/>
      <c r="V67" s="475"/>
    </row>
    <row r="68" spans="1:22" x14ac:dyDescent="0.2">
      <c r="A68" s="475"/>
      <c r="B68" s="475"/>
      <c r="C68" s="475"/>
      <c r="D68" s="475"/>
      <c r="E68" s="475"/>
      <c r="F68" s="475"/>
      <c r="G68" s="475"/>
      <c r="H68" s="475"/>
      <c r="I68" s="475"/>
      <c r="J68" s="475"/>
      <c r="K68" s="475"/>
      <c r="L68" s="475"/>
      <c r="M68" s="475"/>
      <c r="N68" s="475"/>
      <c r="O68" s="475"/>
      <c r="P68" s="475"/>
      <c r="Q68" s="475"/>
      <c r="R68" s="475"/>
      <c r="S68" s="475"/>
      <c r="T68" s="475"/>
      <c r="U68" s="475"/>
      <c r="V68" s="475"/>
    </row>
    <row r="69" spans="1:22" x14ac:dyDescent="0.2">
      <c r="A69" s="475"/>
      <c r="B69" s="475"/>
      <c r="C69" s="475"/>
      <c r="D69" s="475"/>
      <c r="E69" s="475"/>
      <c r="F69" s="475"/>
      <c r="G69" s="475"/>
      <c r="H69" s="475"/>
      <c r="I69" s="475"/>
      <c r="J69" s="475"/>
      <c r="K69" s="475"/>
      <c r="L69" s="475"/>
      <c r="M69" s="475"/>
      <c r="N69" s="475"/>
      <c r="O69" s="475"/>
      <c r="P69" s="475"/>
      <c r="Q69" s="475"/>
      <c r="R69" s="475"/>
      <c r="S69" s="475"/>
      <c r="T69" s="475"/>
      <c r="U69" s="475"/>
      <c r="V69" s="475"/>
    </row>
    <row r="70" spans="1:22" x14ac:dyDescent="0.2">
      <c r="A70" s="475"/>
      <c r="B70" s="475"/>
      <c r="C70" s="475"/>
      <c r="D70" s="475"/>
      <c r="E70" s="475"/>
      <c r="F70" s="475"/>
      <c r="G70" s="475"/>
      <c r="H70" s="475"/>
      <c r="I70" s="475"/>
      <c r="J70" s="475"/>
      <c r="K70" s="475"/>
      <c r="L70" s="475"/>
      <c r="M70" s="475"/>
      <c r="N70" s="475"/>
      <c r="O70" s="475"/>
      <c r="P70" s="475"/>
      <c r="Q70" s="475"/>
      <c r="R70" s="475"/>
      <c r="S70" s="475"/>
      <c r="T70" s="475"/>
      <c r="U70" s="475"/>
      <c r="V70" s="475"/>
    </row>
    <row r="71" spans="1:22" x14ac:dyDescent="0.2">
      <c r="A71" s="475"/>
      <c r="B71" s="475"/>
      <c r="C71" s="475"/>
      <c r="D71" s="475"/>
      <c r="E71" s="475"/>
      <c r="F71" s="475"/>
      <c r="G71" s="475"/>
      <c r="H71" s="475"/>
      <c r="I71" s="475"/>
      <c r="J71" s="475"/>
      <c r="K71" s="475"/>
      <c r="L71" s="475"/>
      <c r="M71" s="475"/>
      <c r="N71" s="475"/>
      <c r="O71" s="475"/>
      <c r="P71" s="475"/>
      <c r="Q71" s="475"/>
      <c r="R71" s="475"/>
      <c r="S71" s="475"/>
      <c r="T71" s="475"/>
      <c r="U71" s="475"/>
      <c r="V71" s="475"/>
    </row>
    <row r="72" spans="1:22" x14ac:dyDescent="0.2">
      <c r="A72" s="475"/>
      <c r="B72" s="475"/>
      <c r="C72" s="475"/>
      <c r="D72" s="475"/>
      <c r="E72" s="475"/>
      <c r="F72" s="475"/>
      <c r="G72" s="475"/>
      <c r="H72" s="475"/>
      <c r="I72" s="475"/>
      <c r="J72" s="475"/>
      <c r="K72" s="475"/>
      <c r="L72" s="475"/>
      <c r="M72" s="475"/>
      <c r="N72" s="475"/>
      <c r="O72" s="475"/>
      <c r="P72" s="475"/>
      <c r="Q72" s="475"/>
      <c r="R72" s="475"/>
      <c r="S72" s="475"/>
      <c r="T72" s="475"/>
      <c r="U72" s="475"/>
      <c r="V72" s="475"/>
    </row>
    <row r="73" spans="1:22" x14ac:dyDescent="0.2">
      <c r="A73" s="475"/>
      <c r="B73" s="475"/>
      <c r="C73" s="475"/>
      <c r="D73" s="475"/>
      <c r="E73" s="475"/>
      <c r="F73" s="475"/>
      <c r="G73" s="475"/>
      <c r="H73" s="475"/>
      <c r="I73" s="475"/>
      <c r="J73" s="475"/>
      <c r="K73" s="475"/>
      <c r="L73" s="475"/>
      <c r="M73" s="475"/>
      <c r="N73" s="475"/>
      <c r="O73" s="475"/>
      <c r="P73" s="475"/>
      <c r="Q73" s="475"/>
      <c r="R73" s="475"/>
      <c r="S73" s="475"/>
      <c r="T73" s="475"/>
      <c r="U73" s="475"/>
      <c r="V73" s="475"/>
    </row>
    <row r="74" spans="1:22" x14ac:dyDescent="0.2">
      <c r="A74" s="475"/>
      <c r="B74" s="475"/>
      <c r="C74" s="475"/>
      <c r="D74" s="475"/>
      <c r="E74" s="475"/>
      <c r="F74" s="475"/>
      <c r="G74" s="475"/>
      <c r="H74" s="475"/>
      <c r="I74" s="475"/>
      <c r="J74" s="475"/>
      <c r="K74" s="475"/>
      <c r="L74" s="475"/>
      <c r="M74" s="475"/>
      <c r="N74" s="475"/>
      <c r="O74" s="475"/>
      <c r="P74" s="475"/>
      <c r="Q74" s="475"/>
      <c r="R74" s="475"/>
      <c r="S74" s="475"/>
      <c r="T74" s="475"/>
      <c r="U74" s="475"/>
      <c r="V74" s="475"/>
    </row>
    <row r="75" spans="1:22" x14ac:dyDescent="0.2">
      <c r="A75" s="475"/>
      <c r="B75" s="475"/>
      <c r="C75" s="475"/>
      <c r="D75" s="475"/>
      <c r="E75" s="475"/>
      <c r="F75" s="475"/>
      <c r="G75" s="475"/>
      <c r="H75" s="475"/>
      <c r="I75" s="475"/>
      <c r="J75" s="475"/>
      <c r="K75" s="475"/>
      <c r="L75" s="475"/>
      <c r="M75" s="475"/>
      <c r="N75" s="475"/>
      <c r="O75" s="475"/>
      <c r="P75" s="475"/>
      <c r="Q75" s="475"/>
      <c r="R75" s="475"/>
      <c r="S75" s="475"/>
      <c r="T75" s="475"/>
      <c r="U75" s="475"/>
      <c r="V75" s="475"/>
    </row>
    <row r="76" spans="1:22" x14ac:dyDescent="0.2">
      <c r="A76" s="475"/>
      <c r="B76" s="475"/>
      <c r="C76" s="475"/>
      <c r="D76" s="475"/>
      <c r="E76" s="475"/>
      <c r="F76" s="475"/>
      <c r="G76" s="475"/>
      <c r="H76" s="475"/>
      <c r="I76" s="475"/>
      <c r="J76" s="475"/>
      <c r="K76" s="475"/>
      <c r="L76" s="475"/>
      <c r="M76" s="475"/>
      <c r="N76" s="475"/>
      <c r="O76" s="475"/>
      <c r="P76" s="475"/>
      <c r="Q76" s="475"/>
      <c r="R76" s="475"/>
      <c r="S76" s="475"/>
      <c r="T76" s="475"/>
      <c r="U76" s="475"/>
      <c r="V76" s="475"/>
    </row>
    <row r="77" spans="1:22" x14ac:dyDescent="0.2">
      <c r="A77" s="475"/>
      <c r="B77" s="475"/>
      <c r="C77" s="475"/>
      <c r="D77" s="475"/>
      <c r="E77" s="475"/>
      <c r="F77" s="475"/>
      <c r="G77" s="475"/>
      <c r="H77" s="475"/>
      <c r="I77" s="475"/>
      <c r="J77" s="475"/>
      <c r="K77" s="475"/>
      <c r="L77" s="475"/>
      <c r="M77" s="475"/>
      <c r="N77" s="475"/>
      <c r="O77" s="475"/>
      <c r="P77" s="475"/>
      <c r="Q77" s="475"/>
      <c r="R77" s="475"/>
      <c r="S77" s="475"/>
      <c r="T77" s="475"/>
      <c r="U77" s="475"/>
      <c r="V77" s="475"/>
    </row>
    <row r="78" spans="1:22" x14ac:dyDescent="0.2">
      <c r="A78" s="475"/>
      <c r="B78" s="475"/>
      <c r="C78" s="475"/>
      <c r="D78" s="475"/>
      <c r="E78" s="475"/>
      <c r="F78" s="475"/>
      <c r="G78" s="475"/>
      <c r="H78" s="475"/>
      <c r="I78" s="475"/>
      <c r="J78" s="475"/>
      <c r="K78" s="475"/>
      <c r="L78" s="475"/>
      <c r="M78" s="475"/>
      <c r="N78" s="475"/>
      <c r="O78" s="475"/>
      <c r="P78" s="475"/>
      <c r="Q78" s="475"/>
      <c r="R78" s="475"/>
      <c r="S78" s="475"/>
      <c r="T78" s="475"/>
      <c r="U78" s="475"/>
      <c r="V78" s="475"/>
    </row>
  </sheetData>
  <sheetProtection password="E499" sheet="1" objects="1" scenarios="1"/>
  <mergeCells count="8">
    <mergeCell ref="A58:V59"/>
    <mergeCell ref="A60:V78"/>
    <mergeCell ref="A1:V1"/>
    <mergeCell ref="A2:V4"/>
    <mergeCell ref="A5:V6"/>
    <mergeCell ref="A7:V32"/>
    <mergeCell ref="A33:V34"/>
    <mergeCell ref="A35:V57"/>
  </mergeCells>
  <pageMargins left="0.511811024" right="0.511811024" top="0.78740157499999996" bottom="0.78740157499999996" header="0.31496062000000002" footer="0.3149606200000000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0"/>
  <dimension ref="A1:O72"/>
  <sheetViews>
    <sheetView topLeftCell="A42" zoomScale="140" zoomScaleNormal="140" workbookViewId="0">
      <selection activeCell="B57" sqref="B57:M57"/>
    </sheetView>
  </sheetViews>
  <sheetFormatPr defaultRowHeight="12.75" x14ac:dyDescent="0.2"/>
  <cols>
    <col min="1" max="1" width="37.28515625" style="44" customWidth="1"/>
    <col min="2" max="2" width="8.42578125" style="44" customWidth="1"/>
    <col min="3" max="3" width="8.85546875" style="44" customWidth="1"/>
    <col min="4" max="4" width="9.140625" style="44" customWidth="1"/>
    <col min="5" max="6" width="8.7109375" style="44" customWidth="1"/>
    <col min="7" max="7" width="9.42578125" style="44" customWidth="1"/>
    <col min="8" max="8" width="8.7109375" style="44" customWidth="1"/>
    <col min="9" max="9" width="8.42578125" style="44" customWidth="1"/>
    <col min="10" max="10" width="8.85546875" style="52" customWidth="1"/>
    <col min="11" max="11" width="9.42578125" style="44" customWidth="1"/>
    <col min="12" max="13" width="10.7109375" style="44" customWidth="1"/>
    <col min="14" max="14" width="10.7109375" style="215" customWidth="1"/>
    <col min="15" max="15" width="10.7109375" style="44" customWidth="1"/>
    <col min="16" max="16384" width="9.140625" style="44"/>
  </cols>
  <sheetData>
    <row r="1" spans="1:15" ht="12.6" customHeight="1" x14ac:dyDescent="0.2">
      <c r="A1" s="508" t="str">
        <f>APUCARANA!A1</f>
        <v xml:space="preserve">ORDEM DOS ADVOGADOS DO BRASIL - Seção PR </v>
      </c>
      <c r="B1" s="509"/>
      <c r="C1" s="509"/>
      <c r="D1" s="509"/>
      <c r="E1" s="509"/>
      <c r="F1" s="509"/>
      <c r="G1" s="509"/>
      <c r="H1" s="509"/>
      <c r="I1" s="509"/>
      <c r="J1" s="509"/>
      <c r="K1" s="509"/>
      <c r="L1" s="509"/>
      <c r="M1" s="509"/>
      <c r="N1" s="509"/>
      <c r="O1" s="510"/>
    </row>
    <row r="2" spans="1:15" ht="12.6" customHeight="1" x14ac:dyDescent="0.2">
      <c r="A2" s="490" t="str">
        <f>APUCARANA!A2</f>
        <v>Demostrativo de Despesas - JANEIRO 2021 A DEZEMBRO 2021</v>
      </c>
      <c r="B2" s="491"/>
      <c r="C2" s="491"/>
      <c r="D2" s="491"/>
      <c r="E2" s="491"/>
      <c r="F2" s="491"/>
      <c r="G2" s="491"/>
      <c r="H2" s="491"/>
      <c r="I2" s="491"/>
      <c r="J2" s="491"/>
      <c r="K2" s="491"/>
      <c r="L2" s="491"/>
      <c r="M2" s="491"/>
      <c r="N2" s="491"/>
      <c r="O2" s="492"/>
    </row>
    <row r="3" spans="1:15" ht="12.6" customHeight="1" x14ac:dyDescent="0.2">
      <c r="A3" s="45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211"/>
      <c r="O3" s="46"/>
    </row>
    <row r="4" spans="1:15" ht="12.6" customHeight="1" x14ac:dyDescent="0.2">
      <c r="A4" s="511" t="s">
        <v>54</v>
      </c>
      <c r="B4" s="512"/>
      <c r="C4" s="512"/>
      <c r="D4" s="512"/>
      <c r="E4" s="512"/>
      <c r="F4" s="512"/>
      <c r="G4" s="512"/>
      <c r="H4" s="512"/>
      <c r="I4" s="512"/>
      <c r="J4" s="512"/>
      <c r="K4" s="512"/>
      <c r="L4" s="512"/>
      <c r="M4" s="512"/>
      <c r="N4" s="512"/>
      <c r="O4" s="513"/>
    </row>
    <row r="5" spans="1:15" ht="12.6" customHeight="1" thickBot="1" x14ac:dyDescent="0.25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298"/>
      <c r="O5" s="45"/>
    </row>
    <row r="6" spans="1:15" s="25" customFormat="1" ht="12.6" customHeight="1" thickBot="1" x14ac:dyDescent="0.25">
      <c r="A6" s="101" t="s">
        <v>0</v>
      </c>
      <c r="B6" s="102">
        <f>APUCARANA!B6</f>
        <v>44197</v>
      </c>
      <c r="C6" s="102">
        <f>APUCARANA!C6</f>
        <v>44228</v>
      </c>
      <c r="D6" s="102">
        <f>APUCARANA!D6</f>
        <v>44256</v>
      </c>
      <c r="E6" s="102">
        <f>APUCARANA!E6</f>
        <v>44287</v>
      </c>
      <c r="F6" s="102">
        <f>APUCARANA!F6</f>
        <v>44317</v>
      </c>
      <c r="G6" s="102">
        <f>APUCARANA!G6</f>
        <v>44348</v>
      </c>
      <c r="H6" s="102">
        <f>APUCARANA!H6</f>
        <v>44378</v>
      </c>
      <c r="I6" s="102">
        <f>APUCARANA!I6</f>
        <v>44409</v>
      </c>
      <c r="J6" s="102">
        <f>APUCARANA!J6</f>
        <v>44440</v>
      </c>
      <c r="K6" s="102">
        <f>APUCARANA!K6</f>
        <v>44470</v>
      </c>
      <c r="L6" s="102">
        <f>APUCARANA!L6</f>
        <v>44501</v>
      </c>
      <c r="M6" s="102">
        <f>APUCARANA!M6</f>
        <v>44531</v>
      </c>
      <c r="N6" s="103" t="str">
        <f>APUCARANA!N6</f>
        <v>Total</v>
      </c>
      <c r="O6" s="104" t="str">
        <f>APUCARANA!O6</f>
        <v>Média</v>
      </c>
    </row>
    <row r="7" spans="1:15" s="25" customFormat="1" ht="12.6" customHeight="1" x14ac:dyDescent="0.2">
      <c r="A7" s="127" t="s">
        <v>122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>
        <v>0</v>
      </c>
      <c r="N7" s="183">
        <f t="shared" ref="N7:N47" si="0">SUM(B7:M7)</f>
        <v>0</v>
      </c>
      <c r="O7" s="106" t="str">
        <f>IFERROR(AVERAGEIF(B7:M7,"&gt;0"),"")</f>
        <v/>
      </c>
    </row>
    <row r="8" spans="1:15" s="25" customFormat="1" ht="12.6" customHeight="1" x14ac:dyDescent="0.2">
      <c r="A8" s="105" t="s">
        <v>222</v>
      </c>
      <c r="B8" s="28"/>
      <c r="C8" s="28">
        <v>22.5</v>
      </c>
      <c r="D8" s="28"/>
      <c r="E8" s="28"/>
      <c r="F8" s="28"/>
      <c r="G8" s="28"/>
      <c r="H8" s="28"/>
      <c r="I8" s="28"/>
      <c r="J8" s="28"/>
      <c r="K8" s="28"/>
      <c r="L8" s="28"/>
      <c r="M8" s="28">
        <v>0</v>
      </c>
      <c r="N8" s="183">
        <f t="shared" si="0"/>
        <v>22.5</v>
      </c>
      <c r="O8" s="106">
        <f t="shared" ref="O8:O47" si="1">IFERROR(AVERAGEIF(B8:M8,"&gt;0"),"")</f>
        <v>22.5</v>
      </c>
    </row>
    <row r="9" spans="1:15" s="25" customFormat="1" ht="12.6" customHeight="1" x14ac:dyDescent="0.2">
      <c r="A9" s="127" t="s">
        <v>113</v>
      </c>
      <c r="B9" s="28"/>
      <c r="C9" s="28">
        <v>198</v>
      </c>
      <c r="D9" s="28"/>
      <c r="E9" s="28"/>
      <c r="F9" s="28"/>
      <c r="G9" s="28"/>
      <c r="H9" s="28"/>
      <c r="I9" s="28"/>
      <c r="J9" s="28"/>
      <c r="K9" s="28"/>
      <c r="L9" s="28"/>
      <c r="M9" s="28">
        <v>0</v>
      </c>
      <c r="N9" s="183">
        <f t="shared" si="0"/>
        <v>198</v>
      </c>
      <c r="O9" s="106">
        <f t="shared" si="1"/>
        <v>198</v>
      </c>
    </row>
    <row r="10" spans="1:15" s="25" customFormat="1" ht="12.6" customHeight="1" x14ac:dyDescent="0.2">
      <c r="A10" s="127" t="s">
        <v>487</v>
      </c>
      <c r="B10" s="28">
        <v>230</v>
      </c>
      <c r="C10" s="28">
        <v>190</v>
      </c>
      <c r="D10" s="28">
        <v>50</v>
      </c>
      <c r="E10" s="28"/>
      <c r="F10" s="28"/>
      <c r="G10" s="28"/>
      <c r="H10" s="28"/>
      <c r="I10" s="28"/>
      <c r="J10" s="28"/>
      <c r="K10" s="28"/>
      <c r="L10" s="28"/>
      <c r="M10" s="28">
        <v>0</v>
      </c>
      <c r="N10" s="183">
        <f t="shared" si="0"/>
        <v>470</v>
      </c>
      <c r="O10" s="106">
        <f t="shared" si="1"/>
        <v>156.66666666666666</v>
      </c>
    </row>
    <row r="11" spans="1:15" s="25" customFormat="1" ht="12.6" customHeight="1" x14ac:dyDescent="0.2">
      <c r="A11" s="105" t="s">
        <v>124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>
        <v>0</v>
      </c>
      <c r="N11" s="183">
        <f t="shared" si="0"/>
        <v>0</v>
      </c>
      <c r="O11" s="106" t="str">
        <f t="shared" si="1"/>
        <v/>
      </c>
    </row>
    <row r="12" spans="1:15" s="25" customFormat="1" ht="12.6" customHeight="1" x14ac:dyDescent="0.2">
      <c r="A12" s="127" t="s">
        <v>607</v>
      </c>
      <c r="B12" s="28"/>
      <c r="C12" s="28">
        <v>1572.5</v>
      </c>
      <c r="D12" s="28"/>
      <c r="E12" s="28"/>
      <c r="F12" s="28"/>
      <c r="G12" s="28"/>
      <c r="H12" s="28"/>
      <c r="I12" s="28"/>
      <c r="J12" s="28"/>
      <c r="K12" s="28"/>
      <c r="L12" s="28"/>
      <c r="M12" s="28">
        <v>0</v>
      </c>
      <c r="N12" s="183">
        <f t="shared" si="0"/>
        <v>1572.5</v>
      </c>
      <c r="O12" s="106">
        <f t="shared" si="1"/>
        <v>1572.5</v>
      </c>
    </row>
    <row r="13" spans="1:15" s="25" customFormat="1" ht="12.6" customHeight="1" x14ac:dyDescent="0.2">
      <c r="A13" s="127" t="s">
        <v>131</v>
      </c>
      <c r="B13" s="28"/>
      <c r="C13" s="28">
        <v>55</v>
      </c>
      <c r="D13" s="28"/>
      <c r="E13" s="28"/>
      <c r="F13" s="28"/>
      <c r="G13" s="28"/>
      <c r="H13" s="28"/>
      <c r="I13" s="28"/>
      <c r="J13" s="28"/>
      <c r="K13" s="28"/>
      <c r="L13" s="28"/>
      <c r="M13" s="28">
        <v>0</v>
      </c>
      <c r="N13" s="183">
        <f t="shared" si="0"/>
        <v>55</v>
      </c>
      <c r="O13" s="106">
        <f t="shared" si="1"/>
        <v>55</v>
      </c>
    </row>
    <row r="14" spans="1:15" s="25" customFormat="1" ht="12.6" customHeight="1" x14ac:dyDescent="0.2">
      <c r="A14" s="127" t="s">
        <v>154</v>
      </c>
      <c r="B14" s="28">
        <v>730</v>
      </c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>
        <v>0</v>
      </c>
      <c r="N14" s="183">
        <f t="shared" si="0"/>
        <v>730</v>
      </c>
      <c r="O14" s="106">
        <f t="shared" si="1"/>
        <v>730</v>
      </c>
    </row>
    <row r="15" spans="1:15" s="25" customFormat="1" ht="12.6" customHeight="1" x14ac:dyDescent="0.2">
      <c r="A15" s="127" t="s">
        <v>67</v>
      </c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>
        <v>0</v>
      </c>
      <c r="N15" s="183">
        <f t="shared" si="0"/>
        <v>0</v>
      </c>
      <c r="O15" s="106" t="str">
        <f t="shared" si="1"/>
        <v/>
      </c>
    </row>
    <row r="16" spans="1:15" s="25" customFormat="1" ht="12.6" customHeight="1" x14ac:dyDescent="0.2">
      <c r="A16" s="127" t="s">
        <v>321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>
        <v>0</v>
      </c>
      <c r="N16" s="183">
        <f t="shared" si="0"/>
        <v>0</v>
      </c>
      <c r="O16" s="106" t="str">
        <f t="shared" si="1"/>
        <v/>
      </c>
    </row>
    <row r="17" spans="1:15" s="25" customFormat="1" ht="12.6" customHeight="1" x14ac:dyDescent="0.2">
      <c r="A17" s="127" t="s">
        <v>198</v>
      </c>
      <c r="B17" s="28"/>
      <c r="C17" s="28">
        <v>68.5</v>
      </c>
      <c r="D17" s="28"/>
      <c r="E17" s="28"/>
      <c r="F17" s="28"/>
      <c r="G17" s="28"/>
      <c r="H17" s="28"/>
      <c r="I17" s="28"/>
      <c r="J17" s="28"/>
      <c r="K17" s="28"/>
      <c r="L17" s="28"/>
      <c r="M17" s="28">
        <v>0</v>
      </c>
      <c r="N17" s="183">
        <f t="shared" si="0"/>
        <v>68.5</v>
      </c>
      <c r="O17" s="106">
        <f t="shared" si="1"/>
        <v>68.5</v>
      </c>
    </row>
    <row r="18" spans="1:15" s="25" customFormat="1" ht="12.6" customHeight="1" x14ac:dyDescent="0.2">
      <c r="A18" s="127" t="s">
        <v>275</v>
      </c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>
        <v>0</v>
      </c>
      <c r="N18" s="183">
        <f t="shared" si="0"/>
        <v>0</v>
      </c>
      <c r="O18" s="106" t="str">
        <f t="shared" si="1"/>
        <v/>
      </c>
    </row>
    <row r="19" spans="1:15" s="25" customFormat="1" ht="12.6" customHeight="1" x14ac:dyDescent="0.2">
      <c r="A19" s="127" t="s">
        <v>488</v>
      </c>
      <c r="B19" s="28">
        <v>30</v>
      </c>
      <c r="C19" s="28">
        <v>69.53</v>
      </c>
      <c r="D19" s="28">
        <v>15</v>
      </c>
      <c r="E19" s="28"/>
      <c r="F19" s="28"/>
      <c r="G19" s="28"/>
      <c r="H19" s="28"/>
      <c r="I19" s="28"/>
      <c r="J19" s="28"/>
      <c r="K19" s="28"/>
      <c r="L19" s="28"/>
      <c r="M19" s="28">
        <v>0</v>
      </c>
      <c r="N19" s="183">
        <f t="shared" si="0"/>
        <v>114.53</v>
      </c>
      <c r="O19" s="106">
        <f t="shared" si="1"/>
        <v>38.176666666666669</v>
      </c>
    </row>
    <row r="20" spans="1:15" s="25" customFormat="1" ht="12.6" customHeight="1" x14ac:dyDescent="0.2">
      <c r="A20" s="127" t="s">
        <v>144</v>
      </c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>
        <v>0</v>
      </c>
      <c r="N20" s="183">
        <f t="shared" si="0"/>
        <v>0</v>
      </c>
      <c r="O20" s="106" t="str">
        <f t="shared" si="1"/>
        <v/>
      </c>
    </row>
    <row r="21" spans="1:15" s="25" customFormat="1" ht="12.6" customHeight="1" x14ac:dyDescent="0.2">
      <c r="A21" s="105" t="s">
        <v>78</v>
      </c>
      <c r="B21" s="28">
        <v>220</v>
      </c>
      <c r="C21" s="28">
        <v>220</v>
      </c>
      <c r="D21" s="28">
        <v>220</v>
      </c>
      <c r="E21" s="28"/>
      <c r="F21" s="28"/>
      <c r="G21" s="28"/>
      <c r="H21" s="28"/>
      <c r="I21" s="28"/>
      <c r="J21" s="28"/>
      <c r="K21" s="28"/>
      <c r="L21" s="28"/>
      <c r="M21" s="28">
        <v>0</v>
      </c>
      <c r="N21" s="183">
        <f t="shared" si="0"/>
        <v>660</v>
      </c>
      <c r="O21" s="106">
        <f t="shared" si="1"/>
        <v>220</v>
      </c>
    </row>
    <row r="22" spans="1:15" s="25" customFormat="1" ht="12.6" customHeight="1" x14ac:dyDescent="0.2">
      <c r="A22" s="105" t="s">
        <v>170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>
        <v>0</v>
      </c>
      <c r="N22" s="183">
        <f t="shared" si="0"/>
        <v>0</v>
      </c>
      <c r="O22" s="106" t="str">
        <f t="shared" si="1"/>
        <v/>
      </c>
    </row>
    <row r="23" spans="1:15" s="25" customFormat="1" ht="12.6" customHeight="1" x14ac:dyDescent="0.2">
      <c r="A23" s="117" t="s">
        <v>231</v>
      </c>
      <c r="B23" s="28"/>
      <c r="C23" s="28"/>
      <c r="D23" s="28">
        <v>1080</v>
      </c>
      <c r="E23" s="28"/>
      <c r="F23" s="28"/>
      <c r="G23" s="28"/>
      <c r="H23" s="28"/>
      <c r="I23" s="28"/>
      <c r="J23" s="28"/>
      <c r="K23" s="28"/>
      <c r="L23" s="28"/>
      <c r="M23" s="28">
        <v>0</v>
      </c>
      <c r="N23" s="183">
        <f t="shared" si="0"/>
        <v>1080</v>
      </c>
      <c r="O23" s="106">
        <f t="shared" si="1"/>
        <v>1080</v>
      </c>
    </row>
    <row r="24" spans="1:15" customFormat="1" ht="12.6" customHeight="1" x14ac:dyDescent="0.2">
      <c r="A24" s="105" t="s">
        <v>513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>
        <v>0</v>
      </c>
      <c r="N24" s="183">
        <f t="shared" si="0"/>
        <v>0</v>
      </c>
      <c r="O24" s="106" t="str">
        <f t="shared" si="1"/>
        <v/>
      </c>
    </row>
    <row r="25" spans="1:15" s="25" customFormat="1" ht="12.6" customHeight="1" x14ac:dyDescent="0.2">
      <c r="A25" s="117" t="s">
        <v>243</v>
      </c>
      <c r="B25" s="28">
        <v>187.04</v>
      </c>
      <c r="C25" s="28">
        <v>1071</v>
      </c>
      <c r="D25" s="28">
        <v>29.49</v>
      </c>
      <c r="E25" s="28"/>
      <c r="F25" s="28"/>
      <c r="G25" s="28"/>
      <c r="H25" s="28"/>
      <c r="I25" s="28"/>
      <c r="J25" s="28"/>
      <c r="K25" s="28"/>
      <c r="L25" s="28"/>
      <c r="M25" s="28">
        <v>0</v>
      </c>
      <c r="N25" s="183">
        <f t="shared" si="0"/>
        <v>1287.53</v>
      </c>
      <c r="O25" s="106">
        <f t="shared" si="1"/>
        <v>429.17666666666668</v>
      </c>
    </row>
    <row r="26" spans="1:15" s="25" customFormat="1" ht="12.6" customHeight="1" x14ac:dyDescent="0.2">
      <c r="A26" s="117" t="s">
        <v>88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>
        <v>0</v>
      </c>
      <c r="N26" s="183">
        <f t="shared" si="0"/>
        <v>0</v>
      </c>
      <c r="O26" s="106" t="str">
        <f t="shared" si="1"/>
        <v/>
      </c>
    </row>
    <row r="27" spans="1:15" s="25" customFormat="1" ht="12.6" customHeight="1" x14ac:dyDescent="0.2">
      <c r="A27" s="117" t="s">
        <v>76</v>
      </c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>
        <v>0</v>
      </c>
      <c r="N27" s="183">
        <f t="shared" si="0"/>
        <v>0</v>
      </c>
      <c r="O27" s="106" t="str">
        <f t="shared" si="1"/>
        <v/>
      </c>
    </row>
    <row r="28" spans="1:15" s="25" customFormat="1" ht="12.6" customHeight="1" x14ac:dyDescent="0.2">
      <c r="A28" s="117" t="s">
        <v>77</v>
      </c>
      <c r="B28" s="28"/>
      <c r="C28" s="28">
        <v>313.98</v>
      </c>
      <c r="D28" s="28"/>
      <c r="E28" s="28"/>
      <c r="F28" s="28"/>
      <c r="G28" s="28"/>
      <c r="H28" s="28"/>
      <c r="I28" s="28"/>
      <c r="J28" s="28"/>
      <c r="K28" s="28"/>
      <c r="L28" s="28"/>
      <c r="M28" s="28">
        <v>0</v>
      </c>
      <c r="N28" s="183">
        <f t="shared" si="0"/>
        <v>313.98</v>
      </c>
      <c r="O28" s="106">
        <f t="shared" si="1"/>
        <v>313.98</v>
      </c>
    </row>
    <row r="29" spans="1:15" s="25" customFormat="1" ht="12.6" customHeight="1" x14ac:dyDescent="0.2">
      <c r="A29" s="117" t="s">
        <v>126</v>
      </c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>
        <v>0</v>
      </c>
      <c r="N29" s="183">
        <f t="shared" si="0"/>
        <v>0</v>
      </c>
      <c r="O29" s="106" t="str">
        <f t="shared" si="1"/>
        <v/>
      </c>
    </row>
    <row r="30" spans="1:15" s="25" customFormat="1" ht="12.6" customHeight="1" x14ac:dyDescent="0.2">
      <c r="A30" s="117" t="s">
        <v>111</v>
      </c>
      <c r="B30" s="28">
        <v>51.93</v>
      </c>
      <c r="C30" s="28">
        <v>223.32</v>
      </c>
      <c r="D30" s="28">
        <v>74</v>
      </c>
      <c r="E30" s="28"/>
      <c r="F30" s="28"/>
      <c r="G30" s="28"/>
      <c r="H30" s="28"/>
      <c r="I30" s="28"/>
      <c r="J30" s="28"/>
      <c r="K30" s="28"/>
      <c r="L30" s="28"/>
      <c r="M30" s="28">
        <v>0</v>
      </c>
      <c r="N30" s="183">
        <f t="shared" si="0"/>
        <v>349.25</v>
      </c>
      <c r="O30" s="106">
        <f t="shared" si="1"/>
        <v>116.41666666666667</v>
      </c>
    </row>
    <row r="31" spans="1:15" s="25" customFormat="1" ht="12.6" customHeight="1" x14ac:dyDescent="0.2">
      <c r="A31" s="117" t="s">
        <v>69</v>
      </c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>
        <v>0</v>
      </c>
      <c r="N31" s="183">
        <f t="shared" si="0"/>
        <v>0</v>
      </c>
      <c r="O31" s="106" t="str">
        <f t="shared" si="1"/>
        <v/>
      </c>
    </row>
    <row r="32" spans="1:15" customFormat="1" ht="12.6" customHeight="1" x14ac:dyDescent="0.2">
      <c r="A32" s="105" t="s">
        <v>206</v>
      </c>
      <c r="B32" s="28">
        <v>40.520000000000003</v>
      </c>
      <c r="C32" s="28">
        <v>40.520000000000003</v>
      </c>
      <c r="D32" s="28">
        <v>40.520000000000003</v>
      </c>
      <c r="E32" s="28"/>
      <c r="F32" s="28"/>
      <c r="G32" s="28"/>
      <c r="H32" s="28"/>
      <c r="I32" s="28"/>
      <c r="J32" s="28"/>
      <c r="K32" s="28"/>
      <c r="L32" s="28"/>
      <c r="M32" s="28">
        <v>0</v>
      </c>
      <c r="N32" s="183">
        <f t="shared" si="0"/>
        <v>121.56</v>
      </c>
      <c r="O32" s="106">
        <f t="shared" si="1"/>
        <v>40.520000000000003</v>
      </c>
    </row>
    <row r="33" spans="1:15" s="25" customFormat="1" ht="12.6" customHeight="1" x14ac:dyDescent="0.2">
      <c r="A33" s="117" t="s">
        <v>494</v>
      </c>
      <c r="B33" s="28">
        <v>580</v>
      </c>
      <c r="C33" s="28">
        <v>655</v>
      </c>
      <c r="D33" s="28">
        <v>695</v>
      </c>
      <c r="E33" s="28"/>
      <c r="F33" s="28"/>
      <c r="G33" s="28"/>
      <c r="H33" s="28"/>
      <c r="I33" s="28"/>
      <c r="J33" s="28"/>
      <c r="K33" s="28"/>
      <c r="L33" s="28"/>
      <c r="M33" s="28">
        <v>0</v>
      </c>
      <c r="N33" s="183">
        <f t="shared" si="0"/>
        <v>1930</v>
      </c>
      <c r="O33" s="106">
        <f t="shared" si="1"/>
        <v>643.33333333333337</v>
      </c>
    </row>
    <row r="34" spans="1:15" s="25" customFormat="1" ht="12.6" customHeight="1" x14ac:dyDescent="0.2">
      <c r="A34" s="117" t="s">
        <v>495</v>
      </c>
      <c r="B34" s="28">
        <v>170</v>
      </c>
      <c r="C34" s="28">
        <v>220</v>
      </c>
      <c r="D34" s="28"/>
      <c r="E34" s="28"/>
      <c r="F34" s="28"/>
      <c r="G34" s="28"/>
      <c r="H34" s="28"/>
      <c r="I34" s="28"/>
      <c r="J34" s="28"/>
      <c r="K34" s="28"/>
      <c r="L34" s="28"/>
      <c r="M34" s="28">
        <v>0</v>
      </c>
      <c r="N34" s="183">
        <f t="shared" si="0"/>
        <v>390</v>
      </c>
      <c r="O34" s="106">
        <f t="shared" si="1"/>
        <v>195</v>
      </c>
    </row>
    <row r="35" spans="1:15" s="25" customFormat="1" ht="12.6" customHeight="1" x14ac:dyDescent="0.2">
      <c r="A35" s="105" t="s">
        <v>514</v>
      </c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>
        <v>0</v>
      </c>
      <c r="N35" s="183">
        <f t="shared" si="0"/>
        <v>0</v>
      </c>
      <c r="O35" s="106" t="str">
        <f t="shared" si="1"/>
        <v/>
      </c>
    </row>
    <row r="36" spans="1:15" s="25" customFormat="1" ht="12.6" customHeight="1" x14ac:dyDescent="0.2">
      <c r="A36" s="105" t="s">
        <v>497</v>
      </c>
      <c r="B36" s="28">
        <v>306.25</v>
      </c>
      <c r="C36" s="28">
        <v>40.799999999999997</v>
      </c>
      <c r="D36" s="28">
        <v>112.3</v>
      </c>
      <c r="E36" s="28"/>
      <c r="F36" s="28"/>
      <c r="G36" s="28"/>
      <c r="H36" s="28"/>
      <c r="I36" s="28"/>
      <c r="J36" s="28"/>
      <c r="K36" s="28"/>
      <c r="L36" s="28"/>
      <c r="M36" s="28">
        <v>0</v>
      </c>
      <c r="N36" s="183">
        <f t="shared" si="0"/>
        <v>459.35</v>
      </c>
      <c r="O36" s="106">
        <f t="shared" si="1"/>
        <v>153.11666666666667</v>
      </c>
    </row>
    <row r="37" spans="1:15" s="25" customFormat="1" ht="12.6" customHeight="1" x14ac:dyDescent="0.2">
      <c r="A37" s="105" t="s">
        <v>89</v>
      </c>
      <c r="B37" s="28">
        <v>81.17</v>
      </c>
      <c r="C37" s="28">
        <v>117.71</v>
      </c>
      <c r="D37" s="28">
        <v>88.43</v>
      </c>
      <c r="E37" s="28"/>
      <c r="F37" s="28"/>
      <c r="G37" s="28"/>
      <c r="H37" s="28"/>
      <c r="I37" s="28"/>
      <c r="J37" s="28"/>
      <c r="K37" s="28"/>
      <c r="L37" s="28"/>
      <c r="M37" s="28">
        <v>0</v>
      </c>
      <c r="N37" s="183">
        <f t="shared" si="0"/>
        <v>287.31</v>
      </c>
      <c r="O37" s="106">
        <f t="shared" si="1"/>
        <v>95.77</v>
      </c>
    </row>
    <row r="38" spans="1:15" s="25" customFormat="1" ht="12.6" customHeight="1" x14ac:dyDescent="0.2">
      <c r="A38" s="105" t="s">
        <v>645</v>
      </c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>
        <v>0</v>
      </c>
      <c r="N38" s="183">
        <f t="shared" si="0"/>
        <v>0</v>
      </c>
      <c r="O38" s="106" t="str">
        <f t="shared" si="1"/>
        <v/>
      </c>
    </row>
    <row r="39" spans="1:15" s="25" customFormat="1" ht="12.6" customHeight="1" x14ac:dyDescent="0.2">
      <c r="A39" s="105" t="s">
        <v>515</v>
      </c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>
        <v>0</v>
      </c>
      <c r="N39" s="183">
        <f t="shared" si="0"/>
        <v>0</v>
      </c>
      <c r="O39" s="106" t="str">
        <f t="shared" si="1"/>
        <v/>
      </c>
    </row>
    <row r="40" spans="1:15" s="25" customFormat="1" ht="12.6" customHeight="1" x14ac:dyDescent="0.2">
      <c r="A40" s="105" t="s">
        <v>98</v>
      </c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>
        <v>0</v>
      </c>
      <c r="N40" s="183">
        <f t="shared" si="0"/>
        <v>0</v>
      </c>
      <c r="O40" s="106" t="str">
        <f t="shared" si="1"/>
        <v/>
      </c>
    </row>
    <row r="41" spans="1:15" s="25" customFormat="1" ht="12.6" customHeight="1" x14ac:dyDescent="0.2">
      <c r="A41" s="105" t="s">
        <v>268</v>
      </c>
      <c r="B41" s="28"/>
      <c r="C41" s="28"/>
      <c r="D41" s="28">
        <v>130.69999999999999</v>
      </c>
      <c r="E41" s="28"/>
      <c r="F41" s="28"/>
      <c r="G41" s="28"/>
      <c r="H41" s="28"/>
      <c r="I41" s="28"/>
      <c r="J41" s="28"/>
      <c r="K41" s="28"/>
      <c r="L41" s="28"/>
      <c r="M41" s="28">
        <v>0</v>
      </c>
      <c r="N41" s="183">
        <f t="shared" si="0"/>
        <v>130.69999999999999</v>
      </c>
      <c r="O41" s="106">
        <f t="shared" si="1"/>
        <v>130.69999999999999</v>
      </c>
    </row>
    <row r="42" spans="1:15" s="25" customFormat="1" ht="12.6" customHeight="1" x14ac:dyDescent="0.2">
      <c r="A42" s="105" t="s">
        <v>99</v>
      </c>
      <c r="B42" s="28">
        <v>404.6</v>
      </c>
      <c r="C42" s="28">
        <v>404.6</v>
      </c>
      <c r="D42" s="28">
        <v>702.85</v>
      </c>
      <c r="E42" s="28"/>
      <c r="F42" s="28"/>
      <c r="G42" s="28"/>
      <c r="H42" s="28"/>
      <c r="I42" s="28"/>
      <c r="J42" s="28"/>
      <c r="K42" s="28"/>
      <c r="L42" s="28"/>
      <c r="M42" s="28">
        <v>0</v>
      </c>
      <c r="N42" s="183">
        <f t="shared" si="0"/>
        <v>1512.0500000000002</v>
      </c>
      <c r="O42" s="106">
        <f t="shared" si="1"/>
        <v>504.01666666666671</v>
      </c>
    </row>
    <row r="43" spans="1:15" s="25" customFormat="1" ht="12.6" customHeight="1" x14ac:dyDescent="0.2">
      <c r="A43" s="105" t="s">
        <v>178</v>
      </c>
      <c r="B43" s="28">
        <v>173.25</v>
      </c>
      <c r="C43" s="28">
        <v>173.25</v>
      </c>
      <c r="D43" s="28">
        <v>173.25</v>
      </c>
      <c r="E43" s="28"/>
      <c r="F43" s="28"/>
      <c r="G43" s="28"/>
      <c r="H43" s="28"/>
      <c r="I43" s="28"/>
      <c r="J43" s="28"/>
      <c r="K43" s="28"/>
      <c r="L43" s="28"/>
      <c r="M43" s="28">
        <v>0</v>
      </c>
      <c r="N43" s="183">
        <f t="shared" si="0"/>
        <v>519.75</v>
      </c>
      <c r="O43" s="106">
        <f t="shared" si="1"/>
        <v>173.25</v>
      </c>
    </row>
    <row r="44" spans="1:15" s="25" customFormat="1" ht="12.6" customHeight="1" x14ac:dyDescent="0.2">
      <c r="A44" s="105" t="s">
        <v>210</v>
      </c>
      <c r="B44" s="28">
        <v>594.33000000000004</v>
      </c>
      <c r="C44" s="28">
        <v>525</v>
      </c>
      <c r="D44" s="28">
        <v>434.44</v>
      </c>
      <c r="E44" s="28"/>
      <c r="F44" s="28"/>
      <c r="G44" s="28"/>
      <c r="H44" s="28"/>
      <c r="I44" s="28"/>
      <c r="J44" s="28"/>
      <c r="K44" s="28"/>
      <c r="L44" s="28"/>
      <c r="M44" s="28">
        <v>0</v>
      </c>
      <c r="N44" s="183">
        <f t="shared" si="0"/>
        <v>1553.77</v>
      </c>
      <c r="O44" s="106">
        <f t="shared" si="1"/>
        <v>517.92333333333329</v>
      </c>
    </row>
    <row r="45" spans="1:15" s="25" customFormat="1" ht="12.6" customHeight="1" x14ac:dyDescent="0.2">
      <c r="A45" s="105" t="s">
        <v>79</v>
      </c>
      <c r="B45" s="28">
        <v>49</v>
      </c>
      <c r="C45" s="28">
        <v>49</v>
      </c>
      <c r="D45" s="28">
        <v>49</v>
      </c>
      <c r="E45" s="28"/>
      <c r="F45" s="28"/>
      <c r="G45" s="28"/>
      <c r="H45" s="28"/>
      <c r="I45" s="28"/>
      <c r="J45" s="28"/>
      <c r="K45" s="28"/>
      <c r="L45" s="28"/>
      <c r="M45" s="28">
        <v>0</v>
      </c>
      <c r="N45" s="183">
        <f t="shared" si="0"/>
        <v>147</v>
      </c>
      <c r="O45" s="106">
        <f t="shared" si="1"/>
        <v>49</v>
      </c>
    </row>
    <row r="46" spans="1:15" s="25" customFormat="1" ht="12.6" customHeight="1" x14ac:dyDescent="0.2">
      <c r="A46" s="105" t="s">
        <v>516</v>
      </c>
      <c r="B46" s="28">
        <v>0.83</v>
      </c>
      <c r="C46" s="28">
        <v>2.81</v>
      </c>
      <c r="D46" s="28">
        <v>1.89</v>
      </c>
      <c r="E46" s="28"/>
      <c r="F46" s="28"/>
      <c r="G46" s="28"/>
      <c r="H46" s="28"/>
      <c r="I46" s="28"/>
      <c r="J46" s="28"/>
      <c r="K46" s="28"/>
      <c r="L46" s="28"/>
      <c r="M46" s="28">
        <v>0</v>
      </c>
      <c r="N46" s="183">
        <f t="shared" si="0"/>
        <v>5.53</v>
      </c>
      <c r="O46" s="106">
        <f t="shared" si="1"/>
        <v>1.8433333333333335</v>
      </c>
    </row>
    <row r="47" spans="1:15" s="25" customFormat="1" ht="12.6" customHeight="1" x14ac:dyDescent="0.2">
      <c r="A47" s="105" t="s">
        <v>81</v>
      </c>
      <c r="B47" s="28">
        <v>125.64</v>
      </c>
      <c r="C47" s="28">
        <v>125.64</v>
      </c>
      <c r="D47" s="28">
        <v>128</v>
      </c>
      <c r="E47" s="28"/>
      <c r="F47" s="28"/>
      <c r="G47" s="28"/>
      <c r="H47" s="28"/>
      <c r="I47" s="28"/>
      <c r="J47" s="28"/>
      <c r="K47" s="28"/>
      <c r="L47" s="28"/>
      <c r="M47" s="28">
        <v>0</v>
      </c>
      <c r="N47" s="183">
        <f t="shared" si="0"/>
        <v>379.28</v>
      </c>
      <c r="O47" s="106">
        <f t="shared" si="1"/>
        <v>126.42666666666666</v>
      </c>
    </row>
    <row r="48" spans="1:15" s="25" customFormat="1" ht="12.6" customHeight="1" thickBot="1" x14ac:dyDescent="0.25">
      <c r="A48" s="168" t="s">
        <v>1</v>
      </c>
      <c r="B48" s="178">
        <f t="shared" ref="B48:N48" si="2">SUM(B7:B47)</f>
        <v>3974.5599999999995</v>
      </c>
      <c r="C48" s="178">
        <f t="shared" si="2"/>
        <v>6358.6600000000017</v>
      </c>
      <c r="D48" s="178">
        <f t="shared" si="2"/>
        <v>4024.87</v>
      </c>
      <c r="E48" s="178">
        <f t="shared" si="2"/>
        <v>0</v>
      </c>
      <c r="F48" s="178">
        <f t="shared" si="2"/>
        <v>0</v>
      </c>
      <c r="G48" s="178">
        <f t="shared" si="2"/>
        <v>0</v>
      </c>
      <c r="H48" s="178">
        <f t="shared" si="2"/>
        <v>0</v>
      </c>
      <c r="I48" s="178">
        <f>SUM(I7:I47)</f>
        <v>0</v>
      </c>
      <c r="J48" s="178">
        <f>SUM(J7:J47)</f>
        <v>0</v>
      </c>
      <c r="K48" s="178">
        <f t="shared" si="2"/>
        <v>0</v>
      </c>
      <c r="L48" s="178">
        <f t="shared" si="2"/>
        <v>0</v>
      </c>
      <c r="M48" s="178">
        <f t="shared" si="2"/>
        <v>0</v>
      </c>
      <c r="N48" s="178">
        <f t="shared" si="2"/>
        <v>14358.090000000004</v>
      </c>
      <c r="O48" s="295">
        <f>IFERROR(AVERAGEIF(B48:M48,"&gt;0"),"")</f>
        <v>4786.03</v>
      </c>
    </row>
    <row r="49" spans="1:15" s="25" customFormat="1" ht="12.6" customHeight="1" thickBot="1" x14ac:dyDescent="0.25">
      <c r="A49" s="36"/>
      <c r="B49" s="36"/>
      <c r="C49" s="36"/>
      <c r="D49" s="36"/>
      <c r="E49" s="36"/>
      <c r="F49" s="36"/>
      <c r="G49" s="36"/>
      <c r="H49" s="36"/>
      <c r="I49" s="36"/>
      <c r="J49" s="100"/>
      <c r="K49" s="36"/>
      <c r="L49" s="36"/>
      <c r="M49" s="36"/>
      <c r="N49" s="36"/>
      <c r="O49" s="31"/>
    </row>
    <row r="50" spans="1:15" s="25" customFormat="1" ht="12.6" customHeight="1" thickBot="1" x14ac:dyDescent="0.25">
      <c r="A50" s="64" t="s">
        <v>2</v>
      </c>
      <c r="B50" s="107">
        <f t="shared" ref="B50:O50" si="3">B6</f>
        <v>44197</v>
      </c>
      <c r="C50" s="108">
        <f t="shared" si="3"/>
        <v>44228</v>
      </c>
      <c r="D50" s="108">
        <f t="shared" si="3"/>
        <v>44256</v>
      </c>
      <c r="E50" s="108">
        <f t="shared" si="3"/>
        <v>44287</v>
      </c>
      <c r="F50" s="108">
        <f t="shared" si="3"/>
        <v>44317</v>
      </c>
      <c r="G50" s="108">
        <f t="shared" si="3"/>
        <v>44348</v>
      </c>
      <c r="H50" s="108">
        <f t="shared" si="3"/>
        <v>44378</v>
      </c>
      <c r="I50" s="108">
        <f t="shared" si="3"/>
        <v>44409</v>
      </c>
      <c r="J50" s="108">
        <f t="shared" si="3"/>
        <v>44440</v>
      </c>
      <c r="K50" s="108">
        <f t="shared" si="3"/>
        <v>44470</v>
      </c>
      <c r="L50" s="108">
        <f t="shared" si="3"/>
        <v>44501</v>
      </c>
      <c r="M50" s="108">
        <f t="shared" si="3"/>
        <v>44531</v>
      </c>
      <c r="N50" s="109" t="str">
        <f t="shared" si="3"/>
        <v>Total</v>
      </c>
      <c r="O50" s="120" t="str">
        <f t="shared" si="3"/>
        <v>Média</v>
      </c>
    </row>
    <row r="51" spans="1:15" s="25" customFormat="1" ht="12.6" customHeight="1" x14ac:dyDescent="0.2">
      <c r="A51" s="111" t="s">
        <v>5</v>
      </c>
      <c r="B51" s="28">
        <v>4500</v>
      </c>
      <c r="C51" s="28">
        <v>4500</v>
      </c>
      <c r="D51" s="28">
        <v>4500</v>
      </c>
      <c r="E51" s="28"/>
      <c r="F51" s="28"/>
      <c r="G51" s="28"/>
      <c r="H51" s="28"/>
      <c r="I51" s="28"/>
      <c r="J51" s="28"/>
      <c r="K51" s="28"/>
      <c r="L51" s="28"/>
      <c r="M51" s="28">
        <v>0</v>
      </c>
      <c r="N51" s="210">
        <f>SUM(B51:M51)</f>
        <v>13500</v>
      </c>
      <c r="O51" s="106">
        <f>IFERROR(AVERAGEIF(B51:M51,"&gt;0"),"")</f>
        <v>4500</v>
      </c>
    </row>
    <row r="52" spans="1:15" s="25" customFormat="1" ht="12.6" customHeight="1" x14ac:dyDescent="0.2">
      <c r="A52" s="111" t="s">
        <v>510</v>
      </c>
      <c r="B52" s="28"/>
      <c r="C52" s="28"/>
      <c r="D52" s="28">
        <v>1000</v>
      </c>
      <c r="E52" s="28"/>
      <c r="F52" s="28"/>
      <c r="G52" s="28"/>
      <c r="H52" s="28"/>
      <c r="I52" s="28"/>
      <c r="J52" s="28"/>
      <c r="K52" s="28"/>
      <c r="L52" s="28"/>
      <c r="M52" s="28">
        <v>0</v>
      </c>
      <c r="N52" s="210">
        <f t="shared" ref="N52:N59" si="4">SUM(B52:M52)</f>
        <v>1000</v>
      </c>
      <c r="O52" s="106">
        <f t="shared" ref="O52:O59" si="5">IFERROR(AVERAGEIF(B52:M52,"&gt;0"),"")</f>
        <v>1000</v>
      </c>
    </row>
    <row r="53" spans="1:15" s="25" customFormat="1" ht="12.6" customHeight="1" x14ac:dyDescent="0.2">
      <c r="A53" s="111" t="s">
        <v>320</v>
      </c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>
        <v>0</v>
      </c>
      <c r="N53" s="210">
        <f t="shared" si="4"/>
        <v>0</v>
      </c>
      <c r="O53" s="106" t="str">
        <f t="shared" si="5"/>
        <v/>
      </c>
    </row>
    <row r="54" spans="1:15" s="25" customFormat="1" ht="12.6" customHeight="1" x14ac:dyDescent="0.2">
      <c r="A54" s="112" t="s">
        <v>511</v>
      </c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>
        <v>0</v>
      </c>
      <c r="N54" s="210">
        <f t="shared" si="4"/>
        <v>0</v>
      </c>
      <c r="O54" s="106" t="str">
        <f t="shared" si="5"/>
        <v/>
      </c>
    </row>
    <row r="55" spans="1:15" s="25" customFormat="1" ht="12.6" customHeight="1" x14ac:dyDescent="0.2">
      <c r="A55" s="112" t="s">
        <v>148</v>
      </c>
      <c r="B55" s="28">
        <v>5</v>
      </c>
      <c r="C55" s="28">
        <v>5</v>
      </c>
      <c r="D55" s="28">
        <v>5</v>
      </c>
      <c r="E55" s="28"/>
      <c r="F55" s="28"/>
      <c r="G55" s="28"/>
      <c r="H55" s="28"/>
      <c r="I55" s="28"/>
      <c r="J55" s="28"/>
      <c r="K55" s="28"/>
      <c r="L55" s="28"/>
      <c r="M55" s="28">
        <v>0</v>
      </c>
      <c r="N55" s="210">
        <f t="shared" si="4"/>
        <v>15</v>
      </c>
      <c r="O55" s="106">
        <f t="shared" si="5"/>
        <v>5</v>
      </c>
    </row>
    <row r="56" spans="1:15" s="25" customFormat="1" ht="12.6" customHeight="1" x14ac:dyDescent="0.2">
      <c r="A56" s="112" t="s">
        <v>61</v>
      </c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>
        <v>0</v>
      </c>
      <c r="N56" s="210">
        <f t="shared" si="4"/>
        <v>0</v>
      </c>
      <c r="O56" s="106" t="str">
        <f t="shared" si="5"/>
        <v/>
      </c>
    </row>
    <row r="57" spans="1:15" s="25" customFormat="1" ht="12.6" customHeight="1" x14ac:dyDescent="0.2">
      <c r="A57" s="112" t="s">
        <v>3</v>
      </c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>
        <v>0</v>
      </c>
      <c r="N57" s="210">
        <f t="shared" si="4"/>
        <v>0</v>
      </c>
      <c r="O57" s="106" t="str">
        <f t="shared" si="5"/>
        <v/>
      </c>
    </row>
    <row r="58" spans="1:15" s="25" customFormat="1" ht="12.6" customHeight="1" x14ac:dyDescent="0.2">
      <c r="A58" s="112" t="s">
        <v>643</v>
      </c>
      <c r="B58" s="28"/>
      <c r="C58" s="28">
        <v>934</v>
      </c>
      <c r="D58" s="28"/>
      <c r="E58" s="28"/>
      <c r="F58" s="28"/>
      <c r="G58" s="28"/>
      <c r="H58" s="28"/>
      <c r="I58" s="28"/>
      <c r="J58" s="28"/>
      <c r="K58" s="28"/>
      <c r="L58" s="28"/>
      <c r="M58" s="28">
        <v>0</v>
      </c>
      <c r="N58" s="210">
        <f t="shared" si="4"/>
        <v>934</v>
      </c>
      <c r="O58" s="106">
        <f t="shared" si="5"/>
        <v>934</v>
      </c>
    </row>
    <row r="59" spans="1:15" s="25" customFormat="1" ht="12.6" customHeight="1" x14ac:dyDescent="0.2">
      <c r="A59" s="112" t="s">
        <v>65</v>
      </c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>
        <v>0</v>
      </c>
      <c r="N59" s="210">
        <f t="shared" si="4"/>
        <v>0</v>
      </c>
      <c r="O59" s="106" t="str">
        <f t="shared" si="5"/>
        <v/>
      </c>
    </row>
    <row r="60" spans="1:15" s="25" customFormat="1" ht="12.6" customHeight="1" thickBot="1" x14ac:dyDescent="0.25">
      <c r="A60" s="176" t="s">
        <v>1</v>
      </c>
      <c r="B60" s="177">
        <f t="shared" ref="B60:M60" si="6">SUM(B51:B59)</f>
        <v>4505</v>
      </c>
      <c r="C60" s="177">
        <f t="shared" si="6"/>
        <v>5439</v>
      </c>
      <c r="D60" s="177">
        <f t="shared" si="6"/>
        <v>5505</v>
      </c>
      <c r="E60" s="177">
        <f t="shared" si="6"/>
        <v>0</v>
      </c>
      <c r="F60" s="177">
        <f t="shared" si="6"/>
        <v>0</v>
      </c>
      <c r="G60" s="177">
        <f t="shared" si="6"/>
        <v>0</v>
      </c>
      <c r="H60" s="177">
        <f t="shared" si="6"/>
        <v>0</v>
      </c>
      <c r="I60" s="177">
        <f>SUM(I51:I59)</f>
        <v>0</v>
      </c>
      <c r="J60" s="177">
        <f t="shared" si="6"/>
        <v>0</v>
      </c>
      <c r="K60" s="177">
        <f>SUM(K51:K59)</f>
        <v>0</v>
      </c>
      <c r="L60" s="177">
        <f t="shared" si="6"/>
        <v>0</v>
      </c>
      <c r="M60" s="177">
        <f t="shared" si="6"/>
        <v>0</v>
      </c>
      <c r="N60" s="177">
        <f>SUM(B60:M60)</f>
        <v>15449</v>
      </c>
      <c r="O60" s="291">
        <f>IFERROR(AVERAGEIF(B60:M60,"&gt;0"),"")</f>
        <v>5149.666666666667</v>
      </c>
    </row>
    <row r="61" spans="1:15" s="25" customFormat="1" ht="12.6" customHeight="1" thickBot="1" x14ac:dyDescent="0.25">
      <c r="A61" s="41"/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43"/>
      <c r="O61" s="39"/>
    </row>
    <row r="62" spans="1:15" s="34" customFormat="1" ht="12.6" customHeight="1" thickBot="1" x14ac:dyDescent="0.25">
      <c r="A62" s="186" t="s">
        <v>9</v>
      </c>
      <c r="B62" s="336">
        <f>'[2]2021'!$E$11</f>
        <v>25442.34</v>
      </c>
      <c r="C62" s="336">
        <f>'[2]2021'!$H$11</f>
        <v>24558.46</v>
      </c>
      <c r="D62" s="336">
        <f>'[2]2021'!$K$11</f>
        <v>26084.280000000002</v>
      </c>
      <c r="E62" s="336">
        <f>'[2]2021'!$N$11</f>
        <v>0</v>
      </c>
      <c r="F62" s="336">
        <f>'[2]2021'!$Q$11</f>
        <v>0</v>
      </c>
      <c r="G62" s="336">
        <f>'[2]2021'!$T$11</f>
        <v>0</v>
      </c>
      <c r="H62" s="336">
        <f>'[2]2021'!$W$11</f>
        <v>0</v>
      </c>
      <c r="I62" s="336">
        <f>'[2]2021'!$Z$11</f>
        <v>0</v>
      </c>
      <c r="J62" s="336">
        <f>'[2]2021'!$AC$11</f>
        <v>0</v>
      </c>
      <c r="K62" s="336">
        <f>'[2]2021'!$AF$11</f>
        <v>0</v>
      </c>
      <c r="L62" s="336">
        <f>'[2]2021'!$AI$11</f>
        <v>0</v>
      </c>
      <c r="M62" s="336">
        <f>'[2]2021'!$AL$11</f>
        <v>0</v>
      </c>
      <c r="N62" s="42"/>
      <c r="O62" s="42"/>
    </row>
    <row r="63" spans="1:15" s="25" customFormat="1" ht="14.1" customHeight="1" x14ac:dyDescent="0.2">
      <c r="N63" s="34"/>
    </row>
    <row r="64" spans="1:15" s="25" customFormat="1" ht="14.1" customHeight="1" x14ac:dyDescent="0.2">
      <c r="N64" s="34"/>
    </row>
    <row r="72" spans="10:10" x14ac:dyDescent="0.2">
      <c r="J72" s="44"/>
    </row>
  </sheetData>
  <sheetProtection password="E499" sheet="1" objects="1" scenarios="1" selectLockedCells="1" selectUnlockedCells="1"/>
  <mergeCells count="3">
    <mergeCell ref="A1:O1"/>
    <mergeCell ref="A2:O2"/>
    <mergeCell ref="A4:O4"/>
  </mergeCells>
  <printOptions horizontalCentered="1"/>
  <pageMargins left="0.94488188976377963" right="0.35433070866141736" top="0.39370078740157483" bottom="0.39370078740157483" header="0.51181102362204722" footer="0.51181102362204722"/>
  <pageSetup paperSize="9" scale="80" firstPageNumber="0" orientation="landscape" horizontalDpi="300" verticalDpi="300" r:id="rId1"/>
  <headerFooter alignWithMargins="0"/>
  <ignoredErrors>
    <ignoredError sqref="B48" formulaRange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1"/>
  <dimension ref="A1:O75"/>
  <sheetViews>
    <sheetView topLeftCell="A50" zoomScale="140" zoomScaleNormal="140" workbookViewId="0">
      <selection activeCell="B53" sqref="B53:M53"/>
    </sheetView>
  </sheetViews>
  <sheetFormatPr defaultRowHeight="12.75" x14ac:dyDescent="0.2"/>
  <cols>
    <col min="1" max="1" width="37.42578125" style="44" customWidth="1"/>
    <col min="2" max="2" width="11" style="44" customWidth="1"/>
    <col min="3" max="6" width="9.42578125" style="44" customWidth="1"/>
    <col min="7" max="7" width="8.85546875" style="44" customWidth="1"/>
    <col min="8" max="8" width="9" style="44" customWidth="1"/>
    <col min="9" max="9" width="10.28515625" style="44" customWidth="1"/>
    <col min="10" max="10" width="10" style="44" customWidth="1"/>
    <col min="11" max="11" width="9.5703125" style="44" customWidth="1"/>
    <col min="12" max="13" width="10.7109375" style="44" customWidth="1"/>
    <col min="14" max="14" width="10.7109375" style="215" customWidth="1"/>
    <col min="15" max="15" width="10.7109375" style="44" customWidth="1"/>
    <col min="16" max="16384" width="9.140625" style="44"/>
  </cols>
  <sheetData>
    <row r="1" spans="1:15" ht="12.6" customHeight="1" x14ac:dyDescent="0.2">
      <c r="A1" s="514" t="str">
        <f>APUCARANA!A1</f>
        <v xml:space="preserve">ORDEM DOS ADVOGADOS DO BRASIL - Seção PR </v>
      </c>
      <c r="B1" s="515"/>
      <c r="C1" s="515"/>
      <c r="D1" s="515"/>
      <c r="E1" s="515"/>
      <c r="F1" s="515"/>
      <c r="G1" s="515"/>
      <c r="H1" s="515"/>
      <c r="I1" s="515"/>
      <c r="J1" s="515"/>
      <c r="K1" s="515"/>
      <c r="L1" s="515"/>
      <c r="M1" s="515"/>
      <c r="N1" s="515"/>
      <c r="O1" s="516"/>
    </row>
    <row r="2" spans="1:15" ht="12.6" customHeight="1" thickBot="1" x14ac:dyDescent="0.25">
      <c r="A2" s="490" t="str">
        <f>APUCARANA!A2</f>
        <v>Demostrativo de Despesas - JANEIRO 2021 A DEZEMBRO 2021</v>
      </c>
      <c r="B2" s="491"/>
      <c r="C2" s="491"/>
      <c r="D2" s="491"/>
      <c r="E2" s="491"/>
      <c r="F2" s="491"/>
      <c r="G2" s="491"/>
      <c r="H2" s="491"/>
      <c r="I2" s="491"/>
      <c r="J2" s="491"/>
      <c r="K2" s="491"/>
      <c r="L2" s="491"/>
      <c r="M2" s="491"/>
      <c r="N2" s="491"/>
      <c r="O2" s="492"/>
    </row>
    <row r="3" spans="1:15" ht="12.6" customHeight="1" thickBot="1" x14ac:dyDescent="0.25">
      <c r="A3" s="121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227"/>
      <c r="O3" s="122"/>
    </row>
    <row r="4" spans="1:15" ht="12.6" customHeight="1" thickBot="1" x14ac:dyDescent="0.25">
      <c r="A4" s="511" t="s">
        <v>53</v>
      </c>
      <c r="B4" s="512"/>
      <c r="C4" s="512"/>
      <c r="D4" s="512"/>
      <c r="E4" s="512"/>
      <c r="F4" s="512"/>
      <c r="G4" s="512"/>
      <c r="H4" s="512"/>
      <c r="I4" s="512"/>
      <c r="J4" s="512"/>
      <c r="K4" s="512"/>
      <c r="L4" s="512"/>
      <c r="M4" s="512"/>
      <c r="N4" s="512"/>
      <c r="O4" s="513"/>
    </row>
    <row r="5" spans="1:15" ht="12.6" customHeight="1" thickBot="1" x14ac:dyDescent="0.25">
      <c r="A5" s="121"/>
      <c r="B5" s="361"/>
      <c r="C5" s="361"/>
      <c r="D5" s="361"/>
      <c r="E5" s="361"/>
      <c r="F5" s="361"/>
      <c r="G5" s="361"/>
      <c r="H5" s="361"/>
      <c r="I5" s="361"/>
      <c r="J5" s="361"/>
      <c r="K5" s="361"/>
      <c r="L5" s="361"/>
      <c r="M5" s="361"/>
      <c r="N5" s="362"/>
      <c r="O5" s="363"/>
    </row>
    <row r="6" spans="1:15" s="25" customFormat="1" ht="12.6" customHeight="1" thickBot="1" x14ac:dyDescent="0.25">
      <c r="A6" s="124" t="s">
        <v>0</v>
      </c>
      <c r="B6" s="23">
        <f>APUCARANA!B6</f>
        <v>44197</v>
      </c>
      <c r="C6" s="23">
        <f>APUCARANA!C6</f>
        <v>44228</v>
      </c>
      <c r="D6" s="23">
        <f>APUCARANA!D6</f>
        <v>44256</v>
      </c>
      <c r="E6" s="23">
        <f>APUCARANA!E6</f>
        <v>44287</v>
      </c>
      <c r="F6" s="23">
        <f>APUCARANA!F6</f>
        <v>44317</v>
      </c>
      <c r="G6" s="23">
        <f>APUCARANA!G6</f>
        <v>44348</v>
      </c>
      <c r="H6" s="23">
        <f>APUCARANA!H6</f>
        <v>44378</v>
      </c>
      <c r="I6" s="23">
        <f>APUCARANA!I6</f>
        <v>44409</v>
      </c>
      <c r="J6" s="23">
        <f>APUCARANA!J6</f>
        <v>44440</v>
      </c>
      <c r="K6" s="23">
        <f>APUCARANA!K6</f>
        <v>44470</v>
      </c>
      <c r="L6" s="23">
        <f>APUCARANA!L6</f>
        <v>44501</v>
      </c>
      <c r="M6" s="23">
        <f>APUCARANA!M6</f>
        <v>44531</v>
      </c>
      <c r="N6" s="24" t="str">
        <f>APUCARANA!N6</f>
        <v>Total</v>
      </c>
      <c r="O6" s="125" t="str">
        <f>APUCARANA!O6</f>
        <v>Média</v>
      </c>
    </row>
    <row r="7" spans="1:15" s="25" customFormat="1" ht="12.6" customHeight="1" x14ac:dyDescent="0.2">
      <c r="A7" s="105" t="s">
        <v>434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>
        <v>0</v>
      </c>
      <c r="N7" s="183">
        <f t="shared" ref="N7:N58" si="0">SUM(B7:M7)</f>
        <v>0</v>
      </c>
      <c r="O7" s="106" t="str">
        <f>IFERROR(AVERAGEIF(B7:M7,"&gt;0"),"")</f>
        <v/>
      </c>
    </row>
    <row r="8" spans="1:15" s="25" customFormat="1" ht="12.6" customHeight="1" x14ac:dyDescent="0.2">
      <c r="A8" s="105" t="s">
        <v>113</v>
      </c>
      <c r="B8" s="26"/>
      <c r="C8" s="26">
        <v>539.5</v>
      </c>
      <c r="D8" s="26"/>
      <c r="E8" s="26"/>
      <c r="F8" s="26"/>
      <c r="G8" s="26"/>
      <c r="H8" s="26"/>
      <c r="I8" s="26"/>
      <c r="J8" s="26"/>
      <c r="K8" s="26"/>
      <c r="L8" s="26"/>
      <c r="M8" s="26">
        <v>0</v>
      </c>
      <c r="N8" s="183">
        <f t="shared" si="0"/>
        <v>539.5</v>
      </c>
      <c r="O8" s="106">
        <f t="shared" ref="O8:O58" si="1">IFERROR(AVERAGEIF(B8:M8,"&gt;0"),"")</f>
        <v>539.5</v>
      </c>
    </row>
    <row r="9" spans="1:15" s="25" customFormat="1" ht="12.6" customHeight="1" x14ac:dyDescent="0.2">
      <c r="A9" s="105" t="s">
        <v>180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>
        <v>0</v>
      </c>
      <c r="N9" s="183">
        <f t="shared" si="0"/>
        <v>0</v>
      </c>
      <c r="O9" s="106" t="str">
        <f t="shared" si="1"/>
        <v/>
      </c>
    </row>
    <row r="10" spans="1:15" s="25" customFormat="1" ht="12.6" customHeight="1" x14ac:dyDescent="0.2">
      <c r="A10" s="105" t="s">
        <v>618</v>
      </c>
      <c r="B10" s="26">
        <v>510</v>
      </c>
      <c r="C10" s="26"/>
      <c r="D10" s="26">
        <v>1190</v>
      </c>
      <c r="E10" s="26"/>
      <c r="F10" s="26"/>
      <c r="G10" s="26"/>
      <c r="H10" s="26"/>
      <c r="I10" s="26"/>
      <c r="J10" s="26"/>
      <c r="K10" s="26"/>
      <c r="L10" s="26"/>
      <c r="M10" s="26">
        <v>0</v>
      </c>
      <c r="N10" s="183">
        <f t="shared" si="0"/>
        <v>1700</v>
      </c>
      <c r="O10" s="106">
        <f t="shared" si="1"/>
        <v>850</v>
      </c>
    </row>
    <row r="11" spans="1:15" s="25" customFormat="1" ht="12.6" customHeight="1" x14ac:dyDescent="0.2">
      <c r="A11" s="105" t="s">
        <v>124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>
        <v>0</v>
      </c>
      <c r="N11" s="183">
        <f t="shared" si="0"/>
        <v>0</v>
      </c>
      <c r="O11" s="106" t="str">
        <f t="shared" si="1"/>
        <v/>
      </c>
    </row>
    <row r="12" spans="1:15" s="25" customFormat="1" ht="12.6" customHeight="1" x14ac:dyDescent="0.2">
      <c r="A12" s="105" t="s">
        <v>131</v>
      </c>
      <c r="B12" s="26"/>
      <c r="C12" s="26">
        <v>787.5</v>
      </c>
      <c r="D12" s="26"/>
      <c r="E12" s="26"/>
      <c r="F12" s="26"/>
      <c r="G12" s="26"/>
      <c r="H12" s="26"/>
      <c r="I12" s="26"/>
      <c r="J12" s="26"/>
      <c r="K12" s="26"/>
      <c r="L12" s="26"/>
      <c r="M12" s="26">
        <v>0</v>
      </c>
      <c r="N12" s="183">
        <f t="shared" si="0"/>
        <v>787.5</v>
      </c>
      <c r="O12" s="106">
        <f t="shared" si="1"/>
        <v>787.5</v>
      </c>
    </row>
    <row r="13" spans="1:15" s="25" customFormat="1" ht="12.6" customHeight="1" x14ac:dyDescent="0.2">
      <c r="A13" s="105" t="s">
        <v>157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>
        <v>0</v>
      </c>
      <c r="N13" s="183">
        <f t="shared" si="0"/>
        <v>0</v>
      </c>
      <c r="O13" s="106" t="str">
        <f t="shared" si="1"/>
        <v/>
      </c>
    </row>
    <row r="14" spans="1:15" s="25" customFormat="1" ht="12.6" customHeight="1" x14ac:dyDescent="0.2">
      <c r="A14" s="105" t="s">
        <v>154</v>
      </c>
      <c r="B14" s="26">
        <v>2005.69</v>
      </c>
      <c r="C14" s="26"/>
      <c r="D14" s="26">
        <v>1265.76</v>
      </c>
      <c r="E14" s="26"/>
      <c r="F14" s="26"/>
      <c r="G14" s="26"/>
      <c r="H14" s="26"/>
      <c r="I14" s="26"/>
      <c r="J14" s="26"/>
      <c r="K14" s="26"/>
      <c r="L14" s="26"/>
      <c r="M14" s="26">
        <v>0</v>
      </c>
      <c r="N14" s="183">
        <f t="shared" si="0"/>
        <v>3271.45</v>
      </c>
      <c r="O14" s="106">
        <f t="shared" si="1"/>
        <v>1635.7249999999999</v>
      </c>
    </row>
    <row r="15" spans="1:15" s="25" customFormat="1" ht="12.6" customHeight="1" x14ac:dyDescent="0.2">
      <c r="A15" s="162" t="s">
        <v>167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>
        <v>0</v>
      </c>
      <c r="N15" s="183">
        <f t="shared" si="0"/>
        <v>0</v>
      </c>
      <c r="O15" s="106" t="str">
        <f t="shared" si="1"/>
        <v/>
      </c>
    </row>
    <row r="16" spans="1:15" s="25" customFormat="1" ht="12.6" customHeight="1" x14ac:dyDescent="0.2">
      <c r="A16" s="105" t="s">
        <v>270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>
        <v>0</v>
      </c>
      <c r="N16" s="183">
        <f t="shared" si="0"/>
        <v>0</v>
      </c>
      <c r="O16" s="106" t="str">
        <f t="shared" si="1"/>
        <v/>
      </c>
    </row>
    <row r="17" spans="1:15" s="25" customFormat="1" ht="12.6" customHeight="1" x14ac:dyDescent="0.2">
      <c r="A17" s="127" t="s">
        <v>70</v>
      </c>
      <c r="B17" s="26"/>
      <c r="C17" s="26">
        <v>2630</v>
      </c>
      <c r="D17" s="26">
        <v>488.7</v>
      </c>
      <c r="E17" s="26"/>
      <c r="F17" s="26"/>
      <c r="G17" s="26"/>
      <c r="H17" s="26"/>
      <c r="I17" s="26"/>
      <c r="J17" s="26"/>
      <c r="K17" s="26"/>
      <c r="L17" s="26"/>
      <c r="M17" s="26">
        <v>0</v>
      </c>
      <c r="N17" s="183">
        <f t="shared" si="0"/>
        <v>3118.7</v>
      </c>
      <c r="O17" s="106">
        <f t="shared" si="1"/>
        <v>1559.35</v>
      </c>
    </row>
    <row r="18" spans="1:15" s="25" customFormat="1" ht="12.6" customHeight="1" x14ac:dyDescent="0.2">
      <c r="A18" s="127" t="s">
        <v>275</v>
      </c>
      <c r="B18" s="26"/>
      <c r="C18" s="26"/>
      <c r="D18" s="26">
        <v>45</v>
      </c>
      <c r="E18" s="26"/>
      <c r="F18" s="26"/>
      <c r="G18" s="26"/>
      <c r="H18" s="26"/>
      <c r="I18" s="26"/>
      <c r="J18" s="26"/>
      <c r="K18" s="26"/>
      <c r="L18" s="26"/>
      <c r="M18" s="26">
        <v>0</v>
      </c>
      <c r="N18" s="183">
        <f t="shared" si="0"/>
        <v>45</v>
      </c>
      <c r="O18" s="106">
        <f t="shared" si="1"/>
        <v>45</v>
      </c>
    </row>
    <row r="19" spans="1:15" s="25" customFormat="1" ht="12.6" customHeight="1" x14ac:dyDescent="0.2">
      <c r="A19" s="127" t="s">
        <v>80</v>
      </c>
      <c r="B19" s="26">
        <v>320</v>
      </c>
      <c r="C19" s="26">
        <v>95.57</v>
      </c>
      <c r="D19" s="26">
        <v>555.6</v>
      </c>
      <c r="E19" s="26"/>
      <c r="F19" s="26"/>
      <c r="G19" s="26"/>
      <c r="H19" s="26"/>
      <c r="I19" s="26"/>
      <c r="J19" s="26"/>
      <c r="K19" s="26"/>
      <c r="L19" s="26"/>
      <c r="M19" s="26">
        <v>0</v>
      </c>
      <c r="N19" s="183">
        <f t="shared" si="0"/>
        <v>971.17000000000007</v>
      </c>
      <c r="O19" s="106">
        <f t="shared" si="1"/>
        <v>323.72333333333336</v>
      </c>
    </row>
    <row r="20" spans="1:15" s="25" customFormat="1" ht="12.6" customHeight="1" x14ac:dyDescent="0.2">
      <c r="A20" s="127" t="s">
        <v>244</v>
      </c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>
        <v>0</v>
      </c>
      <c r="N20" s="183">
        <f t="shared" si="0"/>
        <v>0</v>
      </c>
      <c r="O20" s="106" t="str">
        <f t="shared" si="1"/>
        <v/>
      </c>
    </row>
    <row r="21" spans="1:15" s="25" customFormat="1" ht="12.6" customHeight="1" x14ac:dyDescent="0.2">
      <c r="A21" s="127" t="s">
        <v>67</v>
      </c>
      <c r="B21" s="26"/>
      <c r="C21" s="26">
        <v>158.85</v>
      </c>
      <c r="D21" s="26">
        <v>175.2</v>
      </c>
      <c r="E21" s="26"/>
      <c r="F21" s="26"/>
      <c r="G21" s="26"/>
      <c r="H21" s="26"/>
      <c r="I21" s="26"/>
      <c r="J21" s="26"/>
      <c r="K21" s="26"/>
      <c r="L21" s="26"/>
      <c r="M21" s="26">
        <v>0</v>
      </c>
      <c r="N21" s="183">
        <f t="shared" si="0"/>
        <v>334.04999999999995</v>
      </c>
      <c r="O21" s="106">
        <f t="shared" si="1"/>
        <v>167.02499999999998</v>
      </c>
    </row>
    <row r="22" spans="1:15" s="25" customFormat="1" ht="12.6" customHeight="1" x14ac:dyDescent="0.2">
      <c r="A22" s="127" t="s">
        <v>271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>
        <v>0</v>
      </c>
      <c r="N22" s="183">
        <f t="shared" si="0"/>
        <v>0</v>
      </c>
      <c r="O22" s="106" t="str">
        <f t="shared" si="1"/>
        <v/>
      </c>
    </row>
    <row r="23" spans="1:15" s="25" customFormat="1" ht="12.6" customHeight="1" x14ac:dyDescent="0.2">
      <c r="A23" s="127" t="s">
        <v>696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>
        <v>0</v>
      </c>
      <c r="N23" s="183">
        <f t="shared" si="0"/>
        <v>0</v>
      </c>
      <c r="O23" s="106" t="str">
        <f t="shared" si="1"/>
        <v/>
      </c>
    </row>
    <row r="24" spans="1:15" s="25" customFormat="1" ht="12.6" customHeight="1" x14ac:dyDescent="0.2">
      <c r="A24" s="127" t="s">
        <v>312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>
        <v>0</v>
      </c>
      <c r="N24" s="183">
        <f t="shared" si="0"/>
        <v>0</v>
      </c>
      <c r="O24" s="106" t="str">
        <f t="shared" si="1"/>
        <v/>
      </c>
    </row>
    <row r="25" spans="1:15" s="25" customFormat="1" ht="12.6" customHeight="1" x14ac:dyDescent="0.2">
      <c r="A25" s="127" t="s">
        <v>241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>
        <v>0</v>
      </c>
      <c r="N25" s="183">
        <f t="shared" si="0"/>
        <v>0</v>
      </c>
      <c r="O25" s="106" t="str">
        <f t="shared" si="1"/>
        <v/>
      </c>
    </row>
    <row r="26" spans="1:15" s="25" customFormat="1" ht="12.6" customHeight="1" x14ac:dyDescent="0.2">
      <c r="A26" s="105" t="s">
        <v>329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>
        <v>0</v>
      </c>
      <c r="N26" s="183">
        <f t="shared" si="0"/>
        <v>0</v>
      </c>
      <c r="O26" s="106" t="str">
        <f t="shared" si="1"/>
        <v/>
      </c>
    </row>
    <row r="27" spans="1:15" s="25" customFormat="1" ht="12.6" customHeight="1" x14ac:dyDescent="0.2">
      <c r="A27" s="105" t="s">
        <v>229</v>
      </c>
      <c r="B27" s="26"/>
      <c r="C27" s="26"/>
      <c r="D27" s="26">
        <v>6.5</v>
      </c>
      <c r="E27" s="26"/>
      <c r="F27" s="26"/>
      <c r="G27" s="26"/>
      <c r="H27" s="26"/>
      <c r="I27" s="26"/>
      <c r="J27" s="26"/>
      <c r="K27" s="26"/>
      <c r="L27" s="26"/>
      <c r="M27" s="26">
        <v>0</v>
      </c>
      <c r="N27" s="183">
        <f t="shared" si="0"/>
        <v>6.5</v>
      </c>
      <c r="O27" s="106">
        <f t="shared" si="1"/>
        <v>6.5</v>
      </c>
    </row>
    <row r="28" spans="1:15" customFormat="1" ht="12.6" customHeight="1" x14ac:dyDescent="0.2">
      <c r="A28" s="127" t="s">
        <v>241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>
        <v>0</v>
      </c>
      <c r="N28" s="183">
        <f t="shared" si="0"/>
        <v>0</v>
      </c>
      <c r="O28" s="106" t="str">
        <f t="shared" si="1"/>
        <v/>
      </c>
    </row>
    <row r="29" spans="1:15" s="25" customFormat="1" ht="12.6" customHeight="1" x14ac:dyDescent="0.2">
      <c r="A29" s="105" t="s">
        <v>164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>
        <v>0</v>
      </c>
      <c r="N29" s="183">
        <f t="shared" si="0"/>
        <v>0</v>
      </c>
      <c r="O29" s="106" t="str">
        <f t="shared" si="1"/>
        <v/>
      </c>
    </row>
    <row r="30" spans="1:15" s="25" customFormat="1" ht="12.6" customHeight="1" x14ac:dyDescent="0.2">
      <c r="A30" s="105" t="s">
        <v>88</v>
      </c>
      <c r="B30" s="26"/>
      <c r="C30" s="26">
        <v>15.99</v>
      </c>
      <c r="D30" s="26">
        <v>118</v>
      </c>
      <c r="E30" s="26"/>
      <c r="F30" s="26"/>
      <c r="G30" s="26"/>
      <c r="H30" s="26"/>
      <c r="I30" s="26"/>
      <c r="J30" s="26"/>
      <c r="K30" s="26"/>
      <c r="L30" s="26"/>
      <c r="M30" s="26">
        <v>0</v>
      </c>
      <c r="N30" s="183">
        <f t="shared" si="0"/>
        <v>133.99</v>
      </c>
      <c r="O30" s="106">
        <f t="shared" si="1"/>
        <v>66.995000000000005</v>
      </c>
    </row>
    <row r="31" spans="1:15" s="25" customFormat="1" ht="12.6" customHeight="1" x14ac:dyDescent="0.2">
      <c r="A31" s="105" t="s">
        <v>108</v>
      </c>
      <c r="B31" s="26"/>
      <c r="C31" s="26">
        <v>45</v>
      </c>
      <c r="D31" s="26"/>
      <c r="E31" s="26"/>
      <c r="F31" s="26"/>
      <c r="G31" s="26"/>
      <c r="H31" s="26"/>
      <c r="I31" s="26"/>
      <c r="J31" s="26"/>
      <c r="K31" s="26"/>
      <c r="L31" s="26"/>
      <c r="M31" s="26">
        <v>0</v>
      </c>
      <c r="N31" s="183">
        <f t="shared" si="0"/>
        <v>45</v>
      </c>
      <c r="O31" s="106">
        <f t="shared" si="1"/>
        <v>45</v>
      </c>
    </row>
    <row r="32" spans="1:15" s="25" customFormat="1" ht="12.6" customHeight="1" x14ac:dyDescent="0.2">
      <c r="A32" s="105" t="s">
        <v>111</v>
      </c>
      <c r="B32" s="26">
        <v>632.59</v>
      </c>
      <c r="C32" s="26">
        <v>147.34</v>
      </c>
      <c r="D32" s="26">
        <v>141.38999999999999</v>
      </c>
      <c r="E32" s="26"/>
      <c r="F32" s="26"/>
      <c r="G32" s="26"/>
      <c r="H32" s="26"/>
      <c r="I32" s="26"/>
      <c r="J32" s="26"/>
      <c r="K32" s="26"/>
      <c r="L32" s="26"/>
      <c r="M32" s="26">
        <v>0</v>
      </c>
      <c r="N32" s="183">
        <f t="shared" si="0"/>
        <v>921.32</v>
      </c>
      <c r="O32" s="106">
        <f t="shared" si="1"/>
        <v>307.10666666666668</v>
      </c>
    </row>
    <row r="33" spans="1:15" s="25" customFormat="1" ht="12.6" customHeight="1" x14ac:dyDescent="0.2">
      <c r="A33" s="105" t="s">
        <v>69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>
        <v>0</v>
      </c>
      <c r="N33" s="183">
        <f t="shared" si="0"/>
        <v>0</v>
      </c>
      <c r="O33" s="106" t="str">
        <f t="shared" si="1"/>
        <v/>
      </c>
    </row>
    <row r="34" spans="1:15" s="25" customFormat="1" ht="12.6" customHeight="1" x14ac:dyDescent="0.2">
      <c r="A34" s="105" t="s">
        <v>123</v>
      </c>
      <c r="B34" s="26"/>
      <c r="C34" s="26">
        <v>734.42</v>
      </c>
      <c r="D34" s="26">
        <v>371.3</v>
      </c>
      <c r="E34" s="26"/>
      <c r="F34" s="26"/>
      <c r="G34" s="26"/>
      <c r="H34" s="26"/>
      <c r="I34" s="26"/>
      <c r="J34" s="26"/>
      <c r="K34" s="26"/>
      <c r="L34" s="26"/>
      <c r="M34" s="26">
        <v>0</v>
      </c>
      <c r="N34" s="183">
        <f t="shared" si="0"/>
        <v>1105.72</v>
      </c>
      <c r="O34" s="106">
        <f t="shared" si="1"/>
        <v>552.86</v>
      </c>
    </row>
    <row r="35" spans="1:15" s="25" customFormat="1" ht="12.6" customHeight="1" x14ac:dyDescent="0.2">
      <c r="A35" s="105" t="s">
        <v>85</v>
      </c>
      <c r="B35" s="26"/>
      <c r="C35" s="26">
        <v>378.8</v>
      </c>
      <c r="D35" s="26">
        <v>67</v>
      </c>
      <c r="E35" s="26"/>
      <c r="F35" s="26"/>
      <c r="G35" s="26"/>
      <c r="H35" s="26"/>
      <c r="I35" s="26"/>
      <c r="J35" s="26"/>
      <c r="K35" s="26"/>
      <c r="L35" s="26"/>
      <c r="M35" s="26">
        <v>0</v>
      </c>
      <c r="N35" s="183">
        <f t="shared" si="0"/>
        <v>445.8</v>
      </c>
      <c r="O35" s="106">
        <f t="shared" si="1"/>
        <v>222.9</v>
      </c>
    </row>
    <row r="36" spans="1:15" s="25" customFormat="1" ht="12.6" customHeight="1" x14ac:dyDescent="0.2">
      <c r="A36" s="105" t="s">
        <v>118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>
        <v>0</v>
      </c>
      <c r="N36" s="183">
        <f t="shared" si="0"/>
        <v>0</v>
      </c>
      <c r="O36" s="106" t="str">
        <f t="shared" si="1"/>
        <v/>
      </c>
    </row>
    <row r="37" spans="1:15" s="25" customFormat="1" ht="12.6" customHeight="1" x14ac:dyDescent="0.2">
      <c r="A37" s="105" t="s">
        <v>683</v>
      </c>
      <c r="B37" s="26"/>
      <c r="C37" s="26">
        <v>246.87</v>
      </c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183">
        <f t="shared" si="0"/>
        <v>246.87</v>
      </c>
      <c r="O37" s="106">
        <f t="shared" si="1"/>
        <v>246.87</v>
      </c>
    </row>
    <row r="38" spans="1:15" s="25" customFormat="1" ht="12.6" customHeight="1" x14ac:dyDescent="0.2">
      <c r="A38" s="105" t="s">
        <v>493</v>
      </c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>
        <v>0</v>
      </c>
      <c r="N38" s="183">
        <f t="shared" si="0"/>
        <v>0</v>
      </c>
      <c r="O38" s="106" t="str">
        <f t="shared" si="1"/>
        <v/>
      </c>
    </row>
    <row r="39" spans="1:15" s="25" customFormat="1" ht="12.6" customHeight="1" x14ac:dyDescent="0.2">
      <c r="A39" s="105" t="s">
        <v>181</v>
      </c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>
        <v>0</v>
      </c>
      <c r="N39" s="183">
        <f t="shared" si="0"/>
        <v>0</v>
      </c>
      <c r="O39" s="106" t="str">
        <f t="shared" si="1"/>
        <v/>
      </c>
    </row>
    <row r="40" spans="1:15" s="25" customFormat="1" ht="12.6" customHeight="1" x14ac:dyDescent="0.2">
      <c r="A40" s="263" t="s">
        <v>371</v>
      </c>
      <c r="B40" s="26">
        <v>42.9</v>
      </c>
      <c r="C40" s="26">
        <v>42.9</v>
      </c>
      <c r="D40" s="26">
        <v>42.9</v>
      </c>
      <c r="E40" s="26"/>
      <c r="F40" s="26"/>
      <c r="G40" s="26"/>
      <c r="H40" s="26"/>
      <c r="I40" s="26"/>
      <c r="J40" s="26"/>
      <c r="K40" s="26"/>
      <c r="L40" s="26"/>
      <c r="M40" s="26">
        <v>0</v>
      </c>
      <c r="N40" s="183">
        <f t="shared" si="0"/>
        <v>128.69999999999999</v>
      </c>
      <c r="O40" s="106">
        <f t="shared" si="1"/>
        <v>42.9</v>
      </c>
    </row>
    <row r="41" spans="1:15" s="25" customFormat="1" ht="12.6" customHeight="1" x14ac:dyDescent="0.2">
      <c r="A41" s="105" t="s">
        <v>147</v>
      </c>
      <c r="B41" s="26">
        <v>879.46</v>
      </c>
      <c r="C41" s="26">
        <v>1105</v>
      </c>
      <c r="D41" s="26">
        <v>575</v>
      </c>
      <c r="E41" s="26"/>
      <c r="F41" s="26"/>
      <c r="G41" s="26"/>
      <c r="H41" s="26"/>
      <c r="I41" s="26"/>
      <c r="J41" s="26"/>
      <c r="K41" s="26"/>
      <c r="L41" s="26"/>
      <c r="M41" s="26">
        <v>0</v>
      </c>
      <c r="N41" s="183">
        <f t="shared" si="0"/>
        <v>2559.46</v>
      </c>
      <c r="O41" s="106">
        <f t="shared" si="1"/>
        <v>853.15333333333331</v>
      </c>
    </row>
    <row r="42" spans="1:15" s="25" customFormat="1" ht="12.6" customHeight="1" x14ac:dyDescent="0.2">
      <c r="A42" s="105" t="s">
        <v>273</v>
      </c>
      <c r="B42" s="26">
        <v>4700</v>
      </c>
      <c r="C42" s="26">
        <v>560</v>
      </c>
      <c r="D42" s="26">
        <v>250</v>
      </c>
      <c r="E42" s="26"/>
      <c r="F42" s="26"/>
      <c r="G42" s="26"/>
      <c r="H42" s="26"/>
      <c r="I42" s="26"/>
      <c r="J42" s="26"/>
      <c r="K42" s="26"/>
      <c r="L42" s="26"/>
      <c r="M42" s="26">
        <v>0</v>
      </c>
      <c r="N42" s="183">
        <f t="shared" si="0"/>
        <v>5510</v>
      </c>
      <c r="O42" s="106">
        <f t="shared" si="1"/>
        <v>1836.6666666666667</v>
      </c>
    </row>
    <row r="43" spans="1:15" s="25" customFormat="1" ht="12.6" customHeight="1" x14ac:dyDescent="0.2">
      <c r="A43" s="105" t="s">
        <v>401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>
        <v>0</v>
      </c>
      <c r="N43" s="183">
        <f t="shared" si="0"/>
        <v>0</v>
      </c>
      <c r="O43" s="106" t="str">
        <f t="shared" si="1"/>
        <v/>
      </c>
    </row>
    <row r="44" spans="1:15" s="25" customFormat="1" ht="12.6" customHeight="1" x14ac:dyDescent="0.2">
      <c r="A44" s="105" t="s">
        <v>338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>
        <v>0</v>
      </c>
      <c r="N44" s="183">
        <f t="shared" si="0"/>
        <v>0</v>
      </c>
      <c r="O44" s="106" t="str">
        <f t="shared" si="1"/>
        <v/>
      </c>
    </row>
    <row r="45" spans="1:15" s="25" customFormat="1" ht="12.6" customHeight="1" x14ac:dyDescent="0.2">
      <c r="A45" s="105" t="s">
        <v>71</v>
      </c>
      <c r="B45" s="26">
        <v>274.82</v>
      </c>
      <c r="C45" s="26">
        <v>235.78</v>
      </c>
      <c r="D45" s="26">
        <v>146.51</v>
      </c>
      <c r="E45" s="26"/>
      <c r="F45" s="26"/>
      <c r="G45" s="26"/>
      <c r="H45" s="26"/>
      <c r="I45" s="26"/>
      <c r="J45" s="26"/>
      <c r="K45" s="26"/>
      <c r="L45" s="26"/>
      <c r="M45" s="26">
        <v>0</v>
      </c>
      <c r="N45" s="183">
        <f t="shared" si="0"/>
        <v>657.11</v>
      </c>
      <c r="O45" s="106">
        <f t="shared" si="1"/>
        <v>219.03666666666666</v>
      </c>
    </row>
    <row r="46" spans="1:15" s="25" customFormat="1" ht="12.6" customHeight="1" x14ac:dyDescent="0.2">
      <c r="A46" s="105" t="s">
        <v>95</v>
      </c>
      <c r="B46" s="26">
        <v>621.99</v>
      </c>
      <c r="C46" s="26">
        <v>395.84</v>
      </c>
      <c r="D46" s="26">
        <v>605.09</v>
      </c>
      <c r="E46" s="26"/>
      <c r="F46" s="26"/>
      <c r="G46" s="26"/>
      <c r="H46" s="26"/>
      <c r="I46" s="26"/>
      <c r="J46" s="26"/>
      <c r="K46" s="26"/>
      <c r="L46" s="26"/>
      <c r="M46" s="26">
        <v>0</v>
      </c>
      <c r="N46" s="183">
        <f t="shared" si="0"/>
        <v>1622.92</v>
      </c>
      <c r="O46" s="106">
        <f t="shared" si="1"/>
        <v>540.97333333333336</v>
      </c>
    </row>
    <row r="47" spans="1:15" s="25" customFormat="1" ht="12.6" customHeight="1" x14ac:dyDescent="0.2">
      <c r="A47" s="105" t="s">
        <v>653</v>
      </c>
      <c r="B47" s="26">
        <v>800</v>
      </c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>
        <v>0</v>
      </c>
      <c r="N47" s="183">
        <f t="shared" si="0"/>
        <v>800</v>
      </c>
      <c r="O47" s="106">
        <f t="shared" si="1"/>
        <v>800</v>
      </c>
    </row>
    <row r="48" spans="1:15" s="25" customFormat="1" ht="12.6" customHeight="1" x14ac:dyDescent="0.2">
      <c r="A48" s="105" t="s">
        <v>211</v>
      </c>
      <c r="B48" s="26">
        <v>81</v>
      </c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>
        <v>0</v>
      </c>
      <c r="N48" s="183">
        <f t="shared" si="0"/>
        <v>81</v>
      </c>
      <c r="O48" s="106">
        <f t="shared" si="1"/>
        <v>81</v>
      </c>
    </row>
    <row r="49" spans="1:15" s="25" customFormat="1" ht="12.6" customHeight="1" x14ac:dyDescent="0.2">
      <c r="A49" s="105" t="s">
        <v>640</v>
      </c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>
        <v>0</v>
      </c>
      <c r="N49" s="183">
        <f t="shared" si="0"/>
        <v>0</v>
      </c>
      <c r="O49" s="106" t="str">
        <f t="shared" si="1"/>
        <v/>
      </c>
    </row>
    <row r="50" spans="1:15" s="25" customFormat="1" ht="12.6" customHeight="1" x14ac:dyDescent="0.2">
      <c r="A50" s="105" t="s">
        <v>96</v>
      </c>
      <c r="B50" s="26">
        <v>229.89</v>
      </c>
      <c r="C50" s="26">
        <v>229.89</v>
      </c>
      <c r="D50" s="26">
        <v>520.59</v>
      </c>
      <c r="E50" s="26"/>
      <c r="F50" s="26"/>
      <c r="G50" s="26"/>
      <c r="H50" s="26"/>
      <c r="I50" s="26"/>
      <c r="J50" s="26"/>
      <c r="K50" s="26"/>
      <c r="L50" s="26"/>
      <c r="M50" s="26">
        <v>0</v>
      </c>
      <c r="N50" s="183">
        <f t="shared" si="0"/>
        <v>980.37</v>
      </c>
      <c r="O50" s="106">
        <f t="shared" si="1"/>
        <v>326.79000000000002</v>
      </c>
    </row>
    <row r="51" spans="1:15" s="25" customFormat="1" ht="12.6" customHeight="1" x14ac:dyDescent="0.2">
      <c r="A51" s="105" t="s">
        <v>74</v>
      </c>
      <c r="B51" s="26">
        <v>225</v>
      </c>
      <c r="C51" s="26">
        <v>225</v>
      </c>
      <c r="D51" s="26">
        <v>225</v>
      </c>
      <c r="E51" s="26"/>
      <c r="F51" s="26"/>
      <c r="G51" s="26"/>
      <c r="H51" s="26"/>
      <c r="I51" s="26"/>
      <c r="J51" s="26"/>
      <c r="K51" s="26"/>
      <c r="L51" s="26"/>
      <c r="M51" s="26">
        <v>0</v>
      </c>
      <c r="N51" s="183">
        <f t="shared" si="0"/>
        <v>675</v>
      </c>
      <c r="O51" s="106">
        <f t="shared" si="1"/>
        <v>225</v>
      </c>
    </row>
    <row r="52" spans="1:15" s="25" customFormat="1" ht="12.6" customHeight="1" x14ac:dyDescent="0.2">
      <c r="A52" s="105" t="s">
        <v>175</v>
      </c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>
        <v>0</v>
      </c>
      <c r="N52" s="183">
        <f t="shared" si="0"/>
        <v>0</v>
      </c>
      <c r="O52" s="106" t="str">
        <f t="shared" si="1"/>
        <v/>
      </c>
    </row>
    <row r="53" spans="1:15" s="25" customFormat="1" ht="12.6" customHeight="1" x14ac:dyDescent="0.2">
      <c r="A53" s="105" t="s">
        <v>75</v>
      </c>
      <c r="B53" s="26">
        <v>373.16</v>
      </c>
      <c r="C53" s="26">
        <v>367.24</v>
      </c>
      <c r="D53" s="26">
        <v>159.80000000000001</v>
      </c>
      <c r="E53" s="26"/>
      <c r="F53" s="26"/>
      <c r="G53" s="26"/>
      <c r="H53" s="26"/>
      <c r="I53" s="26"/>
      <c r="J53" s="26"/>
      <c r="K53" s="26"/>
      <c r="L53" s="26"/>
      <c r="M53" s="26">
        <v>0</v>
      </c>
      <c r="N53" s="183">
        <f t="shared" si="0"/>
        <v>900.2</v>
      </c>
      <c r="O53" s="106">
        <f t="shared" si="1"/>
        <v>300.06666666666666</v>
      </c>
    </row>
    <row r="54" spans="1:15" s="25" customFormat="1" ht="12.6" customHeight="1" x14ac:dyDescent="0.2">
      <c r="A54" s="105" t="s">
        <v>226</v>
      </c>
      <c r="B54" s="26"/>
      <c r="C54" s="26">
        <v>145</v>
      </c>
      <c r="D54" s="26"/>
      <c r="E54" s="26"/>
      <c r="F54" s="26"/>
      <c r="G54" s="26"/>
      <c r="H54" s="26"/>
      <c r="I54" s="26"/>
      <c r="J54" s="26"/>
      <c r="K54" s="26"/>
      <c r="L54" s="26"/>
      <c r="M54" s="26">
        <v>0</v>
      </c>
      <c r="N54" s="183">
        <f t="shared" si="0"/>
        <v>145</v>
      </c>
      <c r="O54" s="106">
        <f t="shared" si="1"/>
        <v>145</v>
      </c>
    </row>
    <row r="55" spans="1:15" s="25" customFormat="1" ht="12.6" customHeight="1" x14ac:dyDescent="0.2">
      <c r="A55" s="105" t="s">
        <v>79</v>
      </c>
      <c r="B55" s="26">
        <v>99</v>
      </c>
      <c r="C55" s="26">
        <v>99</v>
      </c>
      <c r="D55" s="26">
        <v>99</v>
      </c>
      <c r="E55" s="26"/>
      <c r="F55" s="26"/>
      <c r="G55" s="26"/>
      <c r="H55" s="26"/>
      <c r="I55" s="26"/>
      <c r="J55" s="26"/>
      <c r="K55" s="26"/>
      <c r="L55" s="26"/>
      <c r="M55" s="26">
        <v>0</v>
      </c>
      <c r="N55" s="183">
        <f t="shared" si="0"/>
        <v>297</v>
      </c>
      <c r="O55" s="106">
        <f t="shared" si="1"/>
        <v>99</v>
      </c>
    </row>
    <row r="56" spans="1:15" s="25" customFormat="1" ht="12.6" customHeight="1" x14ac:dyDescent="0.2">
      <c r="A56" s="105" t="s">
        <v>193</v>
      </c>
      <c r="B56" s="26">
        <v>156.27000000000001</v>
      </c>
      <c r="C56" s="26">
        <v>395.99</v>
      </c>
      <c r="D56" s="26">
        <v>21.77</v>
      </c>
      <c r="E56" s="26"/>
      <c r="F56" s="26"/>
      <c r="G56" s="26"/>
      <c r="H56" s="26"/>
      <c r="I56" s="26"/>
      <c r="J56" s="26"/>
      <c r="K56" s="26"/>
      <c r="L56" s="26"/>
      <c r="M56" s="26">
        <v>0</v>
      </c>
      <c r="N56" s="183">
        <f t="shared" si="0"/>
        <v>574.03</v>
      </c>
      <c r="O56" s="106">
        <f t="shared" si="1"/>
        <v>191.34333333333333</v>
      </c>
    </row>
    <row r="57" spans="1:15" s="25" customFormat="1" ht="12.6" customHeight="1" x14ac:dyDescent="0.2">
      <c r="A57" s="105" t="s">
        <v>81</v>
      </c>
      <c r="B57" s="26">
        <v>133.76</v>
      </c>
      <c r="C57" s="26">
        <v>173.29</v>
      </c>
      <c r="D57" s="26">
        <v>179.42</v>
      </c>
      <c r="E57" s="26"/>
      <c r="F57" s="26"/>
      <c r="G57" s="26"/>
      <c r="H57" s="26"/>
      <c r="I57" s="26"/>
      <c r="J57" s="26"/>
      <c r="K57" s="26"/>
      <c r="L57" s="26"/>
      <c r="M57" s="26">
        <v>0</v>
      </c>
      <c r="N57" s="183">
        <f t="shared" si="0"/>
        <v>486.46999999999991</v>
      </c>
      <c r="O57" s="106">
        <f t="shared" si="1"/>
        <v>162.15666666666664</v>
      </c>
    </row>
    <row r="58" spans="1:15" s="25" customFormat="1" ht="12.6" customHeight="1" x14ac:dyDescent="0.2">
      <c r="A58" s="105" t="s">
        <v>202</v>
      </c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>
        <v>0</v>
      </c>
      <c r="N58" s="183">
        <f t="shared" si="0"/>
        <v>0</v>
      </c>
      <c r="O58" s="106" t="str">
        <f t="shared" si="1"/>
        <v/>
      </c>
    </row>
    <row r="59" spans="1:15" s="25" customFormat="1" ht="12.6" customHeight="1" thickBot="1" x14ac:dyDescent="0.25">
      <c r="A59" s="168" t="s">
        <v>1</v>
      </c>
      <c r="B59" s="178">
        <f t="shared" ref="B59:N59" si="2">SUM(B7:B58)</f>
        <v>12085.529999999999</v>
      </c>
      <c r="C59" s="178">
        <f t="shared" si="2"/>
        <v>9754.77</v>
      </c>
      <c r="D59" s="178">
        <f t="shared" si="2"/>
        <v>7249.5300000000007</v>
      </c>
      <c r="E59" s="178">
        <f t="shared" si="2"/>
        <v>0</v>
      </c>
      <c r="F59" s="178">
        <f t="shared" si="2"/>
        <v>0</v>
      </c>
      <c r="G59" s="178">
        <f t="shared" si="2"/>
        <v>0</v>
      </c>
      <c r="H59" s="178">
        <f t="shared" si="2"/>
        <v>0</v>
      </c>
      <c r="I59" s="178">
        <f t="shared" si="2"/>
        <v>0</v>
      </c>
      <c r="J59" s="178">
        <f t="shared" si="2"/>
        <v>0</v>
      </c>
      <c r="K59" s="178">
        <f t="shared" si="2"/>
        <v>0</v>
      </c>
      <c r="L59" s="178">
        <f t="shared" si="2"/>
        <v>0</v>
      </c>
      <c r="M59" s="178">
        <f>SUM(M7:M58)</f>
        <v>0</v>
      </c>
      <c r="N59" s="178">
        <f t="shared" si="2"/>
        <v>29089.83</v>
      </c>
      <c r="O59" s="295">
        <f>IFERROR(AVERAGEIF(B59:M59,"&gt;0"),"")</f>
        <v>9696.61</v>
      </c>
    </row>
    <row r="60" spans="1:15" s="71" customFormat="1" ht="12.6" customHeight="1" thickBot="1" x14ac:dyDescent="0.25">
      <c r="A60" s="246"/>
      <c r="B60" s="243"/>
      <c r="C60" s="243"/>
      <c r="D60" s="243"/>
      <c r="E60" s="243"/>
      <c r="F60" s="243"/>
      <c r="G60" s="243"/>
      <c r="H60" s="243"/>
      <c r="I60" s="243"/>
      <c r="J60" s="243"/>
      <c r="K60" s="243"/>
      <c r="L60" s="243"/>
      <c r="M60" s="243"/>
      <c r="N60" s="243"/>
      <c r="O60" s="165"/>
    </row>
    <row r="61" spans="1:15" s="25" customFormat="1" ht="12.6" customHeight="1" thickBot="1" x14ac:dyDescent="0.25">
      <c r="A61" s="64" t="s">
        <v>2</v>
      </c>
      <c r="B61" s="107">
        <f t="shared" ref="B61:O61" si="3">B6</f>
        <v>44197</v>
      </c>
      <c r="C61" s="108">
        <f t="shared" si="3"/>
        <v>44228</v>
      </c>
      <c r="D61" s="108">
        <f t="shared" si="3"/>
        <v>44256</v>
      </c>
      <c r="E61" s="108">
        <f t="shared" si="3"/>
        <v>44287</v>
      </c>
      <c r="F61" s="108">
        <f t="shared" si="3"/>
        <v>44317</v>
      </c>
      <c r="G61" s="108">
        <f t="shared" si="3"/>
        <v>44348</v>
      </c>
      <c r="H61" s="108">
        <f t="shared" si="3"/>
        <v>44378</v>
      </c>
      <c r="I61" s="108">
        <f t="shared" si="3"/>
        <v>44409</v>
      </c>
      <c r="J61" s="108">
        <f t="shared" si="3"/>
        <v>44440</v>
      </c>
      <c r="K61" s="108">
        <f t="shared" si="3"/>
        <v>44470</v>
      </c>
      <c r="L61" s="108">
        <f t="shared" si="3"/>
        <v>44501</v>
      </c>
      <c r="M61" s="108">
        <f t="shared" si="3"/>
        <v>44531</v>
      </c>
      <c r="N61" s="109" t="str">
        <f t="shared" si="3"/>
        <v>Total</v>
      </c>
      <c r="O61" s="120" t="str">
        <f t="shared" si="3"/>
        <v>Média</v>
      </c>
    </row>
    <row r="62" spans="1:15" s="25" customFormat="1" ht="12.6" customHeight="1" x14ac:dyDescent="0.2">
      <c r="A62" s="111" t="s">
        <v>5</v>
      </c>
      <c r="B62" s="27">
        <v>5500</v>
      </c>
      <c r="C62" s="27">
        <v>5500</v>
      </c>
      <c r="D62" s="27">
        <v>5500</v>
      </c>
      <c r="E62" s="27"/>
      <c r="F62" s="27"/>
      <c r="G62" s="27"/>
      <c r="H62" s="27"/>
      <c r="I62" s="27"/>
      <c r="J62" s="27"/>
      <c r="K62" s="27"/>
      <c r="L62" s="27"/>
      <c r="M62" s="27">
        <v>0</v>
      </c>
      <c r="N62" s="210">
        <f>SUM(B62:M62)</f>
        <v>16500</v>
      </c>
      <c r="O62" s="106">
        <f>IFERROR(AVERAGEIF(B62:M62,"&gt;0"),"")</f>
        <v>5500</v>
      </c>
    </row>
    <row r="63" spans="1:15" s="25" customFormat="1" ht="12.6" customHeight="1" x14ac:dyDescent="0.2">
      <c r="A63" s="111" t="s">
        <v>166</v>
      </c>
      <c r="B63" s="27"/>
      <c r="C63" s="27">
        <v>8830.52</v>
      </c>
      <c r="D63" s="27"/>
      <c r="E63" s="27"/>
      <c r="F63" s="27"/>
      <c r="G63" s="27"/>
      <c r="H63" s="27"/>
      <c r="I63" s="27"/>
      <c r="J63" s="27"/>
      <c r="K63" s="27"/>
      <c r="L63" s="27"/>
      <c r="M63" s="27">
        <v>0</v>
      </c>
      <c r="N63" s="210">
        <f t="shared" ref="N63:N72" si="4">SUM(B63:M63)</f>
        <v>8830.52</v>
      </c>
      <c r="O63" s="106">
        <f t="shared" ref="O63:O72" si="5">IFERROR(AVERAGEIF(B63:M63,"&gt;0"),"")</f>
        <v>8830.52</v>
      </c>
    </row>
    <row r="64" spans="1:15" s="25" customFormat="1" ht="12.6" customHeight="1" x14ac:dyDescent="0.2">
      <c r="A64" s="111" t="s">
        <v>457</v>
      </c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>
        <v>0</v>
      </c>
      <c r="N64" s="210">
        <f t="shared" si="4"/>
        <v>0</v>
      </c>
      <c r="O64" s="106" t="str">
        <f t="shared" si="5"/>
        <v/>
      </c>
    </row>
    <row r="65" spans="1:15" s="25" customFormat="1" ht="12.6" customHeight="1" x14ac:dyDescent="0.2">
      <c r="A65" s="111" t="s">
        <v>320</v>
      </c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>
        <v>0</v>
      </c>
      <c r="N65" s="210">
        <f t="shared" si="4"/>
        <v>0</v>
      </c>
      <c r="O65" s="106" t="str">
        <f t="shared" si="5"/>
        <v/>
      </c>
    </row>
    <row r="66" spans="1:15" s="25" customFormat="1" ht="12.6" customHeight="1" x14ac:dyDescent="0.2">
      <c r="A66" s="111" t="s">
        <v>61</v>
      </c>
      <c r="B66" s="27"/>
      <c r="C66" s="27"/>
      <c r="D66" s="27">
        <v>460.3</v>
      </c>
      <c r="E66" s="27"/>
      <c r="F66" s="27"/>
      <c r="G66" s="27"/>
      <c r="H66" s="27"/>
      <c r="I66" s="27"/>
      <c r="J66" s="27"/>
      <c r="K66" s="27"/>
      <c r="L66" s="27"/>
      <c r="M66" s="27">
        <v>0</v>
      </c>
      <c r="N66" s="210">
        <f t="shared" si="4"/>
        <v>460.3</v>
      </c>
      <c r="O66" s="106">
        <f t="shared" si="5"/>
        <v>460.3</v>
      </c>
    </row>
    <row r="67" spans="1:15" s="25" customFormat="1" ht="12.6" customHeight="1" x14ac:dyDescent="0.2">
      <c r="A67" s="112" t="s">
        <v>3</v>
      </c>
      <c r="B67" s="27">
        <v>1.3</v>
      </c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>
        <v>0</v>
      </c>
      <c r="N67" s="210">
        <f t="shared" si="4"/>
        <v>1.3</v>
      </c>
      <c r="O67" s="106">
        <f t="shared" si="5"/>
        <v>1.3</v>
      </c>
    </row>
    <row r="68" spans="1:15" s="25" customFormat="1" ht="12.6" customHeight="1" x14ac:dyDescent="0.2">
      <c r="A68" s="112" t="s">
        <v>148</v>
      </c>
      <c r="B68" s="27">
        <v>9.99</v>
      </c>
      <c r="C68" s="27">
        <v>9.99</v>
      </c>
      <c r="D68" s="27">
        <v>10</v>
      </c>
      <c r="E68" s="27"/>
      <c r="F68" s="27"/>
      <c r="G68" s="27"/>
      <c r="H68" s="27"/>
      <c r="I68" s="27"/>
      <c r="J68" s="27"/>
      <c r="K68" s="27"/>
      <c r="L68" s="27"/>
      <c r="M68" s="27">
        <v>0</v>
      </c>
      <c r="N68" s="210">
        <f t="shared" si="4"/>
        <v>29.98</v>
      </c>
      <c r="O68" s="106">
        <f t="shared" si="5"/>
        <v>9.9933333333333341</v>
      </c>
    </row>
    <row r="69" spans="1:15" s="25" customFormat="1" ht="12.6" customHeight="1" x14ac:dyDescent="0.2">
      <c r="A69" s="112" t="s">
        <v>249</v>
      </c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>
        <v>0</v>
      </c>
      <c r="N69" s="210">
        <f t="shared" si="4"/>
        <v>0</v>
      </c>
      <c r="O69" s="106" t="str">
        <f t="shared" si="5"/>
        <v/>
      </c>
    </row>
    <row r="70" spans="1:15" s="25" customFormat="1" ht="12.6" customHeight="1" x14ac:dyDescent="0.2">
      <c r="A70" s="112" t="s">
        <v>306</v>
      </c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>
        <v>0</v>
      </c>
      <c r="N70" s="210">
        <f t="shared" si="4"/>
        <v>0</v>
      </c>
      <c r="O70" s="106" t="str">
        <f t="shared" si="5"/>
        <v/>
      </c>
    </row>
    <row r="71" spans="1:15" s="25" customFormat="1" ht="12.6" customHeight="1" x14ac:dyDescent="0.2">
      <c r="A71" s="112" t="s">
        <v>643</v>
      </c>
      <c r="B71" s="27">
        <v>585</v>
      </c>
      <c r="C71" s="27"/>
      <c r="D71" s="27">
        <v>1170</v>
      </c>
      <c r="E71" s="27"/>
      <c r="F71" s="27"/>
      <c r="G71" s="27"/>
      <c r="H71" s="27"/>
      <c r="I71" s="27"/>
      <c r="J71" s="27"/>
      <c r="K71" s="27"/>
      <c r="L71" s="27"/>
      <c r="M71" s="27">
        <v>0</v>
      </c>
      <c r="N71" s="210">
        <f t="shared" si="4"/>
        <v>1755</v>
      </c>
      <c r="O71" s="106">
        <f t="shared" si="5"/>
        <v>877.5</v>
      </c>
    </row>
    <row r="72" spans="1:15" s="25" customFormat="1" ht="12.6" customHeight="1" x14ac:dyDescent="0.2">
      <c r="A72" s="112" t="s">
        <v>65</v>
      </c>
      <c r="B72" s="27">
        <v>23.1</v>
      </c>
      <c r="C72" s="27">
        <v>20.8</v>
      </c>
      <c r="D72" s="27">
        <v>37.54</v>
      </c>
      <c r="E72" s="27"/>
      <c r="F72" s="27"/>
      <c r="G72" s="27"/>
      <c r="H72" s="27"/>
      <c r="I72" s="27"/>
      <c r="J72" s="27"/>
      <c r="K72" s="27"/>
      <c r="L72" s="27"/>
      <c r="M72" s="27">
        <v>0</v>
      </c>
      <c r="N72" s="210">
        <f t="shared" si="4"/>
        <v>81.44</v>
      </c>
      <c r="O72" s="106">
        <f t="shared" si="5"/>
        <v>27.146666666666665</v>
      </c>
    </row>
    <row r="73" spans="1:15" s="25" customFormat="1" ht="12.6" customHeight="1" thickBot="1" x14ac:dyDescent="0.25">
      <c r="A73" s="176" t="s">
        <v>1</v>
      </c>
      <c r="B73" s="177">
        <f t="shared" ref="B73:M73" si="6">SUM(B62:B72)</f>
        <v>6119.39</v>
      </c>
      <c r="C73" s="177">
        <f t="shared" si="6"/>
        <v>14361.31</v>
      </c>
      <c r="D73" s="177">
        <f t="shared" si="6"/>
        <v>7177.84</v>
      </c>
      <c r="E73" s="177">
        <f t="shared" si="6"/>
        <v>0</v>
      </c>
      <c r="F73" s="177">
        <f t="shared" si="6"/>
        <v>0</v>
      </c>
      <c r="G73" s="177">
        <f t="shared" si="6"/>
        <v>0</v>
      </c>
      <c r="H73" s="177">
        <f t="shared" si="6"/>
        <v>0</v>
      </c>
      <c r="I73" s="177">
        <f t="shared" si="6"/>
        <v>0</v>
      </c>
      <c r="J73" s="177">
        <f t="shared" si="6"/>
        <v>0</v>
      </c>
      <c r="K73" s="177">
        <f>SUM(K62:K72)</f>
        <v>0</v>
      </c>
      <c r="L73" s="177">
        <f t="shared" si="6"/>
        <v>0</v>
      </c>
      <c r="M73" s="177">
        <f t="shared" si="6"/>
        <v>0</v>
      </c>
      <c r="N73" s="177">
        <f>SUM(B73:M73)</f>
        <v>27658.54</v>
      </c>
      <c r="O73" s="291">
        <f>IFERROR(AVERAGEIF(B73:M73,"&gt;0"),"")</f>
        <v>9219.5133333333342</v>
      </c>
    </row>
    <row r="74" spans="1:15" s="25" customFormat="1" ht="12.6" customHeight="1" thickBot="1" x14ac:dyDescent="0.25">
      <c r="A74" s="41"/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43"/>
      <c r="O74" s="39"/>
    </row>
    <row r="75" spans="1:15" s="34" customFormat="1" ht="12.6" customHeight="1" thickBot="1" x14ac:dyDescent="0.25">
      <c r="A75" s="186" t="s">
        <v>9</v>
      </c>
      <c r="B75" s="336">
        <f>'[2]2021'!$E$12</f>
        <v>23576.93</v>
      </c>
      <c r="C75" s="336">
        <f>'[2]2021'!$H$12</f>
        <v>28967.140000000003</v>
      </c>
      <c r="D75" s="336">
        <f>'[2]2021'!$K$12</f>
        <v>28576.870000000003</v>
      </c>
      <c r="E75" s="336">
        <f>'[2]2021'!$N$12</f>
        <v>0</v>
      </c>
      <c r="F75" s="336">
        <f>'[2]2021'!$Q$12</f>
        <v>0</v>
      </c>
      <c r="G75" s="336">
        <f>'[2]2021'!$T$12</f>
        <v>0</v>
      </c>
      <c r="H75" s="336">
        <f>'[2]2021'!$W$12</f>
        <v>0</v>
      </c>
      <c r="I75" s="336">
        <f>'[2]2021'!$Z$12</f>
        <v>0</v>
      </c>
      <c r="J75" s="336">
        <f>'[2]2021'!$AC$12</f>
        <v>0</v>
      </c>
      <c r="K75" s="336">
        <f>'[2]2021'!$AF$12</f>
        <v>0</v>
      </c>
      <c r="L75" s="336">
        <f>'[2]2021'!$AI$12</f>
        <v>0</v>
      </c>
      <c r="M75" s="336">
        <f>'[2]2021'!$AL$12</f>
        <v>0</v>
      </c>
      <c r="N75" s="42"/>
      <c r="O75" s="42"/>
    </row>
  </sheetData>
  <sheetProtection password="E499" sheet="1" objects="1" scenarios="1" selectLockedCells="1" selectUnlockedCells="1"/>
  <mergeCells count="3">
    <mergeCell ref="A1:O1"/>
    <mergeCell ref="A2:O2"/>
    <mergeCell ref="A4:O4"/>
  </mergeCells>
  <printOptions horizontalCentered="1"/>
  <pageMargins left="0.94488188976377963" right="0.35433070866141736" top="0.39370078740157483" bottom="0.39370078740157483" header="0.51181102362204722" footer="0.51181102362204722"/>
  <pageSetup paperSize="9" scale="75" firstPageNumber="0" orientation="landscape" horizontalDpi="300" verticalDpi="300" r:id="rId1"/>
  <headerFooter alignWithMargins="0"/>
  <ignoredErrors>
    <ignoredError sqref="B59:C59 D59:L59" formulaRange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2"/>
  <dimension ref="A1:O85"/>
  <sheetViews>
    <sheetView topLeftCell="A47" zoomScale="140" zoomScaleNormal="140" workbookViewId="0">
      <selection activeCell="L60" sqref="L60"/>
    </sheetView>
  </sheetViews>
  <sheetFormatPr defaultRowHeight="12.75" x14ac:dyDescent="0.2"/>
  <cols>
    <col min="1" max="1" width="38" customWidth="1"/>
    <col min="2" max="3" width="9" customWidth="1"/>
    <col min="4" max="4" width="8.85546875" customWidth="1"/>
    <col min="5" max="5" width="9.42578125" customWidth="1"/>
    <col min="6" max="6" width="9.7109375" customWidth="1"/>
    <col min="7" max="7" width="9.140625" customWidth="1"/>
    <col min="8" max="8" width="8.5703125" customWidth="1"/>
    <col min="9" max="9" width="10.28515625" customWidth="1"/>
    <col min="10" max="10" width="9.140625" customWidth="1"/>
    <col min="11" max="11" width="9" customWidth="1"/>
    <col min="12" max="15" width="10.7109375" customWidth="1"/>
  </cols>
  <sheetData>
    <row r="1" spans="1:15" ht="12.6" customHeight="1" x14ac:dyDescent="0.2">
      <c r="A1" s="514" t="str">
        <f>APUCARANA!A1</f>
        <v xml:space="preserve">ORDEM DOS ADVOGADOS DO BRASIL - Seção PR </v>
      </c>
      <c r="B1" s="515"/>
      <c r="C1" s="515"/>
      <c r="D1" s="515"/>
      <c r="E1" s="515"/>
      <c r="F1" s="515"/>
      <c r="G1" s="515"/>
      <c r="H1" s="515"/>
      <c r="I1" s="515"/>
      <c r="J1" s="515"/>
      <c r="K1" s="515"/>
      <c r="L1" s="515"/>
      <c r="M1" s="515"/>
      <c r="N1" s="515"/>
      <c r="O1" s="516"/>
    </row>
    <row r="2" spans="1:15" ht="12.6" customHeight="1" thickBot="1" x14ac:dyDescent="0.25">
      <c r="A2" s="490" t="str">
        <f>APUCARANA!A2</f>
        <v>Demostrativo de Despesas - JANEIRO 2021 A DEZEMBRO 2021</v>
      </c>
      <c r="B2" s="491"/>
      <c r="C2" s="491"/>
      <c r="D2" s="491"/>
      <c r="E2" s="491"/>
      <c r="F2" s="491"/>
      <c r="G2" s="491"/>
      <c r="H2" s="491"/>
      <c r="I2" s="491"/>
      <c r="J2" s="491"/>
      <c r="K2" s="491"/>
      <c r="L2" s="491"/>
      <c r="M2" s="491"/>
      <c r="N2" s="491"/>
      <c r="O2" s="492"/>
    </row>
    <row r="3" spans="1:15" ht="12.6" customHeight="1" thickBot="1" x14ac:dyDescent="0.25">
      <c r="A3" s="121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227"/>
      <c r="O3" s="122"/>
    </row>
    <row r="4" spans="1:15" ht="12.6" customHeight="1" thickBot="1" x14ac:dyDescent="0.25">
      <c r="A4" s="511" t="s">
        <v>266</v>
      </c>
      <c r="B4" s="512"/>
      <c r="C4" s="512"/>
      <c r="D4" s="512"/>
      <c r="E4" s="512"/>
      <c r="F4" s="512"/>
      <c r="G4" s="512"/>
      <c r="H4" s="512"/>
      <c r="I4" s="512"/>
      <c r="J4" s="512"/>
      <c r="K4" s="512"/>
      <c r="L4" s="512"/>
      <c r="M4" s="512"/>
      <c r="N4" s="512"/>
      <c r="O4" s="513"/>
    </row>
    <row r="5" spans="1:15" ht="12.6" customHeight="1" thickBot="1" x14ac:dyDescent="0.25">
      <c r="A5" s="121"/>
      <c r="B5" s="361"/>
      <c r="C5" s="361"/>
      <c r="D5" s="361"/>
      <c r="E5" s="361"/>
      <c r="F5" s="361"/>
      <c r="G5" s="361"/>
      <c r="H5" s="361"/>
      <c r="I5" s="361"/>
      <c r="J5" s="361"/>
      <c r="K5" s="361"/>
      <c r="L5" s="361"/>
      <c r="M5" s="361"/>
      <c r="N5" s="362"/>
      <c r="O5" s="363"/>
    </row>
    <row r="6" spans="1:15" ht="12.6" customHeight="1" thickBot="1" x14ac:dyDescent="0.25">
      <c r="A6" s="124" t="s">
        <v>0</v>
      </c>
      <c r="B6" s="23">
        <f>APUCARANA!B6</f>
        <v>44197</v>
      </c>
      <c r="C6" s="23">
        <f>APUCARANA!C6</f>
        <v>44228</v>
      </c>
      <c r="D6" s="23">
        <f>APUCARANA!D6</f>
        <v>44256</v>
      </c>
      <c r="E6" s="23">
        <f>APUCARANA!E6</f>
        <v>44287</v>
      </c>
      <c r="F6" s="23">
        <f>APUCARANA!F6</f>
        <v>44317</v>
      </c>
      <c r="G6" s="23">
        <f>APUCARANA!G6</f>
        <v>44348</v>
      </c>
      <c r="H6" s="23">
        <f>APUCARANA!H6</f>
        <v>44378</v>
      </c>
      <c r="I6" s="23">
        <f>APUCARANA!I6</f>
        <v>44409</v>
      </c>
      <c r="J6" s="23">
        <f>APUCARANA!J6</f>
        <v>44440</v>
      </c>
      <c r="K6" s="23">
        <f>APUCARANA!K6</f>
        <v>44470</v>
      </c>
      <c r="L6" s="23">
        <f>APUCARANA!L6</f>
        <v>44501</v>
      </c>
      <c r="M6" s="23">
        <f>APUCARANA!M6</f>
        <v>44531</v>
      </c>
      <c r="N6" s="24" t="str">
        <f>APUCARANA!N6</f>
        <v>Total</v>
      </c>
      <c r="O6" s="125" t="str">
        <f>APUCARANA!O6</f>
        <v>Média</v>
      </c>
    </row>
    <row r="7" spans="1:15" ht="12.6" customHeight="1" x14ac:dyDescent="0.2">
      <c r="A7" s="105" t="s">
        <v>417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>
        <v>0</v>
      </c>
      <c r="N7" s="183">
        <f>SUM(B7:M7)</f>
        <v>0</v>
      </c>
      <c r="O7" s="106" t="str">
        <f t="shared" ref="O7:O52" si="0">IFERROR(AVERAGEIF(B7:M7,"&gt;0"),"")</f>
        <v/>
      </c>
    </row>
    <row r="8" spans="1:15" s="25" customFormat="1" ht="12.6" customHeight="1" x14ac:dyDescent="0.2">
      <c r="A8" s="105" t="s">
        <v>113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>
        <v>0</v>
      </c>
      <c r="N8" s="183">
        <f t="shared" ref="N8:N52" si="1">SUM(B8:M8)</f>
        <v>0</v>
      </c>
      <c r="O8" s="106" t="str">
        <f t="shared" si="0"/>
        <v/>
      </c>
    </row>
    <row r="9" spans="1:15" ht="12.6" customHeight="1" x14ac:dyDescent="0.2">
      <c r="A9" s="105" t="s">
        <v>487</v>
      </c>
      <c r="B9" s="26"/>
      <c r="C9" s="26">
        <v>150</v>
      </c>
      <c r="D9" s="26"/>
      <c r="E9" s="26"/>
      <c r="F9" s="26"/>
      <c r="G9" s="26"/>
      <c r="H9" s="26"/>
      <c r="I9" s="26"/>
      <c r="J9" s="26"/>
      <c r="K9" s="26"/>
      <c r="L9" s="26"/>
      <c r="M9" s="26">
        <v>0</v>
      </c>
      <c r="N9" s="183">
        <f t="shared" si="1"/>
        <v>150</v>
      </c>
      <c r="O9" s="106">
        <f t="shared" si="0"/>
        <v>150</v>
      </c>
    </row>
    <row r="10" spans="1:15" ht="12.6" customHeight="1" x14ac:dyDescent="0.2">
      <c r="A10" s="105" t="s">
        <v>405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>
        <v>0</v>
      </c>
      <c r="N10" s="183">
        <f t="shared" si="1"/>
        <v>0</v>
      </c>
      <c r="O10" s="106" t="str">
        <f t="shared" si="0"/>
        <v/>
      </c>
    </row>
    <row r="11" spans="1:15" ht="12.6" customHeight="1" x14ac:dyDescent="0.2">
      <c r="A11" s="105" t="s">
        <v>668</v>
      </c>
      <c r="B11" s="26">
        <v>637.5</v>
      </c>
      <c r="C11" s="26">
        <v>637.5</v>
      </c>
      <c r="D11" s="26"/>
      <c r="E11" s="26"/>
      <c r="F11" s="26"/>
      <c r="G11" s="26"/>
      <c r="H11" s="26"/>
      <c r="I11" s="26"/>
      <c r="J11" s="26"/>
      <c r="K11" s="26"/>
      <c r="L11" s="26"/>
      <c r="M11" s="26">
        <v>0</v>
      </c>
      <c r="N11" s="183">
        <f t="shared" si="1"/>
        <v>1275</v>
      </c>
      <c r="O11" s="106">
        <f t="shared" si="0"/>
        <v>637.5</v>
      </c>
    </row>
    <row r="12" spans="1:15" ht="12.6" customHeight="1" x14ac:dyDescent="0.2">
      <c r="A12" s="105" t="s">
        <v>154</v>
      </c>
      <c r="B12" s="26"/>
      <c r="C12" s="26">
        <v>679</v>
      </c>
      <c r="D12" s="26">
        <v>469.5</v>
      </c>
      <c r="E12" s="26"/>
      <c r="F12" s="26"/>
      <c r="G12" s="26"/>
      <c r="H12" s="26"/>
      <c r="I12" s="26"/>
      <c r="J12" s="26"/>
      <c r="K12" s="26"/>
      <c r="L12" s="26"/>
      <c r="M12" s="26">
        <v>0</v>
      </c>
      <c r="N12" s="183">
        <f t="shared" si="1"/>
        <v>1148.5</v>
      </c>
      <c r="O12" s="106">
        <f t="shared" si="0"/>
        <v>574.25</v>
      </c>
    </row>
    <row r="13" spans="1:15" ht="12.6" customHeight="1" x14ac:dyDescent="0.2">
      <c r="A13" s="105" t="s">
        <v>157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>
        <v>0</v>
      </c>
      <c r="N13" s="183">
        <f t="shared" si="1"/>
        <v>0</v>
      </c>
      <c r="O13" s="106" t="str">
        <f t="shared" si="0"/>
        <v/>
      </c>
    </row>
    <row r="14" spans="1:15" ht="12.6" customHeight="1" x14ac:dyDescent="0.2">
      <c r="A14" s="105" t="s">
        <v>131</v>
      </c>
      <c r="B14" s="26"/>
      <c r="C14" s="26"/>
      <c r="D14" s="26">
        <v>1339.8</v>
      </c>
      <c r="E14" s="26"/>
      <c r="F14" s="26"/>
      <c r="G14" s="26"/>
      <c r="H14" s="26"/>
      <c r="I14" s="26"/>
      <c r="J14" s="26"/>
      <c r="K14" s="26"/>
      <c r="L14" s="26"/>
      <c r="M14" s="26">
        <v>0</v>
      </c>
      <c r="N14" s="183">
        <f t="shared" si="1"/>
        <v>1339.8</v>
      </c>
      <c r="O14" s="106">
        <f t="shared" si="0"/>
        <v>1339.8</v>
      </c>
    </row>
    <row r="15" spans="1:15" ht="12.6" customHeight="1" x14ac:dyDescent="0.2">
      <c r="A15" s="162" t="s">
        <v>167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>
        <v>0</v>
      </c>
      <c r="N15" s="183">
        <f t="shared" si="1"/>
        <v>0</v>
      </c>
      <c r="O15" s="106" t="str">
        <f t="shared" si="0"/>
        <v/>
      </c>
    </row>
    <row r="16" spans="1:15" ht="12.6" customHeight="1" x14ac:dyDescent="0.2">
      <c r="A16" s="127" t="s">
        <v>70</v>
      </c>
      <c r="B16" s="26"/>
      <c r="C16" s="26">
        <v>132.5</v>
      </c>
      <c r="D16" s="26">
        <v>173.27</v>
      </c>
      <c r="E16" s="26"/>
      <c r="F16" s="26"/>
      <c r="G16" s="26"/>
      <c r="H16" s="26"/>
      <c r="I16" s="26"/>
      <c r="J16" s="26"/>
      <c r="K16" s="26"/>
      <c r="L16" s="26"/>
      <c r="M16" s="26">
        <v>0</v>
      </c>
      <c r="N16" s="183">
        <f t="shared" si="1"/>
        <v>305.77</v>
      </c>
      <c r="O16" s="106">
        <f t="shared" si="0"/>
        <v>152.88499999999999</v>
      </c>
    </row>
    <row r="17" spans="1:15" s="25" customFormat="1" ht="12.6" customHeight="1" x14ac:dyDescent="0.2">
      <c r="A17" s="105" t="s">
        <v>187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>
        <v>0</v>
      </c>
      <c r="N17" s="183">
        <f t="shared" si="1"/>
        <v>0</v>
      </c>
      <c r="O17" s="106" t="str">
        <f t="shared" si="0"/>
        <v/>
      </c>
    </row>
    <row r="18" spans="1:15" ht="12.6" customHeight="1" x14ac:dyDescent="0.2">
      <c r="A18" s="127" t="s">
        <v>488</v>
      </c>
      <c r="B18" s="26">
        <v>194.29</v>
      </c>
      <c r="C18" s="26">
        <v>12</v>
      </c>
      <c r="D18" s="26">
        <v>42</v>
      </c>
      <c r="E18" s="26"/>
      <c r="F18" s="26"/>
      <c r="G18" s="26"/>
      <c r="H18" s="26"/>
      <c r="I18" s="26"/>
      <c r="J18" s="26"/>
      <c r="K18" s="26"/>
      <c r="L18" s="26"/>
      <c r="M18" s="26">
        <v>0</v>
      </c>
      <c r="N18" s="183">
        <f t="shared" si="1"/>
        <v>248.29</v>
      </c>
      <c r="O18" s="106">
        <f t="shared" si="0"/>
        <v>82.763333333333335</v>
      </c>
    </row>
    <row r="19" spans="1:15" ht="12.6" customHeight="1" x14ac:dyDescent="0.2">
      <c r="A19" s="127" t="s">
        <v>67</v>
      </c>
      <c r="B19" s="26">
        <v>707.51</v>
      </c>
      <c r="C19" s="26">
        <v>136.9</v>
      </c>
      <c r="D19" s="26"/>
      <c r="E19" s="26"/>
      <c r="F19" s="26"/>
      <c r="G19" s="26"/>
      <c r="H19" s="26"/>
      <c r="I19" s="26"/>
      <c r="J19" s="26"/>
      <c r="K19" s="26"/>
      <c r="L19" s="26"/>
      <c r="M19" s="26">
        <v>0</v>
      </c>
      <c r="N19" s="183">
        <f t="shared" si="1"/>
        <v>844.41</v>
      </c>
      <c r="O19" s="106">
        <f t="shared" si="0"/>
        <v>422.20499999999998</v>
      </c>
    </row>
    <row r="20" spans="1:15" ht="12.6" customHeight="1" x14ac:dyDescent="0.2">
      <c r="A20" s="127" t="s">
        <v>271</v>
      </c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>
        <v>0</v>
      </c>
      <c r="N20" s="183">
        <f t="shared" si="1"/>
        <v>0</v>
      </c>
      <c r="O20" s="106" t="str">
        <f t="shared" si="0"/>
        <v/>
      </c>
    </row>
    <row r="21" spans="1:15" ht="12.6" customHeight="1" x14ac:dyDescent="0.2">
      <c r="A21" s="127" t="s">
        <v>312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>
        <v>0</v>
      </c>
      <c r="N21" s="183">
        <f t="shared" si="1"/>
        <v>0</v>
      </c>
      <c r="O21" s="106" t="str">
        <f t="shared" si="0"/>
        <v/>
      </c>
    </row>
    <row r="22" spans="1:15" ht="12.6" customHeight="1" x14ac:dyDescent="0.2">
      <c r="A22" s="127" t="s">
        <v>517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>
        <v>0</v>
      </c>
      <c r="N22" s="183">
        <f t="shared" si="1"/>
        <v>0</v>
      </c>
      <c r="O22" s="106" t="str">
        <f t="shared" si="0"/>
        <v/>
      </c>
    </row>
    <row r="23" spans="1:15" ht="12.6" customHeight="1" x14ac:dyDescent="0.2">
      <c r="A23" s="105" t="s">
        <v>513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>
        <v>0</v>
      </c>
      <c r="N23" s="183">
        <f t="shared" si="1"/>
        <v>0</v>
      </c>
      <c r="O23" s="106" t="str">
        <f t="shared" si="0"/>
        <v/>
      </c>
    </row>
    <row r="24" spans="1:15" ht="12.6" customHeight="1" x14ac:dyDescent="0.2">
      <c r="A24" s="105" t="s">
        <v>518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>
        <v>0</v>
      </c>
      <c r="N24" s="183">
        <f t="shared" si="1"/>
        <v>0</v>
      </c>
      <c r="O24" s="106" t="str">
        <f t="shared" si="0"/>
        <v/>
      </c>
    </row>
    <row r="25" spans="1:15" ht="12.6" customHeight="1" x14ac:dyDescent="0.2">
      <c r="A25" s="105" t="s">
        <v>397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>
        <v>0</v>
      </c>
      <c r="N25" s="183">
        <f t="shared" si="1"/>
        <v>0</v>
      </c>
      <c r="O25" s="106" t="str">
        <f t="shared" si="0"/>
        <v/>
      </c>
    </row>
    <row r="26" spans="1:15" ht="12.6" customHeight="1" x14ac:dyDescent="0.2">
      <c r="A26" s="105" t="s">
        <v>88</v>
      </c>
      <c r="B26" s="26"/>
      <c r="C26" s="26">
        <v>156</v>
      </c>
      <c r="D26" s="26"/>
      <c r="E26" s="26"/>
      <c r="F26" s="26"/>
      <c r="G26" s="26"/>
      <c r="H26" s="26"/>
      <c r="I26" s="26"/>
      <c r="J26" s="26"/>
      <c r="K26" s="26"/>
      <c r="L26" s="26"/>
      <c r="M26" s="26">
        <v>0</v>
      </c>
      <c r="N26" s="183">
        <f t="shared" si="1"/>
        <v>156</v>
      </c>
      <c r="O26" s="106">
        <f t="shared" si="0"/>
        <v>156</v>
      </c>
    </row>
    <row r="27" spans="1:15" s="25" customFormat="1" ht="12.6" customHeight="1" x14ac:dyDescent="0.2">
      <c r="A27" s="117" t="s">
        <v>411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>
        <v>0</v>
      </c>
      <c r="N27" s="183">
        <f t="shared" si="1"/>
        <v>0</v>
      </c>
      <c r="O27" s="106" t="str">
        <f t="shared" si="0"/>
        <v/>
      </c>
    </row>
    <row r="28" spans="1:15" ht="12.6" customHeight="1" x14ac:dyDescent="0.2">
      <c r="A28" s="105" t="s">
        <v>77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>
        <v>0</v>
      </c>
      <c r="N28" s="183">
        <f t="shared" si="1"/>
        <v>0</v>
      </c>
      <c r="O28" s="106" t="str">
        <f t="shared" si="0"/>
        <v/>
      </c>
    </row>
    <row r="29" spans="1:15" ht="12.6" customHeight="1" x14ac:dyDescent="0.2">
      <c r="A29" s="105" t="s">
        <v>126</v>
      </c>
      <c r="B29" s="26">
        <v>1059</v>
      </c>
      <c r="C29" s="26">
        <v>675</v>
      </c>
      <c r="D29" s="26"/>
      <c r="E29" s="26"/>
      <c r="F29" s="26"/>
      <c r="G29" s="26"/>
      <c r="H29" s="26"/>
      <c r="I29" s="26"/>
      <c r="J29" s="26"/>
      <c r="K29" s="26"/>
      <c r="L29" s="26"/>
      <c r="M29" s="26">
        <v>0</v>
      </c>
      <c r="N29" s="183">
        <f t="shared" si="1"/>
        <v>1734</v>
      </c>
      <c r="O29" s="106">
        <f t="shared" si="0"/>
        <v>867</v>
      </c>
    </row>
    <row r="30" spans="1:15" ht="12.6" customHeight="1" x14ac:dyDescent="0.2">
      <c r="A30" s="105" t="s">
        <v>111</v>
      </c>
      <c r="B30" s="26">
        <v>253.92</v>
      </c>
      <c r="C30" s="26"/>
      <c r="D30" s="26">
        <v>264.31</v>
      </c>
      <c r="E30" s="26"/>
      <c r="F30" s="26"/>
      <c r="G30" s="26"/>
      <c r="H30" s="26"/>
      <c r="I30" s="26"/>
      <c r="J30" s="26"/>
      <c r="K30" s="26"/>
      <c r="L30" s="26"/>
      <c r="M30" s="26">
        <v>0</v>
      </c>
      <c r="N30" s="183">
        <f t="shared" si="1"/>
        <v>518.23</v>
      </c>
      <c r="O30" s="106">
        <f t="shared" si="0"/>
        <v>259.11500000000001</v>
      </c>
    </row>
    <row r="31" spans="1:15" ht="12.6" customHeight="1" x14ac:dyDescent="0.2">
      <c r="A31" s="105" t="s">
        <v>69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>
        <v>0</v>
      </c>
      <c r="N31" s="183">
        <f t="shared" si="1"/>
        <v>0</v>
      </c>
      <c r="O31" s="106" t="str">
        <f t="shared" si="0"/>
        <v/>
      </c>
    </row>
    <row r="32" spans="1:15" ht="12.6" customHeight="1" x14ac:dyDescent="0.2">
      <c r="A32" s="105" t="s">
        <v>76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>
        <v>0</v>
      </c>
      <c r="N32" s="183">
        <f t="shared" si="1"/>
        <v>0</v>
      </c>
      <c r="O32" s="106" t="str">
        <f t="shared" si="0"/>
        <v/>
      </c>
    </row>
    <row r="33" spans="1:15" ht="12.6" customHeight="1" x14ac:dyDescent="0.2">
      <c r="A33" s="105" t="s">
        <v>636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>
        <v>0</v>
      </c>
      <c r="N33" s="183">
        <f t="shared" si="1"/>
        <v>0</v>
      </c>
      <c r="O33" s="106" t="str">
        <f t="shared" si="0"/>
        <v/>
      </c>
    </row>
    <row r="34" spans="1:15" ht="12.6" customHeight="1" x14ac:dyDescent="0.2">
      <c r="A34" s="105" t="s">
        <v>684</v>
      </c>
      <c r="B34" s="26"/>
      <c r="C34" s="26">
        <v>8.61</v>
      </c>
      <c r="D34" s="26"/>
      <c r="E34" s="26"/>
      <c r="F34" s="26"/>
      <c r="G34" s="26"/>
      <c r="H34" s="26"/>
      <c r="I34" s="26"/>
      <c r="J34" s="26"/>
      <c r="K34" s="26"/>
      <c r="L34" s="26"/>
      <c r="M34" s="26">
        <v>0</v>
      </c>
      <c r="N34" s="183">
        <f t="shared" si="1"/>
        <v>8.61</v>
      </c>
      <c r="O34" s="106">
        <f t="shared" si="0"/>
        <v>8.61</v>
      </c>
    </row>
    <row r="35" spans="1:15" ht="12.6" customHeight="1" x14ac:dyDescent="0.2">
      <c r="A35" s="105" t="s">
        <v>519</v>
      </c>
      <c r="B35" s="26">
        <v>440</v>
      </c>
      <c r="C35" s="26">
        <v>440</v>
      </c>
      <c r="D35" s="26">
        <v>440</v>
      </c>
      <c r="E35" s="26"/>
      <c r="F35" s="26"/>
      <c r="G35" s="26"/>
      <c r="H35" s="26"/>
      <c r="I35" s="26"/>
      <c r="J35" s="26"/>
      <c r="K35" s="26"/>
      <c r="L35" s="26"/>
      <c r="M35" s="26">
        <v>0</v>
      </c>
      <c r="N35" s="183">
        <f t="shared" si="1"/>
        <v>1320</v>
      </c>
      <c r="O35" s="106">
        <f t="shared" si="0"/>
        <v>440</v>
      </c>
    </row>
    <row r="36" spans="1:15" ht="12.6" customHeight="1" x14ac:dyDescent="0.2">
      <c r="A36" s="105" t="s">
        <v>637</v>
      </c>
      <c r="B36" s="26">
        <v>350</v>
      </c>
      <c r="C36" s="26">
        <v>350</v>
      </c>
      <c r="D36" s="26">
        <v>350</v>
      </c>
      <c r="E36" s="26"/>
      <c r="F36" s="26"/>
      <c r="G36" s="26"/>
      <c r="H36" s="26"/>
      <c r="I36" s="26"/>
      <c r="J36" s="26"/>
      <c r="K36" s="26"/>
      <c r="L36" s="26"/>
      <c r="M36" s="26">
        <v>0</v>
      </c>
      <c r="N36" s="183">
        <f t="shared" si="1"/>
        <v>1050</v>
      </c>
      <c r="O36" s="106">
        <f t="shared" si="0"/>
        <v>350</v>
      </c>
    </row>
    <row r="37" spans="1:15" ht="12.6" customHeight="1" x14ac:dyDescent="0.2">
      <c r="A37" s="105" t="s">
        <v>520</v>
      </c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>
        <v>0</v>
      </c>
      <c r="N37" s="183">
        <f t="shared" si="1"/>
        <v>0</v>
      </c>
      <c r="O37" s="106" t="str">
        <f t="shared" si="0"/>
        <v/>
      </c>
    </row>
    <row r="38" spans="1:15" ht="12.6" customHeight="1" x14ac:dyDescent="0.2">
      <c r="A38" s="105" t="s">
        <v>521</v>
      </c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>
        <v>0</v>
      </c>
      <c r="N38" s="183">
        <f t="shared" si="1"/>
        <v>0</v>
      </c>
      <c r="O38" s="106" t="str">
        <f t="shared" si="0"/>
        <v/>
      </c>
    </row>
    <row r="39" spans="1:15" ht="12.6" customHeight="1" x14ac:dyDescent="0.2">
      <c r="A39" s="105" t="s">
        <v>497</v>
      </c>
      <c r="B39" s="26"/>
      <c r="C39" s="26">
        <v>15.55</v>
      </c>
      <c r="D39" s="26"/>
      <c r="E39" s="26"/>
      <c r="F39" s="26"/>
      <c r="G39" s="26"/>
      <c r="H39" s="26"/>
      <c r="I39" s="26"/>
      <c r="J39" s="26"/>
      <c r="K39" s="26"/>
      <c r="L39" s="26"/>
      <c r="M39" s="26">
        <v>0</v>
      </c>
      <c r="N39" s="183">
        <f t="shared" si="1"/>
        <v>15.55</v>
      </c>
      <c r="O39" s="106">
        <f t="shared" si="0"/>
        <v>15.55</v>
      </c>
    </row>
    <row r="40" spans="1:15" ht="12.6" customHeight="1" x14ac:dyDescent="0.2">
      <c r="A40" s="105" t="s">
        <v>112</v>
      </c>
      <c r="B40" s="26"/>
      <c r="C40" s="26">
        <v>80</v>
      </c>
      <c r="D40" s="26"/>
      <c r="E40" s="26"/>
      <c r="F40" s="26"/>
      <c r="G40" s="26"/>
      <c r="H40" s="26"/>
      <c r="I40" s="26"/>
      <c r="J40" s="26"/>
      <c r="K40" s="26"/>
      <c r="L40" s="26"/>
      <c r="M40" s="26">
        <v>0</v>
      </c>
      <c r="N40" s="183">
        <f t="shared" si="1"/>
        <v>80</v>
      </c>
      <c r="O40" s="106">
        <f t="shared" si="0"/>
        <v>80</v>
      </c>
    </row>
    <row r="41" spans="1:15" ht="12.6" customHeight="1" x14ac:dyDescent="0.2">
      <c r="A41" s="105" t="s">
        <v>95</v>
      </c>
      <c r="B41" s="26">
        <v>282.19</v>
      </c>
      <c r="C41" s="26"/>
      <c r="D41" s="26">
        <v>518.48</v>
      </c>
      <c r="E41" s="26"/>
      <c r="F41" s="26"/>
      <c r="G41" s="26"/>
      <c r="H41" s="26"/>
      <c r="I41" s="26"/>
      <c r="J41" s="26"/>
      <c r="K41" s="26"/>
      <c r="L41" s="26"/>
      <c r="M41" s="26">
        <v>0</v>
      </c>
      <c r="N41" s="183">
        <f t="shared" si="1"/>
        <v>800.67000000000007</v>
      </c>
      <c r="O41" s="106">
        <f t="shared" si="0"/>
        <v>400.33500000000004</v>
      </c>
    </row>
    <row r="42" spans="1:15" s="25" customFormat="1" ht="12.6" customHeight="1" x14ac:dyDescent="0.2">
      <c r="A42" s="105" t="s">
        <v>98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>
        <v>0</v>
      </c>
      <c r="N42" s="183">
        <f t="shared" si="1"/>
        <v>0</v>
      </c>
      <c r="O42" s="106" t="str">
        <f t="shared" si="0"/>
        <v/>
      </c>
    </row>
    <row r="43" spans="1:15" ht="12.6" customHeight="1" x14ac:dyDescent="0.2">
      <c r="A43" s="105" t="s">
        <v>96</v>
      </c>
      <c r="B43" s="26">
        <v>564.79999999999995</v>
      </c>
      <c r="C43" s="26">
        <v>564.79999999999995</v>
      </c>
      <c r="D43" s="26">
        <v>890.8</v>
      </c>
      <c r="E43" s="26"/>
      <c r="F43" s="26"/>
      <c r="G43" s="26"/>
      <c r="H43" s="26"/>
      <c r="I43" s="26"/>
      <c r="J43" s="26"/>
      <c r="K43" s="26"/>
      <c r="L43" s="26"/>
      <c r="M43" s="26">
        <v>0</v>
      </c>
      <c r="N43" s="183">
        <f t="shared" si="1"/>
        <v>2020.3999999999999</v>
      </c>
      <c r="O43" s="106">
        <f t="shared" si="0"/>
        <v>673.46666666666658</v>
      </c>
    </row>
    <row r="44" spans="1:15" ht="12.6" customHeight="1" x14ac:dyDescent="0.2">
      <c r="A44" s="105" t="s">
        <v>206</v>
      </c>
      <c r="B44" s="26">
        <v>69.349999999999994</v>
      </c>
      <c r="C44" s="26">
        <v>69.349999999999994</v>
      </c>
      <c r="D44" s="26">
        <v>69.349999999999994</v>
      </c>
      <c r="E44" s="26"/>
      <c r="F44" s="26"/>
      <c r="G44" s="26"/>
      <c r="H44" s="26"/>
      <c r="I44" s="26"/>
      <c r="J44" s="26"/>
      <c r="K44" s="26"/>
      <c r="L44" s="26"/>
      <c r="M44" s="26">
        <v>0</v>
      </c>
      <c r="N44" s="183">
        <f t="shared" si="1"/>
        <v>208.04999999999998</v>
      </c>
      <c r="O44" s="106">
        <f t="shared" si="0"/>
        <v>69.349999999999994</v>
      </c>
    </row>
    <row r="45" spans="1:15" s="25" customFormat="1" ht="12.6" customHeight="1" x14ac:dyDescent="0.2">
      <c r="A45" s="105" t="s">
        <v>268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>
        <v>0</v>
      </c>
      <c r="N45" s="183">
        <f t="shared" si="1"/>
        <v>0</v>
      </c>
      <c r="O45" s="106" t="str">
        <f t="shared" si="0"/>
        <v/>
      </c>
    </row>
    <row r="46" spans="1:15" ht="12.6" customHeight="1" x14ac:dyDescent="0.2">
      <c r="A46" s="105" t="s">
        <v>74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>
        <v>0</v>
      </c>
      <c r="N46" s="183">
        <f t="shared" si="1"/>
        <v>0</v>
      </c>
      <c r="O46" s="106" t="str">
        <f t="shared" si="0"/>
        <v/>
      </c>
    </row>
    <row r="47" spans="1:15" ht="12.6" customHeight="1" x14ac:dyDescent="0.2">
      <c r="A47" s="105" t="s">
        <v>175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>
        <v>0</v>
      </c>
      <c r="N47" s="183">
        <f t="shared" si="1"/>
        <v>0</v>
      </c>
      <c r="O47" s="106" t="str">
        <f t="shared" si="0"/>
        <v/>
      </c>
    </row>
    <row r="48" spans="1:15" ht="12.6" customHeight="1" x14ac:dyDescent="0.2">
      <c r="A48" s="105" t="s">
        <v>75</v>
      </c>
      <c r="B48" s="26">
        <v>88.65</v>
      </c>
      <c r="C48" s="26">
        <v>88.65</v>
      </c>
      <c r="D48" s="26">
        <v>88.65</v>
      </c>
      <c r="E48" s="26"/>
      <c r="F48" s="26"/>
      <c r="G48" s="26"/>
      <c r="H48" s="26"/>
      <c r="I48" s="26"/>
      <c r="J48" s="26"/>
      <c r="K48" s="26"/>
      <c r="L48" s="26"/>
      <c r="M48" s="26">
        <v>0</v>
      </c>
      <c r="N48" s="183">
        <f t="shared" si="1"/>
        <v>265.95000000000005</v>
      </c>
      <c r="O48" s="106">
        <f t="shared" si="0"/>
        <v>88.65000000000002</v>
      </c>
    </row>
    <row r="49" spans="1:15" ht="12.6" customHeight="1" x14ac:dyDescent="0.2">
      <c r="A49" s="105" t="s">
        <v>79</v>
      </c>
      <c r="B49" s="26">
        <v>74.7</v>
      </c>
      <c r="C49" s="26">
        <v>106.05</v>
      </c>
      <c r="D49" s="26">
        <v>83.95</v>
      </c>
      <c r="E49" s="26"/>
      <c r="F49" s="26"/>
      <c r="G49" s="26"/>
      <c r="H49" s="26"/>
      <c r="I49" s="26"/>
      <c r="J49" s="26"/>
      <c r="K49" s="26"/>
      <c r="L49" s="26"/>
      <c r="M49" s="26">
        <v>0</v>
      </c>
      <c r="N49" s="183">
        <f t="shared" si="1"/>
        <v>264.7</v>
      </c>
      <c r="O49" s="106">
        <f t="shared" si="0"/>
        <v>88.233333333333334</v>
      </c>
    </row>
    <row r="50" spans="1:15" ht="12.6" customHeight="1" x14ac:dyDescent="0.2">
      <c r="A50" s="105" t="s">
        <v>516</v>
      </c>
      <c r="B50" s="26">
        <v>4.8</v>
      </c>
      <c r="C50" s="26"/>
      <c r="D50" s="26">
        <v>1405.26</v>
      </c>
      <c r="E50" s="26"/>
      <c r="F50" s="26"/>
      <c r="G50" s="26"/>
      <c r="H50" s="26"/>
      <c r="I50" s="26"/>
      <c r="J50" s="26"/>
      <c r="K50" s="26"/>
      <c r="L50" s="26"/>
      <c r="M50" s="26">
        <v>0</v>
      </c>
      <c r="N50" s="183">
        <f t="shared" si="1"/>
        <v>1410.06</v>
      </c>
      <c r="O50" s="106">
        <f t="shared" si="0"/>
        <v>705.03</v>
      </c>
    </row>
    <row r="51" spans="1:15" s="25" customFormat="1" ht="12.6" customHeight="1" x14ac:dyDescent="0.2">
      <c r="A51" s="105" t="s">
        <v>346</v>
      </c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>
        <v>0</v>
      </c>
      <c r="N51" s="183">
        <f t="shared" si="1"/>
        <v>0</v>
      </c>
      <c r="O51" s="106" t="str">
        <f t="shared" si="0"/>
        <v/>
      </c>
    </row>
    <row r="52" spans="1:15" ht="12.6" customHeight="1" x14ac:dyDescent="0.2">
      <c r="A52" s="105" t="s">
        <v>81</v>
      </c>
      <c r="B52" s="26">
        <v>142</v>
      </c>
      <c r="C52" s="26">
        <v>142</v>
      </c>
      <c r="D52" s="26">
        <v>147.99</v>
      </c>
      <c r="E52" s="26"/>
      <c r="F52" s="26"/>
      <c r="G52" s="26"/>
      <c r="H52" s="26"/>
      <c r="I52" s="26"/>
      <c r="J52" s="26"/>
      <c r="K52" s="26"/>
      <c r="L52" s="26"/>
      <c r="M52" s="26">
        <v>0</v>
      </c>
      <c r="N52" s="183">
        <f t="shared" si="1"/>
        <v>431.99</v>
      </c>
      <c r="O52" s="106">
        <f t="shared" si="0"/>
        <v>143.99666666666667</v>
      </c>
    </row>
    <row r="53" spans="1:15" ht="12.6" customHeight="1" thickBot="1" x14ac:dyDescent="0.25">
      <c r="A53" s="168" t="s">
        <v>1</v>
      </c>
      <c r="B53" s="178">
        <f t="shared" ref="B53:N53" si="2">SUM(B7:B52)</f>
        <v>4868.71</v>
      </c>
      <c r="C53" s="178">
        <f t="shared" si="2"/>
        <v>4443.9100000000008</v>
      </c>
      <c r="D53" s="178">
        <f t="shared" si="2"/>
        <v>6283.36</v>
      </c>
      <c r="E53" s="178">
        <f t="shared" si="2"/>
        <v>0</v>
      </c>
      <c r="F53" s="178">
        <f t="shared" si="2"/>
        <v>0</v>
      </c>
      <c r="G53" s="178">
        <f t="shared" si="2"/>
        <v>0</v>
      </c>
      <c r="H53" s="178">
        <f t="shared" si="2"/>
        <v>0</v>
      </c>
      <c r="I53" s="178">
        <f t="shared" si="2"/>
        <v>0</v>
      </c>
      <c r="J53" s="178">
        <f t="shared" si="2"/>
        <v>0</v>
      </c>
      <c r="K53" s="178">
        <f t="shared" si="2"/>
        <v>0</v>
      </c>
      <c r="L53" s="178">
        <f t="shared" si="2"/>
        <v>0</v>
      </c>
      <c r="M53" s="178">
        <f t="shared" si="2"/>
        <v>0</v>
      </c>
      <c r="N53" s="178">
        <f t="shared" si="2"/>
        <v>15595.98</v>
      </c>
      <c r="O53" s="295">
        <f>IFERROR(AVERAGEIF(B53:M53,"&gt;0"),"")</f>
        <v>5198.66</v>
      </c>
    </row>
    <row r="54" spans="1:15" ht="12.6" customHeight="1" thickBot="1" x14ac:dyDescent="0.2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1"/>
    </row>
    <row r="55" spans="1:15" ht="12.6" customHeight="1" thickBot="1" x14ac:dyDescent="0.25">
      <c r="A55" s="64" t="s">
        <v>2</v>
      </c>
      <c r="B55" s="107">
        <f t="shared" ref="B55:O55" si="3">B6</f>
        <v>44197</v>
      </c>
      <c r="C55" s="108">
        <f t="shared" si="3"/>
        <v>44228</v>
      </c>
      <c r="D55" s="108">
        <f t="shared" si="3"/>
        <v>44256</v>
      </c>
      <c r="E55" s="108">
        <f t="shared" si="3"/>
        <v>44287</v>
      </c>
      <c r="F55" s="108">
        <f t="shared" si="3"/>
        <v>44317</v>
      </c>
      <c r="G55" s="108">
        <f t="shared" si="3"/>
        <v>44348</v>
      </c>
      <c r="H55" s="108">
        <f t="shared" si="3"/>
        <v>44378</v>
      </c>
      <c r="I55" s="108">
        <f t="shared" si="3"/>
        <v>44409</v>
      </c>
      <c r="J55" s="108">
        <f t="shared" si="3"/>
        <v>44440</v>
      </c>
      <c r="K55" s="108">
        <f t="shared" si="3"/>
        <v>44470</v>
      </c>
      <c r="L55" s="108">
        <f t="shared" si="3"/>
        <v>44501</v>
      </c>
      <c r="M55" s="108">
        <f t="shared" si="3"/>
        <v>44531</v>
      </c>
      <c r="N55" s="109" t="str">
        <f t="shared" si="3"/>
        <v>Total</v>
      </c>
      <c r="O55" s="120" t="str">
        <f t="shared" si="3"/>
        <v>Média</v>
      </c>
    </row>
    <row r="56" spans="1:15" ht="12.6" customHeight="1" x14ac:dyDescent="0.2">
      <c r="A56" s="111" t="s">
        <v>5</v>
      </c>
      <c r="B56" s="27">
        <v>6000</v>
      </c>
      <c r="C56" s="27">
        <v>6000</v>
      </c>
      <c r="D56" s="27">
        <v>6000</v>
      </c>
      <c r="E56" s="27"/>
      <c r="F56" s="27"/>
      <c r="G56" s="27"/>
      <c r="H56" s="27"/>
      <c r="I56" s="27"/>
      <c r="J56" s="27"/>
      <c r="K56" s="27"/>
      <c r="L56" s="27"/>
      <c r="M56" s="27">
        <v>0</v>
      </c>
      <c r="N56" s="210">
        <f t="shared" ref="N56:N65" si="4">SUM(B56:M56)</f>
        <v>18000</v>
      </c>
      <c r="O56" s="106">
        <f>IFERROR(AVERAGEIF(B56:M56,"&gt;0"),"")</f>
        <v>6000</v>
      </c>
    </row>
    <row r="57" spans="1:15" ht="12.6" customHeight="1" x14ac:dyDescent="0.2">
      <c r="A57" s="111" t="s">
        <v>522</v>
      </c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>
        <v>0</v>
      </c>
      <c r="N57" s="210">
        <f t="shared" si="4"/>
        <v>0</v>
      </c>
      <c r="O57" s="106" t="str">
        <f t="shared" ref="O57:O65" si="5">IFERROR(AVERAGEIF(B57:M57,"&gt;0"),"")</f>
        <v/>
      </c>
    </row>
    <row r="58" spans="1:15" ht="12.6" customHeight="1" x14ac:dyDescent="0.2">
      <c r="A58" s="111" t="s">
        <v>523</v>
      </c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>
        <v>0</v>
      </c>
      <c r="N58" s="210">
        <f t="shared" si="4"/>
        <v>0</v>
      </c>
      <c r="O58" s="106" t="str">
        <f t="shared" si="5"/>
        <v/>
      </c>
    </row>
    <row r="59" spans="1:15" ht="12.6" customHeight="1" x14ac:dyDescent="0.2">
      <c r="A59" s="111" t="s">
        <v>511</v>
      </c>
      <c r="B59" s="27">
        <v>800</v>
      </c>
      <c r="C59" s="27">
        <v>800</v>
      </c>
      <c r="D59" s="27">
        <v>800</v>
      </c>
      <c r="E59" s="27"/>
      <c r="F59" s="27"/>
      <c r="G59" s="27"/>
      <c r="H59" s="27"/>
      <c r="I59" s="27"/>
      <c r="J59" s="27"/>
      <c r="K59" s="27"/>
      <c r="L59" s="27"/>
      <c r="M59" s="27">
        <v>0</v>
      </c>
      <c r="N59" s="210">
        <f t="shared" si="4"/>
        <v>2400</v>
      </c>
      <c r="O59" s="106">
        <f t="shared" si="5"/>
        <v>800</v>
      </c>
    </row>
    <row r="60" spans="1:15" ht="12.6" customHeight="1" x14ac:dyDescent="0.2">
      <c r="A60" s="111" t="s">
        <v>148</v>
      </c>
      <c r="B60" s="27"/>
      <c r="C60" s="27">
        <v>20</v>
      </c>
      <c r="D60" s="27">
        <v>20</v>
      </c>
      <c r="E60" s="27"/>
      <c r="F60" s="27"/>
      <c r="G60" s="27"/>
      <c r="H60" s="27"/>
      <c r="I60" s="27"/>
      <c r="J60" s="27"/>
      <c r="K60" s="27"/>
      <c r="L60" s="27"/>
      <c r="M60" s="27">
        <v>0</v>
      </c>
      <c r="N60" s="210">
        <f t="shared" si="4"/>
        <v>40</v>
      </c>
      <c r="O60" s="106">
        <f t="shared" si="5"/>
        <v>20</v>
      </c>
    </row>
    <row r="61" spans="1:15" ht="12.6" customHeight="1" x14ac:dyDescent="0.2">
      <c r="A61" s="111" t="s">
        <v>61</v>
      </c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>
        <v>0</v>
      </c>
      <c r="N61" s="210">
        <f t="shared" si="4"/>
        <v>0</v>
      </c>
      <c r="O61" s="106" t="str">
        <f t="shared" si="5"/>
        <v/>
      </c>
    </row>
    <row r="62" spans="1:15" ht="12.6" customHeight="1" x14ac:dyDescent="0.2">
      <c r="A62" s="112" t="s">
        <v>3</v>
      </c>
      <c r="B62" s="27">
        <v>4</v>
      </c>
      <c r="C62" s="27">
        <v>2</v>
      </c>
      <c r="D62" s="27">
        <v>0.2</v>
      </c>
      <c r="E62" s="27"/>
      <c r="F62" s="27"/>
      <c r="G62" s="27"/>
      <c r="H62" s="27"/>
      <c r="I62" s="27"/>
      <c r="J62" s="27"/>
      <c r="K62" s="27"/>
      <c r="L62" s="27"/>
      <c r="M62" s="27">
        <v>0</v>
      </c>
      <c r="N62" s="210">
        <f t="shared" si="4"/>
        <v>6.2</v>
      </c>
      <c r="O62" s="106">
        <f t="shared" si="5"/>
        <v>2.0666666666666669</v>
      </c>
    </row>
    <row r="63" spans="1:15" ht="12.6" customHeight="1" x14ac:dyDescent="0.2">
      <c r="A63" s="112" t="s">
        <v>503</v>
      </c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>
        <v>0</v>
      </c>
      <c r="N63" s="210">
        <f t="shared" si="4"/>
        <v>0</v>
      </c>
      <c r="O63" s="106" t="str">
        <f t="shared" si="5"/>
        <v/>
      </c>
    </row>
    <row r="64" spans="1:15" ht="12.6" customHeight="1" x14ac:dyDescent="0.2">
      <c r="A64" s="112" t="s">
        <v>641</v>
      </c>
      <c r="B64" s="27">
        <v>1350</v>
      </c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>
        <v>0</v>
      </c>
      <c r="N64" s="210">
        <f t="shared" si="4"/>
        <v>1350</v>
      </c>
      <c r="O64" s="106">
        <f t="shared" si="5"/>
        <v>1350</v>
      </c>
    </row>
    <row r="65" spans="1:15" ht="12.6" customHeight="1" x14ac:dyDescent="0.2">
      <c r="A65" s="112" t="s">
        <v>65</v>
      </c>
      <c r="B65" s="27">
        <v>81.02</v>
      </c>
      <c r="C65" s="27"/>
      <c r="D65" s="27">
        <v>51.4</v>
      </c>
      <c r="E65" s="27"/>
      <c r="F65" s="27"/>
      <c r="G65" s="27"/>
      <c r="H65" s="27"/>
      <c r="I65" s="27"/>
      <c r="J65" s="27"/>
      <c r="K65" s="27"/>
      <c r="L65" s="27"/>
      <c r="M65" s="27">
        <v>0</v>
      </c>
      <c r="N65" s="210">
        <f t="shared" si="4"/>
        <v>132.41999999999999</v>
      </c>
      <c r="O65" s="106">
        <f t="shared" si="5"/>
        <v>66.209999999999994</v>
      </c>
    </row>
    <row r="66" spans="1:15" ht="12.6" customHeight="1" thickBot="1" x14ac:dyDescent="0.25">
      <c r="A66" s="176" t="s">
        <v>1</v>
      </c>
      <c r="B66" s="177">
        <f t="shared" ref="B66:M66" si="6">SUM(B56:B65)</f>
        <v>8235.02</v>
      </c>
      <c r="C66" s="177">
        <f t="shared" si="6"/>
        <v>6822</v>
      </c>
      <c r="D66" s="177">
        <f t="shared" si="6"/>
        <v>6871.5999999999995</v>
      </c>
      <c r="E66" s="177">
        <f t="shared" si="6"/>
        <v>0</v>
      </c>
      <c r="F66" s="177">
        <f t="shared" si="6"/>
        <v>0</v>
      </c>
      <c r="G66" s="177">
        <f t="shared" si="6"/>
        <v>0</v>
      </c>
      <c r="H66" s="177">
        <f t="shared" si="6"/>
        <v>0</v>
      </c>
      <c r="I66" s="177">
        <f t="shared" si="6"/>
        <v>0</v>
      </c>
      <c r="J66" s="177">
        <f t="shared" si="6"/>
        <v>0</v>
      </c>
      <c r="K66" s="177">
        <f t="shared" si="6"/>
        <v>0</v>
      </c>
      <c r="L66" s="177">
        <f t="shared" si="6"/>
        <v>0</v>
      </c>
      <c r="M66" s="177">
        <f t="shared" si="6"/>
        <v>0</v>
      </c>
      <c r="N66" s="179">
        <f>SUM(B66:M66)</f>
        <v>21928.62</v>
      </c>
      <c r="O66" s="291">
        <f>IFERROR(AVERAGEIF(B66:M66,"&gt;0"),"")</f>
        <v>7309.54</v>
      </c>
    </row>
    <row r="67" spans="1:15" ht="12.6" customHeight="1" thickBot="1" x14ac:dyDescent="0.25">
      <c r="A67" s="41"/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43"/>
      <c r="O67" s="39"/>
    </row>
    <row r="68" spans="1:15" ht="12.6" customHeight="1" thickBot="1" x14ac:dyDescent="0.25">
      <c r="A68" s="186" t="s">
        <v>9</v>
      </c>
      <c r="B68" s="336">
        <f>'[2]2021'!$E$13</f>
        <v>85019.08</v>
      </c>
      <c r="C68" s="336">
        <f>'[2]2021'!$H$13</f>
        <v>85885.42</v>
      </c>
      <c r="D68" s="336">
        <f>'[2]2021'!$K$13</f>
        <v>86567.44</v>
      </c>
      <c r="E68" s="336">
        <f>'[2]2021'!$N$13</f>
        <v>0</v>
      </c>
      <c r="F68" s="336">
        <f>'[2]2021'!$Q$13</f>
        <v>0</v>
      </c>
      <c r="G68" s="336">
        <f>'[2]2021'!$T$13</f>
        <v>0</v>
      </c>
      <c r="H68" s="336">
        <f>'[2]2021'!$W$13</f>
        <v>0</v>
      </c>
      <c r="I68" s="336">
        <f>'[2]2021'!$Z$13</f>
        <v>0</v>
      </c>
      <c r="J68" s="336">
        <f>'[2]2021'!$AC$13</f>
        <v>0</v>
      </c>
      <c r="K68" s="336">
        <f>'[2]2021'!$AF$13</f>
        <v>0</v>
      </c>
      <c r="L68" s="336">
        <f>'[2]2021'!$AI$13</f>
        <v>0</v>
      </c>
      <c r="M68" s="336">
        <f>'[2]2021'!$AL$13</f>
        <v>0</v>
      </c>
      <c r="N68" s="42"/>
      <c r="O68" s="42"/>
    </row>
    <row r="69" spans="1:15" x14ac:dyDescent="0.2">
      <c r="A69" s="44"/>
      <c r="B69" s="44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215"/>
      <c r="O69" s="44"/>
    </row>
    <row r="70" spans="1:15" x14ac:dyDescent="0.2">
      <c r="A70" s="44"/>
      <c r="B70" s="44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215"/>
      <c r="O70" s="44"/>
    </row>
    <row r="71" spans="1:15" x14ac:dyDescent="0.2">
      <c r="A71" s="44"/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215"/>
      <c r="O71" s="44"/>
    </row>
    <row r="72" spans="1:15" x14ac:dyDescent="0.2">
      <c r="A72" s="44"/>
      <c r="B72" s="44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215"/>
      <c r="O72" s="44"/>
    </row>
    <row r="73" spans="1:15" x14ac:dyDescent="0.2">
      <c r="A73" s="44"/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215"/>
      <c r="O73" s="44"/>
    </row>
    <row r="85" spans="13:13" x14ac:dyDescent="0.2">
      <c r="M85" t="s">
        <v>462</v>
      </c>
    </row>
  </sheetData>
  <sheetProtection password="E499" sheet="1" objects="1" scenarios="1"/>
  <mergeCells count="3">
    <mergeCell ref="A1:O1"/>
    <mergeCell ref="A2:O2"/>
    <mergeCell ref="A4:O4"/>
  </mergeCells>
  <pageMargins left="0.51181102362204722" right="0.51181102362204722" top="0.78740157480314965" bottom="0.78740157480314965" header="0.31496062992125984" footer="0.31496062992125984"/>
  <pageSetup paperSize="9" scale="80" orientation="landscape" horizont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3"/>
  <dimension ref="A1:P104"/>
  <sheetViews>
    <sheetView topLeftCell="A57" zoomScale="140" zoomScaleNormal="140" workbookViewId="0">
      <selection activeCell="B67" sqref="B67:M67"/>
    </sheetView>
  </sheetViews>
  <sheetFormatPr defaultRowHeight="12.75" x14ac:dyDescent="0.2"/>
  <cols>
    <col min="1" max="1" width="34.5703125" style="44" customWidth="1"/>
    <col min="2" max="2" width="10.5703125" style="44" customWidth="1"/>
    <col min="3" max="3" width="9.42578125" style="44" customWidth="1"/>
    <col min="4" max="4" width="9.7109375" style="44" customWidth="1"/>
    <col min="5" max="6" width="9.28515625" style="44" customWidth="1"/>
    <col min="7" max="7" width="9.42578125" style="44" customWidth="1"/>
    <col min="8" max="9" width="9.7109375" style="44" customWidth="1"/>
    <col min="10" max="11" width="9.140625" style="44" customWidth="1"/>
    <col min="12" max="13" width="10.7109375" style="44" customWidth="1"/>
    <col min="14" max="14" width="10.7109375" style="215" customWidth="1"/>
    <col min="15" max="15" width="10.7109375" style="44" customWidth="1"/>
    <col min="16" max="16384" width="9.140625" style="44"/>
  </cols>
  <sheetData>
    <row r="1" spans="1:15" ht="12.6" customHeight="1" x14ac:dyDescent="0.2">
      <c r="A1" s="508" t="str">
        <f>APUCARANA!A1</f>
        <v xml:space="preserve">ORDEM DOS ADVOGADOS DO BRASIL - Seção PR </v>
      </c>
      <c r="B1" s="509"/>
      <c r="C1" s="509"/>
      <c r="D1" s="509"/>
      <c r="E1" s="509"/>
      <c r="F1" s="509"/>
      <c r="G1" s="509"/>
      <c r="H1" s="509"/>
      <c r="I1" s="509"/>
      <c r="J1" s="509"/>
      <c r="K1" s="509"/>
      <c r="L1" s="509"/>
      <c r="M1" s="509"/>
      <c r="N1" s="509"/>
      <c r="O1" s="510"/>
    </row>
    <row r="2" spans="1:15" ht="12.6" customHeight="1" thickBot="1" x14ac:dyDescent="0.25">
      <c r="A2" s="481" t="s">
        <v>703</v>
      </c>
      <c r="B2" s="482"/>
      <c r="C2" s="482"/>
      <c r="D2" s="482"/>
      <c r="E2" s="482"/>
      <c r="F2" s="482"/>
      <c r="G2" s="482"/>
      <c r="H2" s="482"/>
      <c r="I2" s="482"/>
      <c r="J2" s="482"/>
      <c r="K2" s="482"/>
      <c r="L2" s="482"/>
      <c r="M2" s="482"/>
      <c r="N2" s="482"/>
      <c r="O2" s="483"/>
    </row>
    <row r="3" spans="1:15" ht="12.6" customHeight="1" thickBot="1" x14ac:dyDescent="0.25">
      <c r="A3" s="45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211"/>
      <c r="O3" s="46"/>
    </row>
    <row r="4" spans="1:15" ht="12.6" customHeight="1" thickBot="1" x14ac:dyDescent="0.25">
      <c r="A4" s="511" t="s">
        <v>52</v>
      </c>
      <c r="B4" s="512"/>
      <c r="C4" s="512"/>
      <c r="D4" s="512"/>
      <c r="E4" s="512"/>
      <c r="F4" s="512"/>
      <c r="G4" s="512"/>
      <c r="H4" s="512"/>
      <c r="I4" s="512"/>
      <c r="J4" s="512"/>
      <c r="K4" s="512"/>
      <c r="L4" s="512"/>
      <c r="M4" s="512"/>
      <c r="N4" s="512"/>
      <c r="O4" s="513"/>
    </row>
    <row r="5" spans="1:15" ht="12.6" customHeight="1" thickBot="1" x14ac:dyDescent="0.25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298"/>
      <c r="O5" s="45"/>
    </row>
    <row r="6" spans="1:15" s="25" customFormat="1" ht="12.6" customHeight="1" thickBot="1" x14ac:dyDescent="0.25">
      <c r="A6" s="94" t="s">
        <v>0</v>
      </c>
      <c r="B6" s="126">
        <v>44197</v>
      </c>
      <c r="C6" s="102">
        <v>44228</v>
      </c>
      <c r="D6" s="102">
        <v>44256</v>
      </c>
      <c r="E6" s="164">
        <v>44287</v>
      </c>
      <c r="F6" s="96">
        <v>44317</v>
      </c>
      <c r="G6" s="126">
        <v>44348</v>
      </c>
      <c r="H6" s="102">
        <v>44378</v>
      </c>
      <c r="I6" s="102">
        <v>44409</v>
      </c>
      <c r="J6" s="102">
        <v>44440</v>
      </c>
      <c r="K6" s="102">
        <v>44470</v>
      </c>
      <c r="L6" s="102">
        <v>44501</v>
      </c>
      <c r="M6" s="102">
        <v>44531</v>
      </c>
      <c r="N6" s="103" t="str">
        <f>APUCARANA!N6</f>
        <v>Total</v>
      </c>
      <c r="O6" s="104" t="str">
        <f>APUCARANA!O6</f>
        <v>Média</v>
      </c>
    </row>
    <row r="7" spans="1:15" s="25" customFormat="1" ht="12.6" customHeight="1" x14ac:dyDescent="0.2">
      <c r="A7" s="156" t="s">
        <v>113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>
        <v>0</v>
      </c>
      <c r="N7" s="183">
        <f t="shared" ref="N7:N59" si="0">SUM(B7:M7)</f>
        <v>0</v>
      </c>
      <c r="O7" s="106" t="str">
        <f>IFERROR(AVERAGEIF(B7:M7,"&gt;0"),"")</f>
        <v/>
      </c>
    </row>
    <row r="8" spans="1:15" s="25" customFormat="1" ht="12.6" customHeight="1" x14ac:dyDescent="0.2">
      <c r="A8" s="156" t="s">
        <v>674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>
        <v>0</v>
      </c>
      <c r="N8" s="183">
        <f t="shared" si="0"/>
        <v>0</v>
      </c>
      <c r="O8" s="106" t="str">
        <f t="shared" ref="O8:O59" si="1">IFERROR(AVERAGEIF(B8:M8,"&gt;0"),"")</f>
        <v/>
      </c>
    </row>
    <row r="9" spans="1:15" s="25" customFormat="1" ht="12.6" customHeight="1" x14ac:dyDescent="0.2">
      <c r="A9" s="272" t="s">
        <v>487</v>
      </c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>
        <v>0</v>
      </c>
      <c r="N9" s="183">
        <f t="shared" si="0"/>
        <v>0</v>
      </c>
      <c r="O9" s="106" t="str">
        <f t="shared" si="1"/>
        <v/>
      </c>
    </row>
    <row r="10" spans="1:15" s="25" customFormat="1" ht="12.6" customHeight="1" x14ac:dyDescent="0.2">
      <c r="A10" s="272" t="s">
        <v>639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>
        <v>0</v>
      </c>
      <c r="N10" s="183">
        <f t="shared" si="0"/>
        <v>0</v>
      </c>
      <c r="O10" s="106" t="str">
        <f t="shared" si="1"/>
        <v/>
      </c>
    </row>
    <row r="11" spans="1:15" s="25" customFormat="1" ht="12.6" customHeight="1" x14ac:dyDescent="0.2">
      <c r="A11" s="272" t="s">
        <v>339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>
        <v>0</v>
      </c>
      <c r="N11" s="183">
        <f t="shared" si="0"/>
        <v>0</v>
      </c>
      <c r="O11" s="106" t="str">
        <f t="shared" si="1"/>
        <v/>
      </c>
    </row>
    <row r="12" spans="1:15" s="25" customFormat="1" ht="12.6" customHeight="1" x14ac:dyDescent="0.2">
      <c r="A12" s="162" t="s">
        <v>167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>
        <v>0</v>
      </c>
      <c r="N12" s="183">
        <f t="shared" si="0"/>
        <v>0</v>
      </c>
      <c r="O12" s="106" t="str">
        <f t="shared" si="1"/>
        <v/>
      </c>
    </row>
    <row r="13" spans="1:15" s="25" customFormat="1" ht="12.6" customHeight="1" x14ac:dyDescent="0.2">
      <c r="A13" s="105" t="s">
        <v>131</v>
      </c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>
        <v>0</v>
      </c>
      <c r="N13" s="183">
        <f t="shared" si="0"/>
        <v>0</v>
      </c>
      <c r="O13" s="106" t="str">
        <f t="shared" si="1"/>
        <v/>
      </c>
    </row>
    <row r="14" spans="1:15" s="25" customFormat="1" ht="12.6" customHeight="1" x14ac:dyDescent="0.2">
      <c r="A14" s="105" t="s">
        <v>289</v>
      </c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>
        <v>0</v>
      </c>
      <c r="N14" s="183">
        <f t="shared" si="0"/>
        <v>0</v>
      </c>
      <c r="O14" s="106" t="str">
        <f t="shared" si="1"/>
        <v/>
      </c>
    </row>
    <row r="15" spans="1:15" s="25" customFormat="1" ht="12.6" customHeight="1" x14ac:dyDescent="0.2">
      <c r="A15" s="105" t="s">
        <v>324</v>
      </c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>
        <v>0</v>
      </c>
      <c r="N15" s="183">
        <f t="shared" si="0"/>
        <v>0</v>
      </c>
      <c r="O15" s="106" t="str">
        <f t="shared" si="1"/>
        <v/>
      </c>
    </row>
    <row r="16" spans="1:15" s="25" customFormat="1" ht="12.6" customHeight="1" x14ac:dyDescent="0.2">
      <c r="A16" s="105" t="s">
        <v>524</v>
      </c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>
        <v>0</v>
      </c>
      <c r="N16" s="183">
        <f t="shared" si="0"/>
        <v>0</v>
      </c>
      <c r="O16" s="106" t="str">
        <f t="shared" si="1"/>
        <v/>
      </c>
    </row>
    <row r="17" spans="1:15" s="25" customFormat="1" ht="12.6" customHeight="1" x14ac:dyDescent="0.2">
      <c r="A17" s="105" t="s">
        <v>154</v>
      </c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>
        <v>0</v>
      </c>
      <c r="N17" s="183">
        <f t="shared" si="0"/>
        <v>0</v>
      </c>
      <c r="O17" s="106" t="str">
        <f t="shared" si="1"/>
        <v/>
      </c>
    </row>
    <row r="18" spans="1:15" s="25" customFormat="1" ht="12.6" customHeight="1" x14ac:dyDescent="0.2">
      <c r="A18" s="105" t="s">
        <v>407</v>
      </c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>
        <v>0</v>
      </c>
      <c r="N18" s="183">
        <f t="shared" si="0"/>
        <v>0</v>
      </c>
      <c r="O18" s="106" t="str">
        <f t="shared" si="1"/>
        <v/>
      </c>
    </row>
    <row r="19" spans="1:15" s="25" customFormat="1" ht="12.6" customHeight="1" x14ac:dyDescent="0.2">
      <c r="A19" s="105" t="s">
        <v>70</v>
      </c>
      <c r="B19" s="49">
        <v>52.45</v>
      </c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>
        <v>0</v>
      </c>
      <c r="N19" s="183">
        <f t="shared" si="0"/>
        <v>52.45</v>
      </c>
      <c r="O19" s="106">
        <f t="shared" si="1"/>
        <v>52.45</v>
      </c>
    </row>
    <row r="20" spans="1:15" s="25" customFormat="1" ht="12.6" customHeight="1" x14ac:dyDescent="0.2">
      <c r="A20" s="105" t="s">
        <v>488</v>
      </c>
      <c r="B20" s="49"/>
      <c r="C20" s="49">
        <v>171.34</v>
      </c>
      <c r="D20" s="49">
        <v>37.97</v>
      </c>
      <c r="E20" s="49"/>
      <c r="F20" s="49"/>
      <c r="G20" s="49"/>
      <c r="H20" s="49"/>
      <c r="I20" s="49"/>
      <c r="J20" s="49"/>
      <c r="K20" s="49"/>
      <c r="L20" s="49"/>
      <c r="M20" s="49">
        <v>0</v>
      </c>
      <c r="N20" s="183">
        <f t="shared" si="0"/>
        <v>209.31</v>
      </c>
      <c r="O20" s="106">
        <f t="shared" si="1"/>
        <v>104.655</v>
      </c>
    </row>
    <row r="21" spans="1:15" s="25" customFormat="1" ht="12.6" customHeight="1" x14ac:dyDescent="0.2">
      <c r="A21" s="105" t="s">
        <v>244</v>
      </c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>
        <v>0</v>
      </c>
      <c r="N21" s="183">
        <f t="shared" si="0"/>
        <v>0</v>
      </c>
      <c r="O21" s="106" t="str">
        <f t="shared" si="1"/>
        <v/>
      </c>
    </row>
    <row r="22" spans="1:15" s="25" customFormat="1" ht="12.6" customHeight="1" x14ac:dyDescent="0.2">
      <c r="A22" s="105" t="s">
        <v>67</v>
      </c>
      <c r="B22" s="49">
        <v>87.4</v>
      </c>
      <c r="C22" s="49">
        <v>24.2</v>
      </c>
      <c r="D22" s="49">
        <v>38</v>
      </c>
      <c r="E22" s="49"/>
      <c r="F22" s="49"/>
      <c r="G22" s="49"/>
      <c r="H22" s="49"/>
      <c r="I22" s="49"/>
      <c r="J22" s="49"/>
      <c r="K22" s="49"/>
      <c r="L22" s="49"/>
      <c r="M22" s="49">
        <v>0</v>
      </c>
      <c r="N22" s="183">
        <f t="shared" si="0"/>
        <v>149.60000000000002</v>
      </c>
      <c r="O22" s="106">
        <f t="shared" si="1"/>
        <v>49.866666666666674</v>
      </c>
    </row>
    <row r="23" spans="1:15" s="25" customFormat="1" ht="12.6" customHeight="1" x14ac:dyDescent="0.2">
      <c r="A23" s="105" t="s">
        <v>153</v>
      </c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>
        <v>0</v>
      </c>
      <c r="N23" s="183">
        <f t="shared" si="0"/>
        <v>0</v>
      </c>
      <c r="O23" s="106" t="str">
        <f t="shared" si="1"/>
        <v/>
      </c>
    </row>
    <row r="24" spans="1:15" s="25" customFormat="1" ht="12.6" customHeight="1" x14ac:dyDescent="0.2">
      <c r="A24" s="105" t="s">
        <v>312</v>
      </c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>
        <v>0</v>
      </c>
      <c r="N24" s="183">
        <f t="shared" si="0"/>
        <v>0</v>
      </c>
      <c r="O24" s="106" t="str">
        <f t="shared" si="1"/>
        <v/>
      </c>
    </row>
    <row r="25" spans="1:15" s="25" customFormat="1" ht="12.6" customHeight="1" x14ac:dyDescent="0.2">
      <c r="A25" s="105" t="s">
        <v>258</v>
      </c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>
        <v>0</v>
      </c>
      <c r="N25" s="183">
        <f t="shared" si="0"/>
        <v>0</v>
      </c>
      <c r="O25" s="106" t="str">
        <f t="shared" si="1"/>
        <v/>
      </c>
    </row>
    <row r="26" spans="1:15" s="25" customFormat="1" ht="12.6" customHeight="1" x14ac:dyDescent="0.2">
      <c r="A26" s="105" t="s">
        <v>183</v>
      </c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>
        <v>0</v>
      </c>
      <c r="N26" s="183">
        <f t="shared" si="0"/>
        <v>0</v>
      </c>
      <c r="O26" s="106" t="str">
        <f t="shared" si="1"/>
        <v/>
      </c>
    </row>
    <row r="27" spans="1:15" s="25" customFormat="1" ht="12.6" customHeight="1" x14ac:dyDescent="0.2">
      <c r="A27" s="105" t="s">
        <v>142</v>
      </c>
      <c r="B27" s="49"/>
      <c r="C27" s="49">
        <v>50</v>
      </c>
      <c r="D27" s="49"/>
      <c r="E27" s="49"/>
      <c r="F27" s="49"/>
      <c r="G27" s="49"/>
      <c r="H27" s="49"/>
      <c r="I27" s="49"/>
      <c r="J27" s="49"/>
      <c r="K27" s="49"/>
      <c r="L27" s="49"/>
      <c r="M27" s="49">
        <v>0</v>
      </c>
      <c r="N27" s="183">
        <f t="shared" si="0"/>
        <v>50</v>
      </c>
      <c r="O27" s="106">
        <f t="shared" si="1"/>
        <v>50</v>
      </c>
    </row>
    <row r="28" spans="1:15" s="25" customFormat="1" ht="12.6" customHeight="1" x14ac:dyDescent="0.2">
      <c r="A28" s="105" t="s">
        <v>88</v>
      </c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>
        <v>0</v>
      </c>
      <c r="N28" s="183">
        <f t="shared" si="0"/>
        <v>0</v>
      </c>
      <c r="O28" s="106" t="str">
        <f t="shared" si="1"/>
        <v/>
      </c>
    </row>
    <row r="29" spans="1:15" s="25" customFormat="1" ht="12.6" customHeight="1" x14ac:dyDescent="0.2">
      <c r="A29" s="105" t="s">
        <v>77</v>
      </c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>
        <v>0</v>
      </c>
      <c r="N29" s="183">
        <f t="shared" si="0"/>
        <v>0</v>
      </c>
      <c r="O29" s="106" t="str">
        <f t="shared" si="1"/>
        <v/>
      </c>
    </row>
    <row r="30" spans="1:15" s="25" customFormat="1" ht="12.6" customHeight="1" x14ac:dyDescent="0.2">
      <c r="A30" s="105" t="s">
        <v>411</v>
      </c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>
        <v>0</v>
      </c>
      <c r="N30" s="183">
        <f t="shared" si="0"/>
        <v>0</v>
      </c>
      <c r="O30" s="106" t="str">
        <f t="shared" si="1"/>
        <v/>
      </c>
    </row>
    <row r="31" spans="1:15" s="25" customFormat="1" ht="12.6" customHeight="1" x14ac:dyDescent="0.2">
      <c r="A31" s="105" t="s">
        <v>111</v>
      </c>
      <c r="B31" s="49">
        <v>61.46</v>
      </c>
      <c r="C31" s="49"/>
      <c r="D31" s="49">
        <v>163.69</v>
      </c>
      <c r="E31" s="49"/>
      <c r="F31" s="49"/>
      <c r="G31" s="49"/>
      <c r="H31" s="49"/>
      <c r="I31" s="49"/>
      <c r="J31" s="49"/>
      <c r="K31" s="49"/>
      <c r="L31" s="49"/>
      <c r="M31" s="49">
        <v>0</v>
      </c>
      <c r="N31" s="183">
        <f t="shared" si="0"/>
        <v>225.15</v>
      </c>
      <c r="O31" s="106">
        <f t="shared" si="1"/>
        <v>112.575</v>
      </c>
    </row>
    <row r="32" spans="1:15" s="25" customFormat="1" ht="12.6" customHeight="1" x14ac:dyDescent="0.2">
      <c r="A32" s="105" t="s">
        <v>69</v>
      </c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>
        <v>0</v>
      </c>
      <c r="N32" s="183">
        <f t="shared" si="0"/>
        <v>0</v>
      </c>
      <c r="O32" s="106" t="str">
        <f t="shared" si="1"/>
        <v/>
      </c>
    </row>
    <row r="33" spans="1:15" s="25" customFormat="1" ht="12.6" customHeight="1" x14ac:dyDescent="0.2">
      <c r="A33" s="105" t="s">
        <v>525</v>
      </c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>
        <v>0</v>
      </c>
      <c r="N33" s="183">
        <f t="shared" si="0"/>
        <v>0</v>
      </c>
      <c r="O33" s="106" t="str">
        <f t="shared" si="1"/>
        <v/>
      </c>
    </row>
    <row r="34" spans="1:15" s="25" customFormat="1" ht="12.6" customHeight="1" x14ac:dyDescent="0.2">
      <c r="A34" s="105" t="s">
        <v>76</v>
      </c>
      <c r="B34" s="49"/>
      <c r="C34" s="49">
        <v>24.8</v>
      </c>
      <c r="D34" s="49"/>
      <c r="E34" s="49"/>
      <c r="F34" s="49"/>
      <c r="G34" s="49"/>
      <c r="H34" s="49"/>
      <c r="I34" s="49"/>
      <c r="J34" s="49"/>
      <c r="K34" s="49"/>
      <c r="L34" s="49"/>
      <c r="M34" s="49">
        <v>0</v>
      </c>
      <c r="N34" s="183">
        <f t="shared" si="0"/>
        <v>24.8</v>
      </c>
      <c r="O34" s="106">
        <f t="shared" si="1"/>
        <v>24.8</v>
      </c>
    </row>
    <row r="35" spans="1:15" s="25" customFormat="1" ht="12.6" customHeight="1" x14ac:dyDescent="0.2">
      <c r="A35" s="105" t="s">
        <v>492</v>
      </c>
      <c r="B35" s="49"/>
      <c r="D35" s="49"/>
      <c r="E35" s="49"/>
      <c r="F35" s="49"/>
      <c r="G35" s="49"/>
      <c r="H35" s="49"/>
      <c r="I35" s="49"/>
      <c r="J35" s="49"/>
      <c r="K35" s="49"/>
      <c r="L35" s="49"/>
      <c r="M35" s="49">
        <v>0</v>
      </c>
      <c r="N35" s="183">
        <f t="shared" si="0"/>
        <v>0</v>
      </c>
      <c r="O35" s="106" t="str">
        <f t="shared" si="1"/>
        <v/>
      </c>
    </row>
    <row r="36" spans="1:15" s="25" customFormat="1" ht="12.6" customHeight="1" x14ac:dyDescent="0.2">
      <c r="A36" s="105" t="s">
        <v>176</v>
      </c>
      <c r="B36" s="49"/>
      <c r="C36" s="49">
        <v>238.5</v>
      </c>
      <c r="D36" s="49"/>
      <c r="E36" s="49"/>
      <c r="F36" s="49"/>
      <c r="G36" s="49"/>
      <c r="H36" s="49"/>
      <c r="I36" s="49"/>
      <c r="J36" s="49"/>
      <c r="K36" s="49"/>
      <c r="L36" s="49"/>
      <c r="M36" s="49">
        <v>0</v>
      </c>
      <c r="N36" s="183">
        <f t="shared" si="0"/>
        <v>238.5</v>
      </c>
      <c r="O36" s="106">
        <f t="shared" si="1"/>
        <v>238.5</v>
      </c>
    </row>
    <row r="37" spans="1:15" s="25" customFormat="1" ht="12.6" customHeight="1" x14ac:dyDescent="0.2">
      <c r="A37" s="105" t="s">
        <v>195</v>
      </c>
      <c r="B37" s="49"/>
      <c r="C37" s="49">
        <v>255</v>
      </c>
      <c r="D37" s="49"/>
      <c r="E37" s="49"/>
      <c r="F37" s="49"/>
      <c r="G37" s="49"/>
      <c r="H37" s="49"/>
      <c r="I37" s="49"/>
      <c r="J37" s="49"/>
      <c r="K37" s="49"/>
      <c r="L37" s="49"/>
      <c r="M37" s="49">
        <v>0</v>
      </c>
      <c r="N37" s="183">
        <f t="shared" si="0"/>
        <v>255</v>
      </c>
      <c r="O37" s="106">
        <f t="shared" si="1"/>
        <v>255</v>
      </c>
    </row>
    <row r="38" spans="1:15" s="25" customFormat="1" ht="12.6" customHeight="1" x14ac:dyDescent="0.2">
      <c r="A38" s="105" t="s">
        <v>132</v>
      </c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>
        <v>0</v>
      </c>
      <c r="N38" s="183">
        <f t="shared" si="0"/>
        <v>0</v>
      </c>
      <c r="O38" s="106" t="str">
        <f t="shared" si="1"/>
        <v/>
      </c>
    </row>
    <row r="39" spans="1:15" s="25" customFormat="1" ht="12.6" customHeight="1" x14ac:dyDescent="0.2">
      <c r="A39" s="105" t="s">
        <v>526</v>
      </c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>
        <v>0</v>
      </c>
      <c r="N39" s="183">
        <f t="shared" si="0"/>
        <v>0</v>
      </c>
      <c r="O39" s="106" t="str">
        <f t="shared" si="1"/>
        <v/>
      </c>
    </row>
    <row r="40" spans="1:15" s="25" customFormat="1" ht="12.6" customHeight="1" x14ac:dyDescent="0.2">
      <c r="A40" s="105" t="s">
        <v>102</v>
      </c>
      <c r="B40" s="49">
        <v>530</v>
      </c>
      <c r="C40" s="49">
        <v>530</v>
      </c>
      <c r="D40" s="49">
        <v>530</v>
      </c>
      <c r="E40" s="49"/>
      <c r="F40" s="49"/>
      <c r="G40" s="49"/>
      <c r="H40" s="49"/>
      <c r="I40" s="49"/>
      <c r="J40" s="49"/>
      <c r="K40" s="49"/>
      <c r="L40" s="49"/>
      <c r="M40" s="49">
        <v>0</v>
      </c>
      <c r="N40" s="183">
        <f t="shared" si="0"/>
        <v>1590</v>
      </c>
      <c r="O40" s="106">
        <f t="shared" si="1"/>
        <v>530</v>
      </c>
    </row>
    <row r="41" spans="1:15" s="25" customFormat="1" ht="12.6" customHeight="1" x14ac:dyDescent="0.2">
      <c r="A41" s="263" t="s">
        <v>371</v>
      </c>
      <c r="B41" s="49">
        <v>29.82</v>
      </c>
      <c r="C41" s="49">
        <v>29.82</v>
      </c>
      <c r="D41" s="49">
        <v>29.82</v>
      </c>
      <c r="E41" s="49"/>
      <c r="F41" s="49"/>
      <c r="G41" s="49"/>
      <c r="H41" s="49"/>
      <c r="I41" s="49"/>
      <c r="J41" s="49"/>
      <c r="K41" s="49"/>
      <c r="L41" s="49"/>
      <c r="M41" s="49">
        <v>0</v>
      </c>
      <c r="N41" s="183">
        <f t="shared" si="0"/>
        <v>89.460000000000008</v>
      </c>
      <c r="O41" s="106">
        <f t="shared" si="1"/>
        <v>29.820000000000004</v>
      </c>
    </row>
    <row r="42" spans="1:15" s="25" customFormat="1" ht="12.6" customHeight="1" x14ac:dyDescent="0.2">
      <c r="A42" s="105" t="s">
        <v>519</v>
      </c>
      <c r="B42" s="49">
        <v>320</v>
      </c>
      <c r="C42" s="49">
        <v>620</v>
      </c>
      <c r="D42" s="49">
        <v>1940</v>
      </c>
      <c r="E42" s="49"/>
      <c r="F42" s="49"/>
      <c r="G42" s="49"/>
      <c r="H42" s="49"/>
      <c r="I42" s="49"/>
      <c r="J42" s="49"/>
      <c r="K42" s="49"/>
      <c r="L42" s="49"/>
      <c r="M42" s="49">
        <v>0</v>
      </c>
      <c r="N42" s="183">
        <f t="shared" si="0"/>
        <v>2880</v>
      </c>
      <c r="O42" s="106">
        <f t="shared" si="1"/>
        <v>960</v>
      </c>
    </row>
    <row r="43" spans="1:15" s="25" customFormat="1" ht="12.6" customHeight="1" x14ac:dyDescent="0.2">
      <c r="A43" s="105" t="s">
        <v>520</v>
      </c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>
        <v>0</v>
      </c>
      <c r="N43" s="183">
        <f t="shared" si="0"/>
        <v>0</v>
      </c>
      <c r="O43" s="106" t="str">
        <f t="shared" si="1"/>
        <v/>
      </c>
    </row>
    <row r="44" spans="1:15" s="25" customFormat="1" ht="12.6" customHeight="1" x14ac:dyDescent="0.2">
      <c r="A44" s="105" t="s">
        <v>527</v>
      </c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>
        <v>0</v>
      </c>
      <c r="N44" s="183">
        <f t="shared" si="0"/>
        <v>0</v>
      </c>
      <c r="O44" s="106" t="str">
        <f t="shared" si="1"/>
        <v/>
      </c>
    </row>
    <row r="45" spans="1:15" s="25" customFormat="1" ht="12.6" customHeight="1" x14ac:dyDescent="0.2">
      <c r="A45" s="105" t="s">
        <v>528</v>
      </c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>
        <v>0</v>
      </c>
      <c r="N45" s="183">
        <f t="shared" si="0"/>
        <v>0</v>
      </c>
      <c r="O45" s="106" t="str">
        <f t="shared" si="1"/>
        <v/>
      </c>
    </row>
    <row r="46" spans="1:15" s="25" customFormat="1" ht="12.6" customHeight="1" x14ac:dyDescent="0.2">
      <c r="A46" s="105" t="s">
        <v>497</v>
      </c>
      <c r="B46" s="49">
        <v>401</v>
      </c>
      <c r="C46" s="49">
        <v>342</v>
      </c>
      <c r="D46" s="49">
        <v>104.55</v>
      </c>
      <c r="E46" s="49"/>
      <c r="F46" s="49"/>
      <c r="G46" s="49"/>
      <c r="H46" s="49"/>
      <c r="I46" s="49"/>
      <c r="J46" s="49"/>
      <c r="K46" s="49"/>
      <c r="L46" s="49"/>
      <c r="M46" s="49">
        <v>0</v>
      </c>
      <c r="N46" s="183">
        <f t="shared" si="0"/>
        <v>847.55</v>
      </c>
      <c r="O46" s="106">
        <f t="shared" si="1"/>
        <v>282.51666666666665</v>
      </c>
    </row>
    <row r="47" spans="1:15" s="25" customFormat="1" ht="12.6" customHeight="1" x14ac:dyDescent="0.2">
      <c r="A47" s="105" t="s">
        <v>95</v>
      </c>
      <c r="B47" s="49">
        <v>160.56</v>
      </c>
      <c r="C47" s="49">
        <v>28.99</v>
      </c>
      <c r="D47" s="49">
        <v>303.72000000000003</v>
      </c>
      <c r="E47" s="49"/>
      <c r="F47" s="49"/>
      <c r="G47" s="49"/>
      <c r="H47" s="49"/>
      <c r="I47" s="49"/>
      <c r="J47" s="49"/>
      <c r="K47" s="49"/>
      <c r="L47" s="49"/>
      <c r="M47" s="49">
        <v>0</v>
      </c>
      <c r="N47" s="183">
        <f t="shared" si="0"/>
        <v>493.27000000000004</v>
      </c>
      <c r="O47" s="106">
        <f t="shared" si="1"/>
        <v>164.42333333333335</v>
      </c>
    </row>
    <row r="48" spans="1:15" s="25" customFormat="1" ht="12.6" customHeight="1" x14ac:dyDescent="0.2">
      <c r="A48" s="105" t="s">
        <v>105</v>
      </c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>
        <v>0</v>
      </c>
      <c r="N48" s="183">
        <f t="shared" si="0"/>
        <v>0</v>
      </c>
      <c r="O48" s="106" t="str">
        <f t="shared" si="1"/>
        <v/>
      </c>
    </row>
    <row r="49" spans="1:15" s="25" customFormat="1" ht="12.6" customHeight="1" x14ac:dyDescent="0.2">
      <c r="A49" s="105" t="s">
        <v>96</v>
      </c>
      <c r="B49" s="49">
        <v>1009.61</v>
      </c>
      <c r="C49" s="49">
        <v>708.05</v>
      </c>
      <c r="D49" s="49">
        <v>1778.69</v>
      </c>
      <c r="E49" s="49"/>
      <c r="F49" s="49"/>
      <c r="G49" s="49"/>
      <c r="H49" s="49"/>
      <c r="I49" s="49"/>
      <c r="J49" s="49"/>
      <c r="K49" s="49"/>
      <c r="L49" s="49"/>
      <c r="M49" s="49">
        <v>0</v>
      </c>
      <c r="N49" s="183">
        <f t="shared" si="0"/>
        <v>3496.35</v>
      </c>
      <c r="O49" s="106">
        <f t="shared" si="1"/>
        <v>1165.45</v>
      </c>
    </row>
    <row r="50" spans="1:15" s="25" customFormat="1" ht="12.6" customHeight="1" x14ac:dyDescent="0.2">
      <c r="A50" s="105" t="s">
        <v>201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>
        <v>0</v>
      </c>
      <c r="N50" s="183">
        <f t="shared" si="0"/>
        <v>0</v>
      </c>
      <c r="O50" s="106" t="str">
        <f t="shared" si="1"/>
        <v/>
      </c>
    </row>
    <row r="51" spans="1:15" s="25" customFormat="1" ht="12.6" customHeight="1" x14ac:dyDescent="0.2">
      <c r="A51" s="105" t="s">
        <v>75</v>
      </c>
      <c r="B51" s="49">
        <v>593.88</v>
      </c>
      <c r="C51" s="49">
        <v>535.75</v>
      </c>
      <c r="D51" s="49">
        <v>691.45</v>
      </c>
      <c r="E51" s="49"/>
      <c r="F51" s="49"/>
      <c r="G51" s="49"/>
      <c r="H51" s="49"/>
      <c r="I51" s="49"/>
      <c r="J51" s="49"/>
      <c r="K51" s="49"/>
      <c r="L51" s="49"/>
      <c r="M51" s="49">
        <v>0</v>
      </c>
      <c r="N51" s="183">
        <f t="shared" si="0"/>
        <v>1821.0800000000002</v>
      </c>
      <c r="O51" s="106">
        <f t="shared" si="1"/>
        <v>607.02666666666676</v>
      </c>
    </row>
    <row r="52" spans="1:15" s="25" customFormat="1" ht="12.6" customHeight="1" x14ac:dyDescent="0.2">
      <c r="A52" s="105" t="s">
        <v>184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>
        <v>0</v>
      </c>
      <c r="N52" s="183">
        <f t="shared" si="0"/>
        <v>0</v>
      </c>
      <c r="O52" s="106" t="str">
        <f t="shared" si="1"/>
        <v/>
      </c>
    </row>
    <row r="53" spans="1:15" s="25" customFormat="1" ht="12.6" customHeight="1" x14ac:dyDescent="0.2">
      <c r="A53" s="105" t="s">
        <v>138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>
        <v>0</v>
      </c>
      <c r="N53" s="183">
        <f t="shared" si="0"/>
        <v>0</v>
      </c>
      <c r="O53" s="106" t="str">
        <f t="shared" si="1"/>
        <v/>
      </c>
    </row>
    <row r="54" spans="1:15" s="25" customFormat="1" ht="12.6" customHeight="1" x14ac:dyDescent="0.2">
      <c r="A54" s="105" t="s">
        <v>351</v>
      </c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>
        <v>0</v>
      </c>
      <c r="N54" s="183">
        <f t="shared" si="0"/>
        <v>0</v>
      </c>
      <c r="O54" s="106" t="str">
        <f t="shared" si="1"/>
        <v/>
      </c>
    </row>
    <row r="55" spans="1:15" s="25" customFormat="1" ht="12.6" customHeight="1" x14ac:dyDescent="0.2">
      <c r="A55" s="105" t="s">
        <v>268</v>
      </c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>
        <v>0</v>
      </c>
      <c r="N55" s="183">
        <f t="shared" si="0"/>
        <v>0</v>
      </c>
      <c r="O55" s="106" t="str">
        <f t="shared" si="1"/>
        <v/>
      </c>
    </row>
    <row r="56" spans="1:15" s="25" customFormat="1" ht="12.6" customHeight="1" x14ac:dyDescent="0.2">
      <c r="A56" s="105" t="s">
        <v>79</v>
      </c>
      <c r="B56" s="49">
        <v>99</v>
      </c>
      <c r="C56" s="49">
        <v>99</v>
      </c>
      <c r="D56" s="49">
        <v>135.5</v>
      </c>
      <c r="E56" s="49"/>
      <c r="F56" s="49"/>
      <c r="G56" s="49"/>
      <c r="H56" s="49"/>
      <c r="I56" s="49"/>
      <c r="J56" s="49"/>
      <c r="K56" s="49"/>
      <c r="L56" s="49"/>
      <c r="M56" s="49">
        <v>0</v>
      </c>
      <c r="N56" s="183">
        <f t="shared" si="0"/>
        <v>333.5</v>
      </c>
      <c r="O56" s="106">
        <f t="shared" si="1"/>
        <v>111.16666666666667</v>
      </c>
    </row>
    <row r="57" spans="1:15" s="25" customFormat="1" ht="12.6" customHeight="1" x14ac:dyDescent="0.2">
      <c r="A57" s="105" t="s">
        <v>346</v>
      </c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>
        <v>0</v>
      </c>
      <c r="N57" s="183">
        <f t="shared" si="0"/>
        <v>0</v>
      </c>
      <c r="O57" s="106" t="str">
        <f t="shared" si="1"/>
        <v/>
      </c>
    </row>
    <row r="58" spans="1:15" s="25" customFormat="1" ht="12.6" customHeight="1" x14ac:dyDescent="0.2">
      <c r="A58" s="105" t="s">
        <v>516</v>
      </c>
      <c r="B58" s="49">
        <v>31.67</v>
      </c>
      <c r="C58" s="49"/>
      <c r="D58" s="49">
        <v>78.81</v>
      </c>
      <c r="E58" s="49"/>
      <c r="F58" s="49"/>
      <c r="G58" s="49"/>
      <c r="H58" s="49"/>
      <c r="I58" s="49"/>
      <c r="J58" s="49"/>
      <c r="K58" s="49"/>
      <c r="L58" s="49"/>
      <c r="M58" s="49">
        <v>0</v>
      </c>
      <c r="N58" s="183">
        <f t="shared" si="0"/>
        <v>110.48</v>
      </c>
      <c r="O58" s="106">
        <f t="shared" si="1"/>
        <v>55.24</v>
      </c>
    </row>
    <row r="59" spans="1:15" s="25" customFormat="1" ht="12.6" customHeight="1" x14ac:dyDescent="0.2">
      <c r="A59" s="105" t="s">
        <v>81</v>
      </c>
      <c r="B59" s="49">
        <v>211.1</v>
      </c>
      <c r="C59" s="49">
        <v>210.71</v>
      </c>
      <c r="D59" s="49">
        <v>210.9</v>
      </c>
      <c r="E59" s="49"/>
      <c r="F59" s="49"/>
      <c r="G59" s="49"/>
      <c r="H59" s="49"/>
      <c r="I59" s="49"/>
      <c r="J59" s="49"/>
      <c r="K59" s="49"/>
      <c r="L59" s="49"/>
      <c r="M59" s="49">
        <v>0</v>
      </c>
      <c r="N59" s="183">
        <f t="shared" si="0"/>
        <v>632.71</v>
      </c>
      <c r="O59" s="106">
        <f t="shared" si="1"/>
        <v>210.90333333333334</v>
      </c>
    </row>
    <row r="60" spans="1:15" s="25" customFormat="1" ht="12.6" customHeight="1" thickBot="1" x14ac:dyDescent="0.25">
      <c r="A60" s="168" t="s">
        <v>1</v>
      </c>
      <c r="B60" s="178">
        <f t="shared" ref="B60:N60" si="2">SUM(B7:B59)</f>
        <v>3587.9500000000003</v>
      </c>
      <c r="C60" s="178">
        <f t="shared" si="2"/>
        <v>3868.16</v>
      </c>
      <c r="D60" s="178">
        <f t="shared" si="2"/>
        <v>6043.1</v>
      </c>
      <c r="E60" s="178">
        <f t="shared" si="2"/>
        <v>0</v>
      </c>
      <c r="F60" s="178">
        <f t="shared" si="2"/>
        <v>0</v>
      </c>
      <c r="G60" s="178">
        <f t="shared" si="2"/>
        <v>0</v>
      </c>
      <c r="H60" s="178">
        <f>SUM(H7:H59)</f>
        <v>0</v>
      </c>
      <c r="I60" s="178">
        <f t="shared" si="2"/>
        <v>0</v>
      </c>
      <c r="J60" s="178">
        <f t="shared" si="2"/>
        <v>0</v>
      </c>
      <c r="K60" s="178">
        <f t="shared" si="2"/>
        <v>0</v>
      </c>
      <c r="L60" s="178">
        <f t="shared" si="2"/>
        <v>0</v>
      </c>
      <c r="M60" s="178">
        <f t="shared" si="2"/>
        <v>0</v>
      </c>
      <c r="N60" s="178">
        <f t="shared" si="2"/>
        <v>13499.21</v>
      </c>
      <c r="O60" s="295">
        <f>IFERROR(AVERAGEIF(B60:M60,"&gt;0"),"")</f>
        <v>4499.7366666666667</v>
      </c>
    </row>
    <row r="61" spans="1:15" s="25" customFormat="1" ht="12.6" customHeight="1" thickBot="1" x14ac:dyDescent="0.25">
      <c r="A61" s="254"/>
      <c r="B61" s="255"/>
      <c r="C61" s="255"/>
      <c r="D61" s="255"/>
      <c r="E61" s="255"/>
      <c r="F61" s="255"/>
      <c r="G61" s="255"/>
      <c r="H61" s="255"/>
      <c r="I61" s="255"/>
      <c r="J61" s="255"/>
      <c r="K61" s="255"/>
      <c r="L61" s="255"/>
      <c r="M61" s="255"/>
      <c r="N61" s="255"/>
      <c r="O61" s="256"/>
    </row>
    <row r="62" spans="1:15" s="25" customFormat="1" ht="12.6" customHeight="1" thickBot="1" x14ac:dyDescent="0.25">
      <c r="A62" s="64" t="s">
        <v>2</v>
      </c>
      <c r="B62" s="107">
        <f t="shared" ref="B62:O62" si="3">B6</f>
        <v>44197</v>
      </c>
      <c r="C62" s="108">
        <f t="shared" si="3"/>
        <v>44228</v>
      </c>
      <c r="D62" s="108">
        <f t="shared" si="3"/>
        <v>44256</v>
      </c>
      <c r="E62" s="108">
        <f t="shared" si="3"/>
        <v>44287</v>
      </c>
      <c r="F62" s="108">
        <f t="shared" si="3"/>
        <v>44317</v>
      </c>
      <c r="G62" s="108">
        <f t="shared" si="3"/>
        <v>44348</v>
      </c>
      <c r="H62" s="108">
        <f t="shared" si="3"/>
        <v>44378</v>
      </c>
      <c r="I62" s="108">
        <f t="shared" si="3"/>
        <v>44409</v>
      </c>
      <c r="J62" s="108">
        <f t="shared" si="3"/>
        <v>44440</v>
      </c>
      <c r="K62" s="108">
        <f t="shared" si="3"/>
        <v>44470</v>
      </c>
      <c r="L62" s="108">
        <f t="shared" si="3"/>
        <v>44501</v>
      </c>
      <c r="M62" s="108">
        <f t="shared" si="3"/>
        <v>44531</v>
      </c>
      <c r="N62" s="109" t="str">
        <f t="shared" si="3"/>
        <v>Total</v>
      </c>
      <c r="O62" s="120" t="str">
        <f t="shared" si="3"/>
        <v>Média</v>
      </c>
    </row>
    <row r="63" spans="1:15" s="25" customFormat="1" ht="12.6" customHeight="1" x14ac:dyDescent="0.2">
      <c r="A63" s="111" t="s">
        <v>5</v>
      </c>
      <c r="B63" s="49">
        <v>5500</v>
      </c>
      <c r="C63" s="49">
        <v>5500</v>
      </c>
      <c r="D63" s="49">
        <v>5500</v>
      </c>
      <c r="E63" s="49"/>
      <c r="F63" s="49"/>
      <c r="G63" s="49"/>
      <c r="H63" s="49"/>
      <c r="I63" s="49"/>
      <c r="J63" s="49"/>
      <c r="K63" s="49"/>
      <c r="L63" s="49"/>
      <c r="M63" s="49">
        <v>0</v>
      </c>
      <c r="N63" s="210">
        <f t="shared" ref="N63:N72" si="4">SUM(B63:M63)</f>
        <v>16500</v>
      </c>
      <c r="O63" s="106">
        <f>IFERROR(AVERAGEIF(B63:M63,"&gt;0"),"")</f>
        <v>5500</v>
      </c>
    </row>
    <row r="64" spans="1:15" s="25" customFormat="1" ht="12.6" customHeight="1" x14ac:dyDescent="0.2">
      <c r="A64" s="112" t="s">
        <v>368</v>
      </c>
      <c r="B64" s="49"/>
      <c r="C64" s="49">
        <v>970.8</v>
      </c>
      <c r="D64" s="49"/>
      <c r="E64" s="49"/>
      <c r="F64" s="49"/>
      <c r="G64" s="49"/>
      <c r="H64" s="49"/>
      <c r="I64" s="49"/>
      <c r="J64" s="49"/>
      <c r="K64" s="49"/>
      <c r="L64" s="49"/>
      <c r="M64" s="49">
        <v>0</v>
      </c>
      <c r="N64" s="210">
        <f t="shared" si="4"/>
        <v>970.8</v>
      </c>
      <c r="O64" s="106">
        <f t="shared" ref="O64:O71" si="5">IFERROR(AVERAGEIF(B64:M64,"&gt;0"),"")</f>
        <v>970.8</v>
      </c>
    </row>
    <row r="65" spans="1:16" s="25" customFormat="1" ht="12.6" customHeight="1" x14ac:dyDescent="0.2">
      <c r="A65" s="111" t="s">
        <v>320</v>
      </c>
      <c r="B65" s="49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>
        <v>0</v>
      </c>
      <c r="N65" s="210">
        <f t="shared" si="4"/>
        <v>0</v>
      </c>
      <c r="O65" s="106" t="str">
        <f t="shared" si="5"/>
        <v/>
      </c>
    </row>
    <row r="66" spans="1:16" customFormat="1" ht="12.6" customHeight="1" x14ac:dyDescent="0.2">
      <c r="A66" s="111" t="s">
        <v>511</v>
      </c>
      <c r="B66" s="49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>
        <v>0</v>
      </c>
      <c r="N66" s="210">
        <f t="shared" si="4"/>
        <v>0</v>
      </c>
      <c r="O66" s="106" t="str">
        <f t="shared" si="5"/>
        <v/>
      </c>
    </row>
    <row r="67" spans="1:16" s="25" customFormat="1" ht="12.6" customHeight="1" x14ac:dyDescent="0.2">
      <c r="A67" s="111" t="s">
        <v>148</v>
      </c>
      <c r="B67" s="49"/>
      <c r="C67" s="49">
        <v>29.44</v>
      </c>
      <c r="D67" s="49">
        <v>29.44</v>
      </c>
      <c r="E67" s="49"/>
      <c r="F67" s="49"/>
      <c r="G67" s="49"/>
      <c r="H67" s="49"/>
      <c r="I67" s="49"/>
      <c r="J67" s="49"/>
      <c r="K67" s="49"/>
      <c r="L67" s="49"/>
      <c r="M67" s="49">
        <v>0</v>
      </c>
      <c r="N67" s="210">
        <f t="shared" si="4"/>
        <v>58.88</v>
      </c>
      <c r="O67" s="106">
        <f t="shared" si="5"/>
        <v>29.44</v>
      </c>
    </row>
    <row r="68" spans="1:16" s="25" customFormat="1" ht="12.6" customHeight="1" x14ac:dyDescent="0.2">
      <c r="A68" s="112" t="s">
        <v>61</v>
      </c>
      <c r="B68" s="49"/>
      <c r="C68" s="49"/>
      <c r="D68" s="49">
        <v>115</v>
      </c>
      <c r="E68" s="49"/>
      <c r="F68" s="49"/>
      <c r="G68" s="49"/>
      <c r="H68" s="49"/>
      <c r="I68" s="49"/>
      <c r="J68" s="49"/>
      <c r="K68" s="49"/>
      <c r="L68" s="49"/>
      <c r="M68" s="49">
        <v>0</v>
      </c>
      <c r="N68" s="210">
        <f t="shared" si="4"/>
        <v>115</v>
      </c>
      <c r="O68" s="106">
        <f t="shared" si="5"/>
        <v>115</v>
      </c>
    </row>
    <row r="69" spans="1:16" s="25" customFormat="1" ht="12.6" customHeight="1" x14ac:dyDescent="0.2">
      <c r="A69" s="112" t="s">
        <v>529</v>
      </c>
      <c r="B69" s="49"/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>
        <v>0</v>
      </c>
      <c r="N69" s="210">
        <f t="shared" si="4"/>
        <v>0</v>
      </c>
      <c r="O69" s="106" t="str">
        <f t="shared" si="5"/>
        <v/>
      </c>
    </row>
    <row r="70" spans="1:16" s="25" customFormat="1" ht="12.6" customHeight="1" x14ac:dyDescent="0.2">
      <c r="A70" s="112" t="s">
        <v>3</v>
      </c>
      <c r="B70" s="49">
        <v>2.1</v>
      </c>
      <c r="C70" s="49">
        <v>184.3</v>
      </c>
      <c r="D70" s="49">
        <v>110</v>
      </c>
      <c r="E70" s="49"/>
      <c r="F70" s="49"/>
      <c r="G70" s="49"/>
      <c r="H70" s="49"/>
      <c r="I70" s="49"/>
      <c r="J70" s="49"/>
      <c r="K70" s="49"/>
      <c r="L70" s="49"/>
      <c r="M70" s="49">
        <v>0</v>
      </c>
      <c r="N70" s="210">
        <f t="shared" si="4"/>
        <v>296.39999999999998</v>
      </c>
      <c r="O70" s="106">
        <f t="shared" si="5"/>
        <v>98.8</v>
      </c>
    </row>
    <row r="71" spans="1:16" s="25" customFormat="1" ht="12.6" customHeight="1" x14ac:dyDescent="0.2">
      <c r="A71" s="112" t="s">
        <v>65</v>
      </c>
      <c r="B71" s="49"/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>
        <v>0</v>
      </c>
      <c r="N71" s="210">
        <f t="shared" si="4"/>
        <v>0</v>
      </c>
      <c r="O71" s="106" t="str">
        <f t="shared" si="5"/>
        <v/>
      </c>
    </row>
    <row r="72" spans="1:16" s="25" customFormat="1" ht="12.6" customHeight="1" thickBot="1" x14ac:dyDescent="0.25">
      <c r="A72" s="176" t="s">
        <v>1</v>
      </c>
      <c r="B72" s="177">
        <f t="shared" ref="B72:M72" si="6">SUM(B63:B71)</f>
        <v>5502.1</v>
      </c>
      <c r="C72" s="177">
        <f t="shared" si="6"/>
        <v>6684.54</v>
      </c>
      <c r="D72" s="177">
        <f t="shared" si="6"/>
        <v>5754.44</v>
      </c>
      <c r="E72" s="177">
        <f t="shared" si="6"/>
        <v>0</v>
      </c>
      <c r="F72" s="177">
        <f t="shared" si="6"/>
        <v>0</v>
      </c>
      <c r="G72" s="177">
        <f>SUM(G63:G71)</f>
        <v>0</v>
      </c>
      <c r="H72" s="177">
        <f t="shared" si="6"/>
        <v>0</v>
      </c>
      <c r="I72" s="177">
        <f t="shared" si="6"/>
        <v>0</v>
      </c>
      <c r="J72" s="177">
        <f t="shared" si="6"/>
        <v>0</v>
      </c>
      <c r="K72" s="177">
        <f t="shared" si="6"/>
        <v>0</v>
      </c>
      <c r="L72" s="177">
        <f t="shared" si="6"/>
        <v>0</v>
      </c>
      <c r="M72" s="177">
        <f t="shared" si="6"/>
        <v>0</v>
      </c>
      <c r="N72" s="177">
        <f t="shared" si="4"/>
        <v>17941.079999999998</v>
      </c>
      <c r="O72" s="291">
        <f>IFERROR(AVERAGEIF(B72:M72,"&gt;0"),"")</f>
        <v>5980.36</v>
      </c>
    </row>
    <row r="73" spans="1:16" s="25" customFormat="1" ht="12.6" customHeight="1" thickBot="1" x14ac:dyDescent="0.2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43"/>
      <c r="O73" s="39"/>
    </row>
    <row r="74" spans="1:16" s="34" customFormat="1" ht="12.6" customHeight="1" thickBot="1" x14ac:dyDescent="0.25">
      <c r="A74" s="186" t="s">
        <v>9</v>
      </c>
      <c r="B74" s="336">
        <f>'[2]2021'!$E$14</f>
        <v>24220.170000000002</v>
      </c>
      <c r="C74" s="336">
        <f>'[2]2021'!$H$14</f>
        <v>26738.560000000001</v>
      </c>
      <c r="D74" s="336">
        <f>'[2]2021'!$K$14</f>
        <v>26000.86</v>
      </c>
      <c r="E74" s="336">
        <f>'[2]2021'!$N$14</f>
        <v>0</v>
      </c>
      <c r="F74" s="336">
        <f>'[2]2021'!$Q$14</f>
        <v>0</v>
      </c>
      <c r="G74" s="336">
        <f>'[2]2021'!$T$14</f>
        <v>0</v>
      </c>
      <c r="H74" s="336">
        <f>'[2]2021'!$W$14</f>
        <v>0</v>
      </c>
      <c r="I74" s="336">
        <f>'[2]2021'!$Z$14</f>
        <v>0</v>
      </c>
      <c r="J74" s="336">
        <f>'[2]2021'!$AC$14</f>
        <v>0</v>
      </c>
      <c r="K74" s="336">
        <f>'[2]2021'!$AF$14</f>
        <v>0</v>
      </c>
      <c r="L74" s="336">
        <f>'[2]2021'!$AI$14</f>
        <v>0</v>
      </c>
      <c r="M74" s="336">
        <f>'[2]2021'!$AL$14</f>
        <v>0</v>
      </c>
      <c r="N74" s="42"/>
      <c r="O74" s="42"/>
      <c r="P74" s="43"/>
    </row>
    <row r="75" spans="1:16" s="25" customFormat="1" ht="14.1" customHeight="1" x14ac:dyDescent="0.2">
      <c r="N75" s="34"/>
    </row>
    <row r="76" spans="1:16" ht="14.1" customHeight="1" x14ac:dyDescent="0.2"/>
    <row r="77" spans="1:16" ht="14.1" customHeight="1" x14ac:dyDescent="0.2"/>
    <row r="78" spans="1:16" ht="14.1" customHeight="1" x14ac:dyDescent="0.2"/>
    <row r="79" spans="1:16" ht="14.1" customHeight="1" x14ac:dyDescent="0.2"/>
    <row r="80" spans="1:16" ht="14.1" customHeight="1" x14ac:dyDescent="0.2"/>
    <row r="81" ht="14.1" customHeight="1" x14ac:dyDescent="0.2"/>
    <row r="82" ht="14.1" customHeight="1" x14ac:dyDescent="0.2"/>
    <row r="83" ht="14.1" customHeight="1" x14ac:dyDescent="0.2"/>
    <row r="84" ht="14.1" customHeight="1" x14ac:dyDescent="0.2"/>
    <row r="85" ht="14.1" customHeight="1" x14ac:dyDescent="0.2"/>
    <row r="86" ht="14.1" customHeight="1" x14ac:dyDescent="0.2"/>
    <row r="87" ht="14.1" customHeight="1" x14ac:dyDescent="0.2"/>
    <row r="88" ht="14.1" customHeight="1" x14ac:dyDescent="0.2"/>
    <row r="89" ht="14.1" customHeight="1" x14ac:dyDescent="0.2"/>
    <row r="90" ht="14.1" customHeight="1" x14ac:dyDescent="0.2"/>
    <row r="91" ht="14.1" customHeight="1" x14ac:dyDescent="0.2"/>
    <row r="92" ht="14.1" customHeight="1" x14ac:dyDescent="0.2"/>
    <row r="93" ht="14.1" customHeight="1" x14ac:dyDescent="0.2"/>
    <row r="94" ht="14.1" customHeight="1" x14ac:dyDescent="0.2"/>
    <row r="95" ht="14.1" customHeight="1" x14ac:dyDescent="0.2"/>
    <row r="96" ht="14.1" customHeight="1" x14ac:dyDescent="0.2"/>
    <row r="97" ht="14.1" customHeight="1" x14ac:dyDescent="0.2"/>
    <row r="98" ht="14.1" customHeight="1" x14ac:dyDescent="0.2"/>
    <row r="99" ht="14.1" customHeight="1" x14ac:dyDescent="0.2"/>
    <row r="100" ht="14.1" customHeight="1" x14ac:dyDescent="0.2"/>
    <row r="101" ht="14.1" customHeight="1" x14ac:dyDescent="0.2"/>
    <row r="102" ht="14.1" customHeight="1" x14ac:dyDescent="0.2"/>
    <row r="103" ht="14.1" customHeight="1" x14ac:dyDescent="0.2"/>
    <row r="104" ht="14.1" customHeight="1" x14ac:dyDescent="0.2"/>
  </sheetData>
  <sheetProtection password="E499" sheet="1" objects="1" scenarios="1" selectLockedCells="1" selectUnlockedCells="1"/>
  <mergeCells count="3">
    <mergeCell ref="A1:O1"/>
    <mergeCell ref="A2:O2"/>
    <mergeCell ref="A4:O4"/>
  </mergeCells>
  <printOptions horizontalCentered="1"/>
  <pageMargins left="0.94488188976377963" right="0.35433070866141736" top="0.39370078740157483" bottom="0.39370078740157483" header="0.51181102362204722" footer="0.51181102362204722"/>
  <pageSetup paperSize="9" scale="75" firstPageNumber="0" orientation="landscape" horizontalDpi="300" verticalDpi="300" r:id="rId1"/>
  <headerFooter alignWithMargins="0"/>
  <ignoredErrors>
    <ignoredError sqref="J60:M60 B60:H60 I60" formulaRange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4"/>
  <dimension ref="A1:O64"/>
  <sheetViews>
    <sheetView topLeftCell="A31" zoomScaleNormal="100" workbookViewId="0">
      <selection activeCell="B45" sqref="B45:M45"/>
    </sheetView>
  </sheetViews>
  <sheetFormatPr defaultRowHeight="12.75" x14ac:dyDescent="0.2"/>
  <cols>
    <col min="1" max="1" width="37.28515625" style="44" customWidth="1"/>
    <col min="2" max="2" width="9.140625" style="44" customWidth="1"/>
    <col min="3" max="3" width="9.28515625" style="44" customWidth="1"/>
    <col min="4" max="4" width="9.140625" style="44" customWidth="1"/>
    <col min="5" max="6" width="9.5703125" style="44" customWidth="1"/>
    <col min="7" max="7" width="9" style="44" customWidth="1"/>
    <col min="8" max="8" width="9.28515625" style="44" customWidth="1"/>
    <col min="9" max="9" width="9.42578125" style="44" customWidth="1"/>
    <col min="10" max="11" width="9.7109375" style="44" customWidth="1"/>
    <col min="12" max="12" width="8.28515625" style="44" customWidth="1"/>
    <col min="13" max="13" width="8.7109375" style="44" customWidth="1"/>
    <col min="14" max="14" width="10.140625" style="215" customWidth="1"/>
    <col min="15" max="15" width="10.140625" style="44" customWidth="1"/>
    <col min="16" max="16384" width="9.140625" style="44"/>
  </cols>
  <sheetData>
    <row r="1" spans="1:15" ht="15" customHeight="1" x14ac:dyDescent="0.2">
      <c r="A1" s="517" t="str">
        <f>APUCARANA!A1</f>
        <v xml:space="preserve">ORDEM DOS ADVOGADOS DO BRASIL - Seção PR </v>
      </c>
      <c r="B1" s="518"/>
      <c r="C1" s="518"/>
      <c r="D1" s="518"/>
      <c r="E1" s="518"/>
      <c r="F1" s="518"/>
      <c r="G1" s="518"/>
      <c r="H1" s="518"/>
      <c r="I1" s="518"/>
      <c r="J1" s="518"/>
      <c r="K1" s="518"/>
      <c r="L1" s="518"/>
      <c r="M1" s="518"/>
      <c r="N1" s="518"/>
      <c r="O1" s="519"/>
    </row>
    <row r="2" spans="1:15" ht="15" customHeight="1" x14ac:dyDescent="0.2">
      <c r="A2" s="520" t="str">
        <f>APUCARANA!A2</f>
        <v>Demostrativo de Despesas - JANEIRO 2021 A DEZEMBRO 2021</v>
      </c>
      <c r="B2" s="521"/>
      <c r="C2" s="521"/>
      <c r="D2" s="521"/>
      <c r="E2" s="521"/>
      <c r="F2" s="521"/>
      <c r="G2" s="521"/>
      <c r="H2" s="521"/>
      <c r="I2" s="521"/>
      <c r="J2" s="521"/>
      <c r="K2" s="521"/>
      <c r="L2" s="521"/>
      <c r="M2" s="521"/>
      <c r="N2" s="521"/>
      <c r="O2" s="522"/>
    </row>
    <row r="3" spans="1:15" ht="15" customHeight="1" x14ac:dyDescent="0.2">
      <c r="A3" s="45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211"/>
      <c r="O3" s="46"/>
    </row>
    <row r="4" spans="1:15" ht="15" customHeight="1" x14ac:dyDescent="0.2">
      <c r="A4" s="493" t="s">
        <v>51</v>
      </c>
      <c r="B4" s="494"/>
      <c r="C4" s="494"/>
      <c r="D4" s="494"/>
      <c r="E4" s="494"/>
      <c r="F4" s="494"/>
      <c r="G4" s="494"/>
      <c r="H4" s="494"/>
      <c r="I4" s="494"/>
      <c r="J4" s="494"/>
      <c r="K4" s="494"/>
      <c r="L4" s="494"/>
      <c r="M4" s="494"/>
      <c r="N4" s="494"/>
      <c r="O4" s="495"/>
    </row>
    <row r="5" spans="1:15" ht="15" customHeight="1" thickBot="1" x14ac:dyDescent="0.25">
      <c r="A5" s="364"/>
      <c r="B5" s="364"/>
      <c r="C5" s="364"/>
      <c r="D5" s="364"/>
      <c r="E5" s="364"/>
      <c r="F5" s="364"/>
      <c r="G5" s="364"/>
      <c r="H5" s="364"/>
      <c r="I5" s="364"/>
      <c r="J5" s="364"/>
      <c r="K5" s="364"/>
      <c r="L5" s="364"/>
      <c r="M5" s="364"/>
      <c r="N5" s="365"/>
      <c r="O5" s="364"/>
    </row>
    <row r="6" spans="1:15" s="25" customFormat="1" ht="15" customHeight="1" thickBot="1" x14ac:dyDescent="0.25">
      <c r="A6" s="414" t="s">
        <v>0</v>
      </c>
      <c r="B6" s="415">
        <f>APUCARANA!B6</f>
        <v>44197</v>
      </c>
      <c r="C6" s="415">
        <f>APUCARANA!C6</f>
        <v>44228</v>
      </c>
      <c r="D6" s="415">
        <f>APUCARANA!D6</f>
        <v>44256</v>
      </c>
      <c r="E6" s="415">
        <f>APUCARANA!E6</f>
        <v>44287</v>
      </c>
      <c r="F6" s="415">
        <f>APUCARANA!F6</f>
        <v>44317</v>
      </c>
      <c r="G6" s="415">
        <f>APUCARANA!G6</f>
        <v>44348</v>
      </c>
      <c r="H6" s="415">
        <f>APUCARANA!H6</f>
        <v>44378</v>
      </c>
      <c r="I6" s="415">
        <f>APUCARANA!I6</f>
        <v>44409</v>
      </c>
      <c r="J6" s="415">
        <f>APUCARANA!J6</f>
        <v>44440</v>
      </c>
      <c r="K6" s="415">
        <f>APUCARANA!K6</f>
        <v>44470</v>
      </c>
      <c r="L6" s="415">
        <f>APUCARANA!L6</f>
        <v>44501</v>
      </c>
      <c r="M6" s="415">
        <f>APUCARANA!M6</f>
        <v>44531</v>
      </c>
      <c r="N6" s="416" t="str">
        <f>APUCARANA!N6</f>
        <v>Total</v>
      </c>
      <c r="O6" s="417" t="str">
        <f>APUCARANA!O6</f>
        <v>Média</v>
      </c>
    </row>
    <row r="7" spans="1:15" s="25" customFormat="1" ht="15" customHeight="1" x14ac:dyDescent="0.2">
      <c r="A7" s="370" t="s">
        <v>530</v>
      </c>
      <c r="B7" s="367"/>
      <c r="C7" s="367"/>
      <c r="D7" s="367"/>
      <c r="E7" s="367"/>
      <c r="F7" s="367"/>
      <c r="G7" s="367"/>
      <c r="H7" s="367"/>
      <c r="I7" s="367"/>
      <c r="J7" s="367"/>
      <c r="K7" s="367"/>
      <c r="L7" s="367"/>
      <c r="M7" s="367">
        <v>0</v>
      </c>
      <c r="N7" s="372">
        <f t="shared" ref="N7:N49" si="0">SUM(B7:M7)</f>
        <v>0</v>
      </c>
      <c r="O7" s="369" t="str">
        <f>IFERROR(AVERAGEIF(B7:M7,"&gt;0"),"")</f>
        <v/>
      </c>
    </row>
    <row r="8" spans="1:15" s="25" customFormat="1" ht="15" customHeight="1" x14ac:dyDescent="0.2">
      <c r="A8" s="370" t="s">
        <v>122</v>
      </c>
      <c r="B8" s="367"/>
      <c r="C8" s="367"/>
      <c r="D8" s="367"/>
      <c r="E8" s="367"/>
      <c r="F8" s="367"/>
      <c r="G8" s="367"/>
      <c r="H8" s="367"/>
      <c r="I8" s="367"/>
      <c r="J8" s="367"/>
      <c r="K8" s="367"/>
      <c r="L8" s="367"/>
      <c r="M8" s="367">
        <v>0</v>
      </c>
      <c r="N8" s="372">
        <f t="shared" si="0"/>
        <v>0</v>
      </c>
      <c r="O8" s="369" t="str">
        <f t="shared" ref="O8:O49" si="1">IFERROR(AVERAGEIF(B8:M8,"&gt;0"),"")</f>
        <v/>
      </c>
    </row>
    <row r="9" spans="1:15" s="25" customFormat="1" ht="15" customHeight="1" x14ac:dyDescent="0.2">
      <c r="A9" s="370" t="s">
        <v>418</v>
      </c>
      <c r="B9" s="367"/>
      <c r="C9" s="367"/>
      <c r="D9" s="367"/>
      <c r="E9" s="367"/>
      <c r="F9" s="367"/>
      <c r="G9" s="367"/>
      <c r="H9" s="367"/>
      <c r="I9" s="367"/>
      <c r="J9" s="367"/>
      <c r="K9" s="367"/>
      <c r="L9" s="367"/>
      <c r="M9" s="367">
        <v>0</v>
      </c>
      <c r="N9" s="372">
        <f t="shared" si="0"/>
        <v>0</v>
      </c>
      <c r="O9" s="369" t="str">
        <f t="shared" si="1"/>
        <v/>
      </c>
    </row>
    <row r="10" spans="1:15" s="25" customFormat="1" ht="15" customHeight="1" x14ac:dyDescent="0.2">
      <c r="A10" s="370" t="s">
        <v>391</v>
      </c>
      <c r="B10" s="367"/>
      <c r="C10" s="367"/>
      <c r="D10" s="367"/>
      <c r="E10" s="367"/>
      <c r="F10" s="367"/>
      <c r="G10" s="367"/>
      <c r="H10" s="367"/>
      <c r="I10" s="367"/>
      <c r="J10" s="367"/>
      <c r="K10" s="367"/>
      <c r="L10" s="367"/>
      <c r="M10" s="367">
        <v>0</v>
      </c>
      <c r="N10" s="372">
        <f t="shared" si="0"/>
        <v>0</v>
      </c>
      <c r="O10" s="369" t="str">
        <f t="shared" si="1"/>
        <v/>
      </c>
    </row>
    <row r="11" spans="1:15" s="25" customFormat="1" ht="15" customHeight="1" x14ac:dyDescent="0.2">
      <c r="A11" s="370" t="s">
        <v>277</v>
      </c>
      <c r="B11" s="367"/>
      <c r="C11" s="367"/>
      <c r="D11" s="367"/>
      <c r="E11" s="367"/>
      <c r="F11" s="367"/>
      <c r="G11" s="367"/>
      <c r="H11" s="367"/>
      <c r="I11" s="367"/>
      <c r="J11" s="367"/>
      <c r="K11" s="367"/>
      <c r="L11" s="367"/>
      <c r="M11" s="367">
        <v>0</v>
      </c>
      <c r="N11" s="372">
        <f t="shared" si="0"/>
        <v>0</v>
      </c>
      <c r="O11" s="369" t="str">
        <f t="shared" si="1"/>
        <v/>
      </c>
    </row>
    <row r="12" spans="1:15" s="25" customFormat="1" ht="15" customHeight="1" x14ac:dyDescent="0.2">
      <c r="A12" s="424" t="s">
        <v>131</v>
      </c>
      <c r="B12" s="367"/>
      <c r="C12" s="367"/>
      <c r="D12" s="367"/>
      <c r="E12" s="367"/>
      <c r="F12" s="367"/>
      <c r="G12" s="367"/>
      <c r="H12" s="367"/>
      <c r="I12" s="367"/>
      <c r="J12" s="367"/>
      <c r="K12" s="367"/>
      <c r="L12" s="367"/>
      <c r="M12" s="367">
        <v>0</v>
      </c>
      <c r="N12" s="372">
        <f t="shared" si="0"/>
        <v>0</v>
      </c>
      <c r="O12" s="369" t="str">
        <f t="shared" si="1"/>
        <v/>
      </c>
    </row>
    <row r="13" spans="1:15" s="25" customFormat="1" ht="15" customHeight="1" x14ac:dyDescent="0.2">
      <c r="A13" s="370" t="s">
        <v>524</v>
      </c>
      <c r="B13" s="367"/>
      <c r="C13" s="367"/>
      <c r="D13" s="367"/>
      <c r="E13" s="367"/>
      <c r="F13" s="367"/>
      <c r="G13" s="367"/>
      <c r="H13" s="367"/>
      <c r="I13" s="367"/>
      <c r="J13" s="367"/>
      <c r="K13" s="367"/>
      <c r="L13" s="367"/>
      <c r="M13" s="367">
        <v>0</v>
      </c>
      <c r="N13" s="372">
        <f t="shared" si="0"/>
        <v>0</v>
      </c>
      <c r="O13" s="369" t="str">
        <f t="shared" si="1"/>
        <v/>
      </c>
    </row>
    <row r="14" spans="1:15" s="25" customFormat="1" ht="15" customHeight="1" x14ac:dyDescent="0.2">
      <c r="A14" s="370" t="s">
        <v>149</v>
      </c>
      <c r="B14" s="367">
        <v>300</v>
      </c>
      <c r="C14" s="367"/>
      <c r="D14" s="367">
        <v>1230</v>
      </c>
      <c r="E14" s="367"/>
      <c r="F14" s="367"/>
      <c r="G14" s="367"/>
      <c r="H14" s="367"/>
      <c r="I14" s="367"/>
      <c r="J14" s="367"/>
      <c r="K14" s="367"/>
      <c r="L14" s="367"/>
      <c r="M14" s="367">
        <v>0</v>
      </c>
      <c r="N14" s="372">
        <f t="shared" si="0"/>
        <v>1530</v>
      </c>
      <c r="O14" s="369">
        <f t="shared" si="1"/>
        <v>765</v>
      </c>
    </row>
    <row r="15" spans="1:15" s="25" customFormat="1" ht="15" customHeight="1" x14ac:dyDescent="0.2">
      <c r="A15" s="425" t="s">
        <v>167</v>
      </c>
      <c r="B15" s="367"/>
      <c r="C15" s="367"/>
      <c r="D15" s="367"/>
      <c r="E15" s="367"/>
      <c r="F15" s="367"/>
      <c r="G15" s="367"/>
      <c r="H15" s="367"/>
      <c r="I15" s="367"/>
      <c r="J15" s="367"/>
      <c r="K15" s="367"/>
      <c r="L15" s="367"/>
      <c r="M15" s="367">
        <v>0</v>
      </c>
      <c r="N15" s="372">
        <f t="shared" si="0"/>
        <v>0</v>
      </c>
      <c r="O15" s="369" t="str">
        <f t="shared" si="1"/>
        <v/>
      </c>
    </row>
    <row r="16" spans="1:15" s="25" customFormat="1" ht="15" customHeight="1" x14ac:dyDescent="0.2">
      <c r="A16" s="370" t="s">
        <v>70</v>
      </c>
      <c r="B16" s="367"/>
      <c r="C16" s="367"/>
      <c r="D16" s="367"/>
      <c r="E16" s="367"/>
      <c r="F16" s="367"/>
      <c r="G16" s="367"/>
      <c r="H16" s="367"/>
      <c r="I16" s="367"/>
      <c r="J16" s="367"/>
      <c r="K16" s="367"/>
      <c r="L16" s="367"/>
      <c r="M16" s="367">
        <v>0</v>
      </c>
      <c r="N16" s="372">
        <f t="shared" si="0"/>
        <v>0</v>
      </c>
      <c r="O16" s="369" t="str">
        <f t="shared" si="1"/>
        <v/>
      </c>
    </row>
    <row r="17" spans="1:15" s="25" customFormat="1" ht="15" customHeight="1" x14ac:dyDescent="0.2">
      <c r="A17" s="370" t="s">
        <v>488</v>
      </c>
      <c r="B17" s="367">
        <v>413.73</v>
      </c>
      <c r="C17" s="367"/>
      <c r="D17" s="367">
        <v>94.7</v>
      </c>
      <c r="E17" s="367"/>
      <c r="F17" s="367"/>
      <c r="G17" s="367"/>
      <c r="H17" s="367"/>
      <c r="I17" s="367"/>
      <c r="J17" s="367"/>
      <c r="K17" s="367"/>
      <c r="L17" s="367"/>
      <c r="M17" s="367">
        <v>0</v>
      </c>
      <c r="N17" s="372">
        <f t="shared" si="0"/>
        <v>508.43</v>
      </c>
      <c r="O17" s="369">
        <f t="shared" si="1"/>
        <v>254.215</v>
      </c>
    </row>
    <row r="18" spans="1:15" s="25" customFormat="1" ht="15" customHeight="1" x14ac:dyDescent="0.2">
      <c r="A18" s="370" t="s">
        <v>67</v>
      </c>
      <c r="B18" s="367"/>
      <c r="C18" s="367"/>
      <c r="D18" s="367">
        <v>130</v>
      </c>
      <c r="E18" s="367"/>
      <c r="F18" s="367"/>
      <c r="G18" s="367"/>
      <c r="H18" s="367"/>
      <c r="I18" s="367"/>
      <c r="J18" s="367"/>
      <c r="K18" s="367"/>
      <c r="L18" s="367"/>
      <c r="M18" s="367">
        <v>0</v>
      </c>
      <c r="N18" s="372">
        <f t="shared" si="0"/>
        <v>130</v>
      </c>
      <c r="O18" s="369">
        <f t="shared" si="1"/>
        <v>130</v>
      </c>
    </row>
    <row r="19" spans="1:15" s="25" customFormat="1" ht="15" customHeight="1" x14ac:dyDescent="0.2">
      <c r="A19" s="370" t="s">
        <v>153</v>
      </c>
      <c r="B19" s="367"/>
      <c r="C19" s="367"/>
      <c r="D19" s="367"/>
      <c r="E19" s="367"/>
      <c r="F19" s="367"/>
      <c r="G19" s="367"/>
      <c r="H19" s="367"/>
      <c r="I19" s="367"/>
      <c r="J19" s="367"/>
      <c r="K19" s="367"/>
      <c r="L19" s="367"/>
      <c r="M19" s="367">
        <v>0</v>
      </c>
      <c r="N19" s="372">
        <f t="shared" si="0"/>
        <v>0</v>
      </c>
      <c r="O19" s="369" t="str">
        <f t="shared" si="1"/>
        <v/>
      </c>
    </row>
    <row r="20" spans="1:15" s="25" customFormat="1" ht="15" customHeight="1" x14ac:dyDescent="0.2">
      <c r="A20" s="370" t="s">
        <v>159</v>
      </c>
      <c r="B20" s="367"/>
      <c r="C20" s="367"/>
      <c r="D20" s="367"/>
      <c r="E20" s="367"/>
      <c r="F20" s="367"/>
      <c r="G20" s="367"/>
      <c r="H20" s="367"/>
      <c r="I20" s="367"/>
      <c r="J20" s="367"/>
      <c r="K20" s="367"/>
      <c r="L20" s="367"/>
      <c r="M20" s="367">
        <v>0</v>
      </c>
      <c r="N20" s="372">
        <f t="shared" si="0"/>
        <v>0</v>
      </c>
      <c r="O20" s="369" t="str">
        <f t="shared" si="1"/>
        <v/>
      </c>
    </row>
    <row r="21" spans="1:15" s="25" customFormat="1" ht="15" customHeight="1" x14ac:dyDescent="0.2">
      <c r="A21" s="370" t="s">
        <v>406</v>
      </c>
      <c r="B21" s="367"/>
      <c r="C21" s="367"/>
      <c r="D21" s="367"/>
      <c r="E21" s="367"/>
      <c r="F21" s="367"/>
      <c r="G21" s="367"/>
      <c r="H21" s="367"/>
      <c r="I21" s="367"/>
      <c r="J21" s="367"/>
      <c r="K21" s="367"/>
      <c r="L21" s="367"/>
      <c r="M21" s="367">
        <v>0</v>
      </c>
      <c r="N21" s="372">
        <f t="shared" si="0"/>
        <v>0</v>
      </c>
      <c r="O21" s="369" t="str">
        <f t="shared" si="1"/>
        <v/>
      </c>
    </row>
    <row r="22" spans="1:15" s="25" customFormat="1" ht="15" customHeight="1" x14ac:dyDescent="0.2">
      <c r="A22" s="370" t="s">
        <v>400</v>
      </c>
      <c r="B22" s="367"/>
      <c r="C22" s="367"/>
      <c r="D22" s="367">
        <v>200</v>
      </c>
      <c r="E22" s="367"/>
      <c r="F22" s="367"/>
      <c r="G22" s="367"/>
      <c r="H22" s="367"/>
      <c r="I22" s="367"/>
      <c r="J22" s="367"/>
      <c r="K22" s="367"/>
      <c r="L22" s="367"/>
      <c r="M22" s="367">
        <v>0</v>
      </c>
      <c r="N22" s="372">
        <f t="shared" si="0"/>
        <v>200</v>
      </c>
      <c r="O22" s="369">
        <f t="shared" si="1"/>
        <v>200</v>
      </c>
    </row>
    <row r="23" spans="1:15" s="25" customFormat="1" ht="15" customHeight="1" x14ac:dyDescent="0.2">
      <c r="A23" s="370" t="s">
        <v>256</v>
      </c>
      <c r="B23" s="367">
        <v>400</v>
      </c>
      <c r="C23" s="367">
        <v>160</v>
      </c>
      <c r="D23" s="367">
        <v>-160</v>
      </c>
      <c r="E23" s="367"/>
      <c r="F23" s="367"/>
      <c r="G23" s="367"/>
      <c r="H23" s="367"/>
      <c r="I23" s="367"/>
      <c r="J23" s="367"/>
      <c r="K23" s="367"/>
      <c r="L23" s="367"/>
      <c r="M23" s="367">
        <v>0</v>
      </c>
      <c r="N23" s="372">
        <f t="shared" si="0"/>
        <v>400</v>
      </c>
      <c r="O23" s="369">
        <f t="shared" si="1"/>
        <v>280</v>
      </c>
    </row>
    <row r="24" spans="1:15" s="25" customFormat="1" ht="15" customHeight="1" x14ac:dyDescent="0.2">
      <c r="A24" s="370" t="s">
        <v>492</v>
      </c>
      <c r="B24" s="367">
        <v>7.25</v>
      </c>
      <c r="C24" s="367"/>
      <c r="D24" s="367"/>
      <c r="E24" s="367"/>
      <c r="F24" s="367"/>
      <c r="G24" s="367"/>
      <c r="H24" s="367"/>
      <c r="I24" s="367"/>
      <c r="J24" s="367"/>
      <c r="K24" s="367"/>
      <c r="L24" s="367"/>
      <c r="M24" s="367">
        <v>0</v>
      </c>
      <c r="N24" s="372">
        <f t="shared" si="0"/>
        <v>7.25</v>
      </c>
      <c r="O24" s="369">
        <f t="shared" si="1"/>
        <v>7.25</v>
      </c>
    </row>
    <row r="25" spans="1:15" s="25" customFormat="1" ht="15" customHeight="1" x14ac:dyDescent="0.2">
      <c r="A25" s="370" t="s">
        <v>68</v>
      </c>
      <c r="B25" s="367">
        <v>7.1</v>
      </c>
      <c r="C25" s="367"/>
      <c r="D25" s="367"/>
      <c r="E25" s="367"/>
      <c r="F25" s="367"/>
      <c r="G25" s="367"/>
      <c r="H25" s="367"/>
      <c r="I25" s="367"/>
      <c r="J25" s="367"/>
      <c r="K25" s="367"/>
      <c r="L25" s="367"/>
      <c r="M25" s="367">
        <v>0</v>
      </c>
      <c r="N25" s="372">
        <f t="shared" si="0"/>
        <v>7.1</v>
      </c>
      <c r="O25" s="369">
        <f t="shared" si="1"/>
        <v>7.1</v>
      </c>
    </row>
    <row r="26" spans="1:15" s="25" customFormat="1" ht="15" customHeight="1" x14ac:dyDescent="0.2">
      <c r="A26" s="370" t="s">
        <v>77</v>
      </c>
      <c r="B26" s="367"/>
      <c r="C26" s="367"/>
      <c r="D26" s="367">
        <v>140</v>
      </c>
      <c r="E26" s="367"/>
      <c r="F26" s="367"/>
      <c r="G26" s="367"/>
      <c r="H26" s="367"/>
      <c r="I26" s="367"/>
      <c r="J26" s="367"/>
      <c r="K26" s="367"/>
      <c r="L26" s="367"/>
      <c r="M26" s="367">
        <v>0</v>
      </c>
      <c r="N26" s="372">
        <f t="shared" si="0"/>
        <v>140</v>
      </c>
      <c r="O26" s="369">
        <f t="shared" si="1"/>
        <v>140</v>
      </c>
    </row>
    <row r="27" spans="1:15" s="25" customFormat="1" ht="15" customHeight="1" x14ac:dyDescent="0.2">
      <c r="A27" s="370" t="s">
        <v>111</v>
      </c>
      <c r="B27" s="367">
        <v>337.55</v>
      </c>
      <c r="C27" s="367">
        <v>43.65</v>
      </c>
      <c r="D27" s="367">
        <v>330.4</v>
      </c>
      <c r="E27" s="367"/>
      <c r="F27" s="367"/>
      <c r="G27" s="367"/>
      <c r="H27" s="367"/>
      <c r="I27" s="367"/>
      <c r="J27" s="367"/>
      <c r="K27" s="367"/>
      <c r="L27" s="367"/>
      <c r="M27" s="367">
        <v>0</v>
      </c>
      <c r="N27" s="372">
        <f t="shared" si="0"/>
        <v>711.59999999999991</v>
      </c>
      <c r="O27" s="369">
        <f t="shared" si="1"/>
        <v>237.19999999999996</v>
      </c>
    </row>
    <row r="28" spans="1:15" s="25" customFormat="1" ht="15" customHeight="1" x14ac:dyDescent="0.2">
      <c r="A28" s="370" t="s">
        <v>126</v>
      </c>
      <c r="B28" s="367"/>
      <c r="C28" s="367"/>
      <c r="D28" s="367">
        <v>160</v>
      </c>
      <c r="E28" s="367"/>
      <c r="F28" s="367"/>
      <c r="G28" s="367"/>
      <c r="H28" s="367"/>
      <c r="I28" s="367"/>
      <c r="J28" s="367"/>
      <c r="K28" s="367"/>
      <c r="L28" s="367"/>
      <c r="M28" s="367">
        <v>0</v>
      </c>
      <c r="N28" s="372">
        <f t="shared" si="0"/>
        <v>160</v>
      </c>
      <c r="O28" s="369">
        <f t="shared" si="1"/>
        <v>160</v>
      </c>
    </row>
    <row r="29" spans="1:15" s="25" customFormat="1" ht="15" customHeight="1" x14ac:dyDescent="0.2">
      <c r="A29" s="370" t="s">
        <v>69</v>
      </c>
      <c r="B29" s="367">
        <v>219</v>
      </c>
      <c r="C29" s="367"/>
      <c r="D29" s="367"/>
      <c r="E29" s="367"/>
      <c r="F29" s="367"/>
      <c r="G29" s="367"/>
      <c r="H29" s="367"/>
      <c r="I29" s="367"/>
      <c r="J29" s="367"/>
      <c r="K29" s="367"/>
      <c r="L29" s="367"/>
      <c r="M29" s="367">
        <v>0</v>
      </c>
      <c r="N29" s="372">
        <f t="shared" si="0"/>
        <v>219</v>
      </c>
      <c r="O29" s="369">
        <f t="shared" si="1"/>
        <v>219</v>
      </c>
    </row>
    <row r="30" spans="1:15" s="25" customFormat="1" ht="15" customHeight="1" x14ac:dyDescent="0.2">
      <c r="A30" s="370" t="s">
        <v>531</v>
      </c>
      <c r="B30" s="367">
        <v>196</v>
      </c>
      <c r="C30" s="367"/>
      <c r="D30" s="367"/>
      <c r="E30" s="367"/>
      <c r="F30" s="367"/>
      <c r="G30" s="367"/>
      <c r="H30" s="367"/>
      <c r="I30" s="367"/>
      <c r="J30" s="367"/>
      <c r="K30" s="367"/>
      <c r="L30" s="367"/>
      <c r="M30" s="367">
        <v>0</v>
      </c>
      <c r="N30" s="372">
        <f t="shared" si="0"/>
        <v>196</v>
      </c>
      <c r="O30" s="369">
        <f t="shared" si="1"/>
        <v>196</v>
      </c>
    </row>
    <row r="31" spans="1:15" s="25" customFormat="1" ht="15" customHeight="1" x14ac:dyDescent="0.2">
      <c r="A31" s="370" t="s">
        <v>176</v>
      </c>
      <c r="B31" s="367">
        <v>1850.32</v>
      </c>
      <c r="C31" s="367">
        <v>140</v>
      </c>
      <c r="D31" s="367"/>
      <c r="E31" s="367"/>
      <c r="F31" s="367"/>
      <c r="G31" s="367"/>
      <c r="H31" s="367"/>
      <c r="I31" s="367"/>
      <c r="J31" s="367"/>
      <c r="K31" s="367"/>
      <c r="L31" s="367"/>
      <c r="M31" s="367">
        <v>0</v>
      </c>
      <c r="N31" s="372">
        <f t="shared" si="0"/>
        <v>1990.32</v>
      </c>
      <c r="O31" s="369">
        <f t="shared" si="1"/>
        <v>995.16</v>
      </c>
    </row>
    <row r="32" spans="1:15" s="25" customFormat="1" ht="15" customHeight="1" x14ac:dyDescent="0.2">
      <c r="A32" s="370" t="s">
        <v>118</v>
      </c>
      <c r="B32" s="367"/>
      <c r="C32" s="367"/>
      <c r="D32" s="367"/>
      <c r="E32" s="367"/>
      <c r="F32" s="367"/>
      <c r="G32" s="367"/>
      <c r="H32" s="367"/>
      <c r="I32" s="367"/>
      <c r="J32" s="367"/>
      <c r="K32" s="367"/>
      <c r="L32" s="367"/>
      <c r="M32" s="367">
        <v>0</v>
      </c>
      <c r="N32" s="372">
        <f t="shared" si="0"/>
        <v>0</v>
      </c>
      <c r="O32" s="369" t="str">
        <f t="shared" si="1"/>
        <v/>
      </c>
    </row>
    <row r="33" spans="1:15" s="25" customFormat="1" ht="15" customHeight="1" x14ac:dyDescent="0.2">
      <c r="A33" s="370" t="s">
        <v>181</v>
      </c>
      <c r="B33" s="367"/>
      <c r="C33" s="367"/>
      <c r="D33" s="367"/>
      <c r="E33" s="367"/>
      <c r="F33" s="367"/>
      <c r="G33" s="367"/>
      <c r="H33" s="367"/>
      <c r="I33" s="367"/>
      <c r="J33" s="367"/>
      <c r="K33" s="367"/>
      <c r="L33" s="367"/>
      <c r="M33" s="367">
        <v>0</v>
      </c>
      <c r="N33" s="372">
        <f t="shared" si="0"/>
        <v>0</v>
      </c>
      <c r="O33" s="369" t="str">
        <f t="shared" si="1"/>
        <v/>
      </c>
    </row>
    <row r="34" spans="1:15" s="25" customFormat="1" ht="15" customHeight="1" x14ac:dyDescent="0.2">
      <c r="A34" s="426" t="s">
        <v>371</v>
      </c>
      <c r="B34" s="367">
        <v>38.42</v>
      </c>
      <c r="C34" s="367">
        <v>38.42</v>
      </c>
      <c r="D34" s="367">
        <v>38.42</v>
      </c>
      <c r="E34" s="367"/>
      <c r="F34" s="367"/>
      <c r="G34" s="367"/>
      <c r="H34" s="367"/>
      <c r="I34" s="367"/>
      <c r="J34" s="367"/>
      <c r="K34" s="367"/>
      <c r="L34" s="367"/>
      <c r="M34" s="367">
        <v>0</v>
      </c>
      <c r="N34" s="372">
        <f t="shared" si="0"/>
        <v>115.26</v>
      </c>
      <c r="O34" s="369">
        <f t="shared" si="1"/>
        <v>38.42</v>
      </c>
    </row>
    <row r="35" spans="1:15" s="25" customFormat="1" ht="15" customHeight="1" x14ac:dyDescent="0.2">
      <c r="A35" s="370" t="s">
        <v>519</v>
      </c>
      <c r="B35" s="367">
        <v>900</v>
      </c>
      <c r="C35" s="367">
        <v>850</v>
      </c>
      <c r="D35" s="367">
        <v>700</v>
      </c>
      <c r="E35" s="367"/>
      <c r="F35" s="367"/>
      <c r="G35" s="367"/>
      <c r="H35" s="367"/>
      <c r="I35" s="367"/>
      <c r="J35" s="367"/>
      <c r="K35" s="367"/>
      <c r="L35" s="367"/>
      <c r="M35" s="367">
        <v>0</v>
      </c>
      <c r="N35" s="372">
        <f t="shared" si="0"/>
        <v>2450</v>
      </c>
      <c r="O35" s="369">
        <f t="shared" si="1"/>
        <v>816.66666666666663</v>
      </c>
    </row>
    <row r="36" spans="1:15" s="25" customFormat="1" ht="15" customHeight="1" x14ac:dyDescent="0.2">
      <c r="A36" s="370" t="s">
        <v>527</v>
      </c>
      <c r="B36" s="367">
        <v>18.16</v>
      </c>
      <c r="C36" s="367"/>
      <c r="D36" s="367"/>
      <c r="E36" s="367"/>
      <c r="F36" s="367"/>
      <c r="G36" s="367"/>
      <c r="H36" s="367"/>
      <c r="I36" s="367"/>
      <c r="J36" s="367"/>
      <c r="K36" s="367"/>
      <c r="L36" s="367"/>
      <c r="M36" s="367">
        <v>0</v>
      </c>
      <c r="N36" s="372">
        <f t="shared" si="0"/>
        <v>18.16</v>
      </c>
      <c r="O36" s="369">
        <f t="shared" si="1"/>
        <v>18.16</v>
      </c>
    </row>
    <row r="37" spans="1:15" s="25" customFormat="1" ht="15" customHeight="1" x14ac:dyDescent="0.2">
      <c r="A37" s="370" t="s">
        <v>532</v>
      </c>
      <c r="B37" s="367"/>
      <c r="C37" s="367"/>
      <c r="D37" s="367"/>
      <c r="E37" s="367"/>
      <c r="F37" s="367"/>
      <c r="G37" s="367"/>
      <c r="H37" s="367"/>
      <c r="I37" s="367"/>
      <c r="J37" s="367"/>
      <c r="K37" s="367"/>
      <c r="L37" s="367"/>
      <c r="M37" s="367">
        <v>0</v>
      </c>
      <c r="N37" s="372">
        <f t="shared" si="0"/>
        <v>0</v>
      </c>
      <c r="O37" s="369" t="str">
        <f t="shared" si="1"/>
        <v/>
      </c>
    </row>
    <row r="38" spans="1:15" s="25" customFormat="1" ht="15" customHeight="1" x14ac:dyDescent="0.2">
      <c r="A38" s="370" t="s">
        <v>95</v>
      </c>
      <c r="B38" s="367">
        <v>381.22</v>
      </c>
      <c r="C38" s="367">
        <v>242.22</v>
      </c>
      <c r="D38" s="367">
        <v>330.89</v>
      </c>
      <c r="E38" s="367"/>
      <c r="F38" s="367"/>
      <c r="G38" s="367"/>
      <c r="H38" s="367"/>
      <c r="I38" s="367"/>
      <c r="J38" s="367"/>
      <c r="K38" s="367"/>
      <c r="L38" s="367"/>
      <c r="M38" s="367">
        <v>0</v>
      </c>
      <c r="N38" s="372">
        <f t="shared" si="0"/>
        <v>954.33</v>
      </c>
      <c r="O38" s="369">
        <f t="shared" si="1"/>
        <v>318.11</v>
      </c>
    </row>
    <row r="39" spans="1:15" s="25" customFormat="1" ht="15" customHeight="1" x14ac:dyDescent="0.2">
      <c r="A39" s="370" t="s">
        <v>98</v>
      </c>
      <c r="B39" s="367"/>
      <c r="C39" s="367"/>
      <c r="D39" s="367"/>
      <c r="E39" s="367"/>
      <c r="F39" s="367"/>
      <c r="G39" s="367"/>
      <c r="H39" s="367"/>
      <c r="I39" s="367"/>
      <c r="J39" s="367"/>
      <c r="K39" s="367"/>
      <c r="L39" s="367"/>
      <c r="M39" s="367">
        <v>0</v>
      </c>
      <c r="N39" s="372">
        <f t="shared" si="0"/>
        <v>0</v>
      </c>
      <c r="O39" s="369" t="str">
        <f t="shared" si="1"/>
        <v/>
      </c>
    </row>
    <row r="40" spans="1:15" s="25" customFormat="1" ht="15" customHeight="1" x14ac:dyDescent="0.2">
      <c r="A40" s="370" t="s">
        <v>146</v>
      </c>
      <c r="B40" s="367">
        <v>181.64</v>
      </c>
      <c r="C40" s="367">
        <v>199.8</v>
      </c>
      <c r="D40" s="367">
        <v>199.8</v>
      </c>
      <c r="E40" s="367"/>
      <c r="F40" s="367"/>
      <c r="G40" s="367"/>
      <c r="H40" s="367"/>
      <c r="I40" s="367"/>
      <c r="J40" s="367"/>
      <c r="K40" s="367"/>
      <c r="L40" s="367"/>
      <c r="M40" s="367">
        <v>0</v>
      </c>
      <c r="N40" s="372">
        <f t="shared" si="0"/>
        <v>581.24</v>
      </c>
      <c r="O40" s="369">
        <f t="shared" si="1"/>
        <v>193.74666666666667</v>
      </c>
    </row>
    <row r="41" spans="1:15" s="25" customFormat="1" ht="15" customHeight="1" x14ac:dyDescent="0.2">
      <c r="A41" s="370" t="s">
        <v>75</v>
      </c>
      <c r="B41" s="367">
        <v>135.43</v>
      </c>
      <c r="C41" s="367"/>
      <c r="D41" s="367">
        <v>286.60000000000002</v>
      </c>
      <c r="E41" s="367"/>
      <c r="F41" s="367"/>
      <c r="G41" s="367"/>
      <c r="H41" s="367"/>
      <c r="I41" s="367"/>
      <c r="J41" s="367"/>
      <c r="K41" s="367"/>
      <c r="L41" s="367"/>
      <c r="M41" s="367">
        <v>0</v>
      </c>
      <c r="N41" s="372">
        <f t="shared" si="0"/>
        <v>422.03000000000003</v>
      </c>
      <c r="O41" s="369">
        <f t="shared" si="1"/>
        <v>211.01500000000001</v>
      </c>
    </row>
    <row r="42" spans="1:15" s="25" customFormat="1" ht="15" customHeight="1" x14ac:dyDescent="0.2">
      <c r="A42" s="370" t="s">
        <v>74</v>
      </c>
      <c r="B42" s="367">
        <v>267</v>
      </c>
      <c r="C42" s="367">
        <v>267</v>
      </c>
      <c r="D42" s="367">
        <v>267</v>
      </c>
      <c r="E42" s="367"/>
      <c r="F42" s="367"/>
      <c r="G42" s="367"/>
      <c r="H42" s="367"/>
      <c r="I42" s="367"/>
      <c r="J42" s="367"/>
      <c r="K42" s="367"/>
      <c r="L42" s="367"/>
      <c r="M42" s="367">
        <v>0</v>
      </c>
      <c r="N42" s="372">
        <f t="shared" si="0"/>
        <v>801</v>
      </c>
      <c r="O42" s="369">
        <f t="shared" si="1"/>
        <v>267</v>
      </c>
    </row>
    <row r="43" spans="1:15" s="25" customFormat="1" ht="15" customHeight="1" x14ac:dyDescent="0.2">
      <c r="A43" s="370" t="s">
        <v>352</v>
      </c>
      <c r="B43" s="367"/>
      <c r="C43" s="367"/>
      <c r="D43" s="367"/>
      <c r="E43" s="367"/>
      <c r="F43" s="367"/>
      <c r="G43" s="367"/>
      <c r="H43" s="367"/>
      <c r="I43" s="367"/>
      <c r="J43" s="367"/>
      <c r="K43" s="367"/>
      <c r="L43" s="367"/>
      <c r="M43" s="367">
        <v>0</v>
      </c>
      <c r="N43" s="372">
        <f t="shared" si="0"/>
        <v>0</v>
      </c>
      <c r="O43" s="369" t="str">
        <f t="shared" si="1"/>
        <v/>
      </c>
    </row>
    <row r="44" spans="1:15" s="25" customFormat="1" ht="15" customHeight="1" x14ac:dyDescent="0.2">
      <c r="A44" s="370" t="s">
        <v>691</v>
      </c>
      <c r="B44" s="367"/>
      <c r="C44" s="367"/>
      <c r="D44" s="367"/>
      <c r="E44" s="367"/>
      <c r="F44" s="367"/>
      <c r="G44" s="367"/>
      <c r="H44" s="367"/>
      <c r="I44" s="367"/>
      <c r="J44" s="367"/>
      <c r="K44" s="367"/>
      <c r="L44" s="367"/>
      <c r="M44" s="367">
        <v>0</v>
      </c>
      <c r="N44" s="372">
        <f t="shared" si="0"/>
        <v>0</v>
      </c>
      <c r="O44" s="369" t="str">
        <f t="shared" si="1"/>
        <v/>
      </c>
    </row>
    <row r="45" spans="1:15" s="25" customFormat="1" ht="15" customHeight="1" x14ac:dyDescent="0.2">
      <c r="A45" s="370" t="s">
        <v>268</v>
      </c>
      <c r="B45" s="367"/>
      <c r="C45" s="367"/>
      <c r="D45" s="367"/>
      <c r="E45" s="367"/>
      <c r="F45" s="367"/>
      <c r="G45" s="367"/>
      <c r="H45" s="367"/>
      <c r="I45" s="367"/>
      <c r="J45" s="367"/>
      <c r="K45" s="367"/>
      <c r="L45" s="367"/>
      <c r="M45" s="367">
        <v>0</v>
      </c>
      <c r="N45" s="372">
        <f t="shared" si="0"/>
        <v>0</v>
      </c>
      <c r="O45" s="369" t="str">
        <f t="shared" si="1"/>
        <v/>
      </c>
    </row>
    <row r="46" spans="1:15" s="25" customFormat="1" ht="15" customHeight="1" x14ac:dyDescent="0.2">
      <c r="A46" s="370" t="s">
        <v>79</v>
      </c>
      <c r="B46" s="367">
        <v>49</v>
      </c>
      <c r="C46" s="367">
        <v>49</v>
      </c>
      <c r="D46" s="367">
        <v>49</v>
      </c>
      <c r="E46" s="367"/>
      <c r="F46" s="367"/>
      <c r="G46" s="367"/>
      <c r="H46" s="367"/>
      <c r="I46" s="367"/>
      <c r="J46" s="367"/>
      <c r="K46" s="367"/>
      <c r="L46" s="367"/>
      <c r="M46" s="367">
        <v>0</v>
      </c>
      <c r="N46" s="372">
        <f t="shared" si="0"/>
        <v>147</v>
      </c>
      <c r="O46" s="369">
        <f t="shared" si="1"/>
        <v>49</v>
      </c>
    </row>
    <row r="47" spans="1:15" s="25" customFormat="1" ht="15" customHeight="1" x14ac:dyDescent="0.2">
      <c r="A47" s="370" t="s">
        <v>285</v>
      </c>
      <c r="B47" s="367"/>
      <c r="C47" s="367">
        <v>2.25</v>
      </c>
      <c r="D47" s="367">
        <v>6.13</v>
      </c>
      <c r="E47" s="367"/>
      <c r="F47" s="367"/>
      <c r="G47" s="367"/>
      <c r="H47" s="367"/>
      <c r="I47" s="367"/>
      <c r="J47" s="367"/>
      <c r="K47" s="367"/>
      <c r="L47" s="367"/>
      <c r="M47" s="367">
        <v>0</v>
      </c>
      <c r="N47" s="372">
        <f t="shared" si="0"/>
        <v>8.379999999999999</v>
      </c>
      <c r="O47" s="369">
        <f t="shared" si="1"/>
        <v>4.1899999999999995</v>
      </c>
    </row>
    <row r="48" spans="1:15" s="25" customFormat="1" ht="15" customHeight="1" x14ac:dyDescent="0.2">
      <c r="A48" s="370" t="s">
        <v>81</v>
      </c>
      <c r="B48" s="367">
        <v>139.86000000000001</v>
      </c>
      <c r="C48" s="367">
        <v>140.54</v>
      </c>
      <c r="D48" s="367">
        <v>145.88999999999999</v>
      </c>
      <c r="E48" s="367"/>
      <c r="F48" s="367"/>
      <c r="G48" s="367"/>
      <c r="H48" s="367"/>
      <c r="I48" s="367"/>
      <c r="J48" s="367"/>
      <c r="K48" s="367"/>
      <c r="L48" s="367"/>
      <c r="M48" s="367">
        <v>0</v>
      </c>
      <c r="N48" s="372">
        <f t="shared" si="0"/>
        <v>426.28999999999996</v>
      </c>
      <c r="O48" s="369">
        <f t="shared" si="1"/>
        <v>142.09666666666666</v>
      </c>
    </row>
    <row r="49" spans="1:15" s="25" customFormat="1" ht="15" customHeight="1" x14ac:dyDescent="0.2">
      <c r="A49" s="370" t="s">
        <v>202</v>
      </c>
      <c r="B49" s="367"/>
      <c r="C49" s="367"/>
      <c r="D49" s="367">
        <v>325</v>
      </c>
      <c r="E49" s="367"/>
      <c r="F49" s="367"/>
      <c r="G49" s="367"/>
      <c r="H49" s="367"/>
      <c r="I49" s="367"/>
      <c r="J49" s="367"/>
      <c r="K49" s="367"/>
      <c r="L49" s="367"/>
      <c r="M49" s="367">
        <v>0</v>
      </c>
      <c r="N49" s="372">
        <f t="shared" si="0"/>
        <v>325</v>
      </c>
      <c r="O49" s="369">
        <f t="shared" si="1"/>
        <v>325</v>
      </c>
    </row>
    <row r="50" spans="1:15" s="25" customFormat="1" ht="15" customHeight="1" thickBot="1" x14ac:dyDescent="0.25">
      <c r="A50" s="375" t="s">
        <v>1</v>
      </c>
      <c r="B50" s="376">
        <f t="shared" ref="B50:M50" si="2">SUM(B7:B49)</f>
        <v>5841.68</v>
      </c>
      <c r="C50" s="376">
        <f t="shared" si="2"/>
        <v>2132.88</v>
      </c>
      <c r="D50" s="376">
        <f t="shared" si="2"/>
        <v>4473.83</v>
      </c>
      <c r="E50" s="376">
        <f t="shared" si="2"/>
        <v>0</v>
      </c>
      <c r="F50" s="376">
        <f t="shared" si="2"/>
        <v>0</v>
      </c>
      <c r="G50" s="376">
        <f t="shared" si="2"/>
        <v>0</v>
      </c>
      <c r="H50" s="376">
        <f t="shared" si="2"/>
        <v>0</v>
      </c>
      <c r="I50" s="376">
        <f t="shared" si="2"/>
        <v>0</v>
      </c>
      <c r="J50" s="376">
        <f t="shared" si="2"/>
        <v>0</v>
      </c>
      <c r="K50" s="376">
        <f t="shared" si="2"/>
        <v>0</v>
      </c>
      <c r="L50" s="376">
        <f t="shared" si="2"/>
        <v>0</v>
      </c>
      <c r="M50" s="376">
        <f t="shared" si="2"/>
        <v>0</v>
      </c>
      <c r="N50" s="427">
        <f>SUM(B50:M50)</f>
        <v>12448.39</v>
      </c>
      <c r="O50" s="377">
        <f>IFERROR(AVERAGEIF(B50:M50,"&gt;0"),"")</f>
        <v>4149.4633333333331</v>
      </c>
    </row>
    <row r="51" spans="1:15" s="25" customFormat="1" ht="15" customHeight="1" thickBot="1" x14ac:dyDescent="0.25">
      <c r="A51" s="428"/>
      <c r="B51" s="428"/>
      <c r="C51" s="428"/>
      <c r="D51" s="428"/>
      <c r="E51" s="428"/>
      <c r="F51" s="428"/>
      <c r="G51" s="428"/>
      <c r="H51" s="428"/>
      <c r="I51" s="428"/>
      <c r="J51" s="428"/>
      <c r="K51" s="428"/>
      <c r="L51" s="428"/>
      <c r="M51" s="428"/>
      <c r="N51" s="428"/>
      <c r="O51" s="421"/>
    </row>
    <row r="52" spans="1:15" s="25" customFormat="1" ht="15" customHeight="1" thickBot="1" x14ac:dyDescent="0.25">
      <c r="A52" s="378" t="s">
        <v>2</v>
      </c>
      <c r="B52" s="379">
        <f t="shared" ref="B52:O52" si="3">B6</f>
        <v>44197</v>
      </c>
      <c r="C52" s="380">
        <f t="shared" si="3"/>
        <v>44228</v>
      </c>
      <c r="D52" s="380">
        <f t="shared" si="3"/>
        <v>44256</v>
      </c>
      <c r="E52" s="380">
        <f t="shared" si="3"/>
        <v>44287</v>
      </c>
      <c r="F52" s="380">
        <f t="shared" si="3"/>
        <v>44317</v>
      </c>
      <c r="G52" s="380">
        <f t="shared" si="3"/>
        <v>44348</v>
      </c>
      <c r="H52" s="380">
        <f t="shared" si="3"/>
        <v>44378</v>
      </c>
      <c r="I52" s="380">
        <f t="shared" si="3"/>
        <v>44409</v>
      </c>
      <c r="J52" s="380">
        <f t="shared" si="3"/>
        <v>44440</v>
      </c>
      <c r="K52" s="380">
        <f t="shared" si="3"/>
        <v>44470</v>
      </c>
      <c r="L52" s="380">
        <f t="shared" si="3"/>
        <v>44501</v>
      </c>
      <c r="M52" s="380">
        <f t="shared" si="3"/>
        <v>44531</v>
      </c>
      <c r="N52" s="381" t="str">
        <f t="shared" si="3"/>
        <v>Total</v>
      </c>
      <c r="O52" s="382" t="str">
        <f t="shared" si="3"/>
        <v>Média</v>
      </c>
    </row>
    <row r="53" spans="1:15" s="25" customFormat="1" ht="15" customHeight="1" x14ac:dyDescent="0.2">
      <c r="A53" s="383" t="s">
        <v>5</v>
      </c>
      <c r="B53" s="367">
        <v>4000</v>
      </c>
      <c r="C53" s="367">
        <v>4000</v>
      </c>
      <c r="D53" s="367">
        <v>4000</v>
      </c>
      <c r="E53" s="367"/>
      <c r="F53" s="367"/>
      <c r="G53" s="367"/>
      <c r="H53" s="367"/>
      <c r="I53" s="367"/>
      <c r="J53" s="367"/>
      <c r="K53" s="367"/>
      <c r="L53" s="367"/>
      <c r="M53" s="367"/>
      <c r="N53" s="429">
        <f>SUM(B53:M53)</f>
        <v>12000</v>
      </c>
      <c r="O53" s="369">
        <f t="shared" ref="O53:O59" si="4">IFERROR(AVERAGEIF(B53:M53,"&gt;0"),"")</f>
        <v>4000</v>
      </c>
    </row>
    <row r="54" spans="1:15" s="25" customFormat="1" ht="15" customHeight="1" x14ac:dyDescent="0.2">
      <c r="A54" s="383" t="s">
        <v>325</v>
      </c>
      <c r="B54" s="367">
        <v>0</v>
      </c>
      <c r="C54" s="367"/>
      <c r="D54" s="367"/>
      <c r="E54" s="367"/>
      <c r="F54" s="367"/>
      <c r="G54" s="367"/>
      <c r="H54" s="367"/>
      <c r="I54" s="367"/>
      <c r="J54" s="367"/>
      <c r="K54" s="367"/>
      <c r="L54" s="367"/>
      <c r="M54" s="367"/>
      <c r="N54" s="429">
        <f>SUM(B54:M54)</f>
        <v>0</v>
      </c>
      <c r="O54" s="369" t="str">
        <f t="shared" si="4"/>
        <v/>
      </c>
    </row>
    <row r="55" spans="1:15" s="25" customFormat="1" ht="15" customHeight="1" x14ac:dyDescent="0.2">
      <c r="A55" s="385" t="s">
        <v>511</v>
      </c>
      <c r="B55" s="367">
        <v>0</v>
      </c>
      <c r="C55" s="367">
        <v>0</v>
      </c>
      <c r="D55" s="367">
        <v>0</v>
      </c>
      <c r="E55" s="367">
        <v>0</v>
      </c>
      <c r="F55" s="367">
        <v>0</v>
      </c>
      <c r="G55" s="367">
        <v>0</v>
      </c>
      <c r="H55" s="367">
        <v>0</v>
      </c>
      <c r="I55" s="367">
        <v>0</v>
      </c>
      <c r="J55" s="367">
        <v>0</v>
      </c>
      <c r="K55" s="367">
        <v>0</v>
      </c>
      <c r="L55" s="367">
        <v>0</v>
      </c>
      <c r="M55" s="367">
        <v>0</v>
      </c>
      <c r="N55" s="384">
        <f>SUM(B55:M55)</f>
        <v>0</v>
      </c>
      <c r="O55" s="369" t="str">
        <f t="shared" si="4"/>
        <v/>
      </c>
    </row>
    <row r="56" spans="1:15" s="25" customFormat="1" ht="15" customHeight="1" x14ac:dyDescent="0.2">
      <c r="A56" s="383" t="s">
        <v>148</v>
      </c>
      <c r="B56" s="367">
        <v>0</v>
      </c>
      <c r="C56" s="367">
        <v>0</v>
      </c>
      <c r="D56" s="367">
        <v>0</v>
      </c>
      <c r="E56" s="367">
        <v>0</v>
      </c>
      <c r="F56" s="367">
        <v>0</v>
      </c>
      <c r="G56" s="367">
        <v>0</v>
      </c>
      <c r="H56" s="367">
        <v>0</v>
      </c>
      <c r="I56" s="367">
        <v>0</v>
      </c>
      <c r="J56" s="367">
        <v>0</v>
      </c>
      <c r="K56" s="367">
        <v>0</v>
      </c>
      <c r="L56" s="367">
        <v>0</v>
      </c>
      <c r="M56" s="367">
        <v>0</v>
      </c>
      <c r="N56" s="384">
        <f>SUM(B56:M56)</f>
        <v>0</v>
      </c>
      <c r="O56" s="369" t="str">
        <f t="shared" si="4"/>
        <v/>
      </c>
    </row>
    <row r="57" spans="1:15" s="25" customFormat="1" ht="15" customHeight="1" x14ac:dyDescent="0.2">
      <c r="A57" s="386" t="s">
        <v>179</v>
      </c>
      <c r="B57" s="367">
        <v>0</v>
      </c>
      <c r="C57" s="367">
        <v>0</v>
      </c>
      <c r="D57" s="367">
        <v>0</v>
      </c>
      <c r="E57" s="367">
        <v>0</v>
      </c>
      <c r="F57" s="367">
        <v>0</v>
      </c>
      <c r="G57" s="367">
        <v>0</v>
      </c>
      <c r="H57" s="367">
        <v>0</v>
      </c>
      <c r="I57" s="367">
        <v>0</v>
      </c>
      <c r="J57" s="367">
        <v>0</v>
      </c>
      <c r="K57" s="367">
        <v>0</v>
      </c>
      <c r="L57" s="367">
        <v>0</v>
      </c>
      <c r="M57" s="367">
        <v>0</v>
      </c>
      <c r="N57" s="429"/>
      <c r="O57" s="369" t="str">
        <f t="shared" si="4"/>
        <v/>
      </c>
    </row>
    <row r="58" spans="1:15" s="25" customFormat="1" ht="15" customHeight="1" x14ac:dyDescent="0.2">
      <c r="A58" s="386" t="s">
        <v>3</v>
      </c>
      <c r="B58" s="367">
        <v>0</v>
      </c>
      <c r="C58" s="367">
        <v>0</v>
      </c>
      <c r="D58" s="367">
        <v>0</v>
      </c>
      <c r="E58" s="367">
        <v>0</v>
      </c>
      <c r="F58" s="367">
        <v>0</v>
      </c>
      <c r="G58" s="367">
        <v>0</v>
      </c>
      <c r="H58" s="367">
        <v>0</v>
      </c>
      <c r="I58" s="367">
        <v>0</v>
      </c>
      <c r="J58" s="367">
        <v>0</v>
      </c>
      <c r="K58" s="367">
        <v>0</v>
      </c>
      <c r="L58" s="367">
        <v>0</v>
      </c>
      <c r="M58" s="367">
        <v>0</v>
      </c>
      <c r="N58" s="429">
        <f>SUM(B58:M58)</f>
        <v>0</v>
      </c>
      <c r="O58" s="369" t="str">
        <f t="shared" si="4"/>
        <v/>
      </c>
    </row>
    <row r="59" spans="1:15" s="25" customFormat="1" ht="15" customHeight="1" thickBot="1" x14ac:dyDescent="0.25">
      <c r="A59" s="387" t="s">
        <v>1</v>
      </c>
      <c r="B59" s="388">
        <f t="shared" ref="B59:M59" si="5">SUM(B53:B58)</f>
        <v>4000</v>
      </c>
      <c r="C59" s="388">
        <f t="shared" si="5"/>
        <v>4000</v>
      </c>
      <c r="D59" s="388">
        <f t="shared" si="5"/>
        <v>4000</v>
      </c>
      <c r="E59" s="388">
        <f t="shared" si="5"/>
        <v>0</v>
      </c>
      <c r="F59" s="388">
        <f t="shared" si="5"/>
        <v>0</v>
      </c>
      <c r="G59" s="388">
        <f t="shared" si="5"/>
        <v>0</v>
      </c>
      <c r="H59" s="388">
        <f t="shared" si="5"/>
        <v>0</v>
      </c>
      <c r="I59" s="388">
        <f t="shared" si="5"/>
        <v>0</v>
      </c>
      <c r="J59" s="388">
        <f t="shared" si="5"/>
        <v>0</v>
      </c>
      <c r="K59" s="388">
        <f t="shared" si="5"/>
        <v>0</v>
      </c>
      <c r="L59" s="388">
        <f t="shared" si="5"/>
        <v>0</v>
      </c>
      <c r="M59" s="388">
        <f t="shared" si="5"/>
        <v>0</v>
      </c>
      <c r="N59" s="430">
        <f>SUM(B59:M59)</f>
        <v>12000</v>
      </c>
      <c r="O59" s="389">
        <f t="shared" si="4"/>
        <v>4000</v>
      </c>
    </row>
    <row r="60" spans="1:15" s="25" customFormat="1" ht="15" customHeight="1" thickBot="1" x14ac:dyDescent="0.25">
      <c r="A60" s="52"/>
      <c r="B60" s="52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215"/>
      <c r="O60" s="52"/>
    </row>
    <row r="61" spans="1:15" s="34" customFormat="1" ht="15" customHeight="1" thickBot="1" x14ac:dyDescent="0.25">
      <c r="A61" s="422" t="s">
        <v>9</v>
      </c>
      <c r="B61" s="336">
        <f>'[2]2021'!$E$15</f>
        <v>14444.15</v>
      </c>
      <c r="C61" s="336">
        <f>'[2]2021'!$H$15</f>
        <v>16329.36</v>
      </c>
      <c r="D61" s="336">
        <f>'[2]2021'!$K$15</f>
        <v>15908.45</v>
      </c>
      <c r="E61" s="336">
        <f>'[2]2021'!$N$15</f>
        <v>0</v>
      </c>
      <c r="F61" s="336">
        <f>'[2]2021'!$Q$15</f>
        <v>0</v>
      </c>
      <c r="G61" s="336">
        <f>'[2]2021'!$T$15</f>
        <v>0</v>
      </c>
      <c r="H61" s="336">
        <f>'[2]2021'!$W$15</f>
        <v>0</v>
      </c>
      <c r="I61" s="336">
        <f>'[2]2021'!$Z$15</f>
        <v>0</v>
      </c>
      <c r="J61" s="336">
        <f>'[2]2021'!$AC$15</f>
        <v>0</v>
      </c>
      <c r="K61" s="336">
        <f>'[2]2021'!$AF$15</f>
        <v>0</v>
      </c>
      <c r="L61" s="336">
        <f>'[2]2021'!$AI$15</f>
        <v>0</v>
      </c>
      <c r="M61" s="336">
        <f>'[2]2021'!$AL$15</f>
        <v>0</v>
      </c>
      <c r="N61" s="423"/>
      <c r="O61" s="423"/>
    </row>
    <row r="62" spans="1:15" s="25" customFormat="1" ht="12" x14ac:dyDescent="0.2">
      <c r="N62" s="34"/>
    </row>
    <row r="64" spans="1:15" x14ac:dyDescent="0.2">
      <c r="D64" s="63" t="s">
        <v>7</v>
      </c>
    </row>
  </sheetData>
  <sheetProtection password="E499" sheet="1" objects="1" scenarios="1" selectLockedCells="1" selectUnlockedCells="1"/>
  <mergeCells count="3">
    <mergeCell ref="A1:O1"/>
    <mergeCell ref="A2:O2"/>
    <mergeCell ref="A4:O4"/>
  </mergeCells>
  <printOptions horizontalCentered="1"/>
  <pageMargins left="0.94488188976377963" right="0.39370078740157483" top="0.39370078740157483" bottom="0.39370078740157483" header="0.51181102362204722" footer="0.51181102362204722"/>
  <pageSetup paperSize="9" scale="80" firstPageNumber="0" orientation="landscape" horizontalDpi="300" verticalDpi="300" r:id="rId1"/>
  <headerFooter alignWithMargins="0"/>
  <ignoredErrors>
    <ignoredError sqref="B50:C50 F50:G50 I50:M50 E50" formulaRange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5"/>
  <dimension ref="A1:Q61"/>
  <sheetViews>
    <sheetView topLeftCell="A37" zoomScale="140" zoomScaleNormal="140" workbookViewId="0">
      <selection activeCell="B39" sqref="B39:M39"/>
    </sheetView>
  </sheetViews>
  <sheetFormatPr defaultRowHeight="12.75" x14ac:dyDescent="0.2"/>
  <cols>
    <col min="1" max="1" width="38.5703125" customWidth="1"/>
    <col min="2" max="2" width="8.85546875" customWidth="1"/>
    <col min="3" max="3" width="9.140625" customWidth="1"/>
    <col min="4" max="4" width="9.42578125" customWidth="1"/>
    <col min="5" max="5" width="10.5703125" customWidth="1"/>
    <col min="6" max="6" width="9.85546875" customWidth="1"/>
    <col min="7" max="7" width="10.5703125" customWidth="1"/>
    <col min="8" max="9" width="9.5703125" customWidth="1"/>
    <col min="10" max="10" width="10.42578125" customWidth="1"/>
    <col min="11" max="11" width="9.42578125" customWidth="1"/>
    <col min="12" max="13" width="10.7109375" customWidth="1"/>
    <col min="14" max="14" width="10.7109375" style="218" customWidth="1"/>
    <col min="15" max="15" width="10.7109375" customWidth="1"/>
  </cols>
  <sheetData>
    <row r="1" spans="1:15" ht="12.6" customHeight="1" x14ac:dyDescent="0.2">
      <c r="A1" s="496" t="str">
        <f>APUCARANA!A1</f>
        <v xml:space="preserve">ORDEM DOS ADVOGADOS DO BRASIL - Seção PR </v>
      </c>
      <c r="B1" s="497"/>
      <c r="C1" s="497"/>
      <c r="D1" s="497"/>
      <c r="E1" s="497"/>
      <c r="F1" s="497"/>
      <c r="G1" s="497"/>
      <c r="H1" s="497"/>
      <c r="I1" s="497"/>
      <c r="J1" s="497"/>
      <c r="K1" s="497"/>
      <c r="L1" s="497"/>
      <c r="M1" s="497"/>
      <c r="N1" s="497"/>
      <c r="O1" s="498"/>
    </row>
    <row r="2" spans="1:15" ht="12.6" customHeight="1" thickBot="1" x14ac:dyDescent="0.25">
      <c r="A2" s="481" t="s">
        <v>703</v>
      </c>
      <c r="B2" s="482"/>
      <c r="C2" s="482"/>
      <c r="D2" s="482"/>
      <c r="E2" s="482"/>
      <c r="F2" s="482"/>
      <c r="G2" s="482"/>
      <c r="H2" s="482"/>
      <c r="I2" s="482"/>
      <c r="J2" s="482"/>
      <c r="K2" s="482"/>
      <c r="L2" s="482"/>
      <c r="M2" s="482"/>
      <c r="N2" s="482"/>
      <c r="O2" s="483"/>
    </row>
    <row r="3" spans="1:15" ht="12.6" customHeight="1" thickBot="1" x14ac:dyDescent="0.25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217"/>
      <c r="O3" s="3"/>
    </row>
    <row r="4" spans="1:15" ht="12.6" customHeight="1" thickBot="1" x14ac:dyDescent="0.25">
      <c r="A4" s="502" t="s">
        <v>50</v>
      </c>
      <c r="B4" s="503"/>
      <c r="C4" s="503"/>
      <c r="D4" s="503"/>
      <c r="E4" s="503"/>
      <c r="F4" s="503"/>
      <c r="G4" s="503"/>
      <c r="H4" s="503"/>
      <c r="I4" s="503"/>
      <c r="J4" s="503"/>
      <c r="K4" s="503"/>
      <c r="L4" s="503"/>
      <c r="M4" s="503"/>
      <c r="N4" s="503"/>
      <c r="O4" s="504"/>
    </row>
    <row r="5" spans="1:15" ht="12.6" customHeight="1" thickBot="1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99"/>
      <c r="O5" s="2"/>
    </row>
    <row r="6" spans="1:15" s="25" customFormat="1" ht="12.6" customHeight="1" thickBot="1" x14ac:dyDescent="0.25">
      <c r="A6" s="286" t="s">
        <v>0</v>
      </c>
      <c r="B6" s="126">
        <v>44197</v>
      </c>
      <c r="C6" s="102">
        <v>44228</v>
      </c>
      <c r="D6" s="102">
        <v>44256</v>
      </c>
      <c r="E6" s="164">
        <v>44287</v>
      </c>
      <c r="F6" s="96">
        <v>44317</v>
      </c>
      <c r="G6" s="126">
        <v>44348</v>
      </c>
      <c r="H6" s="102">
        <v>44378</v>
      </c>
      <c r="I6" s="102">
        <v>44409</v>
      </c>
      <c r="J6" s="102">
        <v>44440</v>
      </c>
      <c r="K6" s="102">
        <v>44470</v>
      </c>
      <c r="L6" s="102">
        <v>44501</v>
      </c>
      <c r="M6" s="102">
        <v>44531</v>
      </c>
      <c r="N6" s="287" t="str">
        <f>APUCARANA!N6</f>
        <v>Total</v>
      </c>
      <c r="O6" s="288" t="str">
        <f>APUCARANA!O6</f>
        <v>Média</v>
      </c>
    </row>
    <row r="7" spans="1:15" s="25" customFormat="1" ht="12.6" customHeight="1" x14ac:dyDescent="0.2">
      <c r="A7" s="166" t="s">
        <v>97</v>
      </c>
      <c r="B7" s="99"/>
      <c r="C7" s="54"/>
      <c r="D7" s="54"/>
      <c r="E7" s="54"/>
      <c r="F7" s="54"/>
      <c r="G7" s="54"/>
      <c r="H7" s="54"/>
      <c r="I7" s="54"/>
      <c r="J7" s="54"/>
      <c r="K7" s="99"/>
      <c r="L7" s="54"/>
      <c r="M7" s="54">
        <v>0</v>
      </c>
      <c r="N7" s="278">
        <f t="shared" ref="N7:N45" si="0">SUM(B7:M7)</f>
        <v>0</v>
      </c>
      <c r="O7" s="106" t="str">
        <f>IFERROR(AVERAGEIF(B7:M7,"&gt;0"),"")</f>
        <v/>
      </c>
    </row>
    <row r="8" spans="1:15" s="25" customFormat="1" ht="12.6" customHeight="1" x14ac:dyDescent="0.2">
      <c r="A8" s="105" t="s">
        <v>113</v>
      </c>
      <c r="B8" s="99"/>
      <c r="C8" s="54"/>
      <c r="D8" s="54"/>
      <c r="E8" s="54"/>
      <c r="F8" s="54"/>
      <c r="G8" s="54"/>
      <c r="H8" s="54"/>
      <c r="I8" s="54"/>
      <c r="J8" s="54"/>
      <c r="K8" s="99"/>
      <c r="L8" s="54"/>
      <c r="M8" s="54">
        <v>0</v>
      </c>
      <c r="N8" s="278">
        <f t="shared" si="0"/>
        <v>0</v>
      </c>
      <c r="O8" s="106" t="str">
        <f t="shared" ref="O8:O45" si="1">IFERROR(AVERAGEIF(B8:M8,"&gt;0"),"")</f>
        <v/>
      </c>
    </row>
    <row r="9" spans="1:15" s="25" customFormat="1" ht="12.6" customHeight="1" x14ac:dyDescent="0.2">
      <c r="A9" s="271" t="s">
        <v>487</v>
      </c>
      <c r="B9" s="99"/>
      <c r="C9" s="54"/>
      <c r="D9" s="54"/>
      <c r="E9" s="54"/>
      <c r="F9" s="54"/>
      <c r="G9" s="54"/>
      <c r="H9" s="54"/>
      <c r="I9" s="54"/>
      <c r="J9" s="54"/>
      <c r="K9" s="99"/>
      <c r="L9" s="54"/>
      <c r="M9" s="54">
        <v>0</v>
      </c>
      <c r="N9" s="278">
        <f t="shared" si="0"/>
        <v>0</v>
      </c>
      <c r="O9" s="106" t="str">
        <f t="shared" si="1"/>
        <v/>
      </c>
    </row>
    <row r="10" spans="1:15" s="25" customFormat="1" ht="12.6" customHeight="1" x14ac:dyDescent="0.2">
      <c r="A10" s="105" t="s">
        <v>277</v>
      </c>
      <c r="B10" s="99"/>
      <c r="C10" s="54"/>
      <c r="D10" s="54"/>
      <c r="E10" s="54"/>
      <c r="F10" s="54"/>
      <c r="G10" s="54"/>
      <c r="H10" s="54"/>
      <c r="I10" s="54"/>
      <c r="J10" s="54"/>
      <c r="K10" s="99"/>
      <c r="L10" s="54"/>
      <c r="M10" s="54">
        <v>0</v>
      </c>
      <c r="N10" s="278">
        <f t="shared" si="0"/>
        <v>0</v>
      </c>
      <c r="O10" s="106" t="str">
        <f t="shared" si="1"/>
        <v/>
      </c>
    </row>
    <row r="11" spans="1:15" s="25" customFormat="1" ht="12.6" customHeight="1" x14ac:dyDescent="0.2">
      <c r="A11" s="105" t="s">
        <v>607</v>
      </c>
      <c r="B11" s="99"/>
      <c r="C11" s="54"/>
      <c r="D11" s="54">
        <v>850</v>
      </c>
      <c r="E11" s="54"/>
      <c r="F11" s="54"/>
      <c r="G11" s="54"/>
      <c r="H11" s="54"/>
      <c r="I11" s="54"/>
      <c r="J11" s="54"/>
      <c r="K11" s="99"/>
      <c r="L11" s="54"/>
      <c r="M11" s="54"/>
      <c r="N11" s="278">
        <f t="shared" si="0"/>
        <v>850</v>
      </c>
      <c r="O11" s="106">
        <f t="shared" si="1"/>
        <v>850</v>
      </c>
    </row>
    <row r="12" spans="1:15" s="25" customFormat="1" ht="12.6" customHeight="1" x14ac:dyDescent="0.2">
      <c r="A12" s="105" t="s">
        <v>131</v>
      </c>
      <c r="B12" s="99"/>
      <c r="C12" s="54"/>
      <c r="D12" s="54"/>
      <c r="E12" s="54"/>
      <c r="F12" s="54"/>
      <c r="G12" s="54"/>
      <c r="H12" s="54"/>
      <c r="I12" s="54"/>
      <c r="J12" s="54"/>
      <c r="K12" s="99"/>
      <c r="L12" s="54"/>
      <c r="M12" s="54">
        <v>0</v>
      </c>
      <c r="N12" s="278">
        <f t="shared" si="0"/>
        <v>0</v>
      </c>
      <c r="O12" s="106" t="str">
        <f t="shared" si="1"/>
        <v/>
      </c>
    </row>
    <row r="13" spans="1:15" s="25" customFormat="1" ht="12.6" customHeight="1" x14ac:dyDescent="0.2">
      <c r="A13" s="271" t="s">
        <v>157</v>
      </c>
      <c r="B13" s="99"/>
      <c r="C13" s="54"/>
      <c r="D13" s="54"/>
      <c r="E13" s="54"/>
      <c r="F13" s="54"/>
      <c r="G13" s="54"/>
      <c r="H13" s="54"/>
      <c r="I13" s="54"/>
      <c r="J13" s="54"/>
      <c r="K13" s="99"/>
      <c r="L13" s="54"/>
      <c r="M13" s="54">
        <v>0</v>
      </c>
      <c r="N13" s="278">
        <f t="shared" si="0"/>
        <v>0</v>
      </c>
      <c r="O13" s="106" t="str">
        <f t="shared" si="1"/>
        <v/>
      </c>
    </row>
    <row r="14" spans="1:15" s="25" customFormat="1" ht="12.6" customHeight="1" x14ac:dyDescent="0.2">
      <c r="A14" s="271" t="s">
        <v>347</v>
      </c>
      <c r="B14" s="99">
        <v>2200</v>
      </c>
      <c r="C14" s="54"/>
      <c r="D14" s="54">
        <v>1317.8</v>
      </c>
      <c r="E14" s="54"/>
      <c r="F14" s="54"/>
      <c r="G14" s="54"/>
      <c r="H14" s="54"/>
      <c r="I14" s="54"/>
      <c r="J14" s="54"/>
      <c r="K14" s="99"/>
      <c r="L14" s="54"/>
      <c r="M14" s="54">
        <v>0</v>
      </c>
      <c r="N14" s="278">
        <f t="shared" si="0"/>
        <v>3517.8</v>
      </c>
      <c r="O14" s="106">
        <f t="shared" si="1"/>
        <v>1758.9</v>
      </c>
    </row>
    <row r="15" spans="1:15" s="25" customFormat="1" ht="12.6" customHeight="1" x14ac:dyDescent="0.2">
      <c r="A15" s="271" t="s">
        <v>410</v>
      </c>
      <c r="B15" s="99"/>
      <c r="C15" s="54"/>
      <c r="D15" s="54"/>
      <c r="E15" s="54"/>
      <c r="F15" s="54"/>
      <c r="G15" s="54"/>
      <c r="H15" s="54"/>
      <c r="I15" s="54"/>
      <c r="J15" s="54"/>
      <c r="K15" s="99"/>
      <c r="L15" s="54"/>
      <c r="M15" s="54">
        <v>0</v>
      </c>
      <c r="N15" s="278">
        <f t="shared" si="0"/>
        <v>0</v>
      </c>
      <c r="O15" s="106" t="str">
        <f t="shared" si="1"/>
        <v/>
      </c>
    </row>
    <row r="16" spans="1:15" s="25" customFormat="1" ht="12.6" customHeight="1" x14ac:dyDescent="0.2">
      <c r="A16" s="271" t="s">
        <v>488</v>
      </c>
      <c r="B16" s="99"/>
      <c r="C16" s="54"/>
      <c r="D16" s="54">
        <v>21.98</v>
      </c>
      <c r="E16" s="54"/>
      <c r="F16" s="54"/>
      <c r="G16" s="54"/>
      <c r="H16" s="54"/>
      <c r="I16" s="54"/>
      <c r="J16" s="54"/>
      <c r="K16" s="99"/>
      <c r="L16" s="54"/>
      <c r="M16" s="54">
        <v>0</v>
      </c>
      <c r="N16" s="278">
        <f t="shared" si="0"/>
        <v>21.98</v>
      </c>
      <c r="O16" s="106">
        <f t="shared" si="1"/>
        <v>21.98</v>
      </c>
    </row>
    <row r="17" spans="1:15" s="25" customFormat="1" ht="12.6" customHeight="1" x14ac:dyDescent="0.2">
      <c r="A17" s="162" t="s">
        <v>67</v>
      </c>
      <c r="B17" s="99"/>
      <c r="C17" s="54"/>
      <c r="D17" s="54">
        <v>101.74</v>
      </c>
      <c r="E17" s="54"/>
      <c r="F17" s="54"/>
      <c r="G17" s="54"/>
      <c r="H17" s="54"/>
      <c r="I17" s="54"/>
      <c r="J17" s="54"/>
      <c r="K17" s="99"/>
      <c r="L17" s="54"/>
      <c r="M17" s="54">
        <v>0</v>
      </c>
      <c r="N17" s="278">
        <f t="shared" si="0"/>
        <v>101.74</v>
      </c>
      <c r="O17" s="106">
        <f t="shared" si="1"/>
        <v>101.74</v>
      </c>
    </row>
    <row r="18" spans="1:15" s="25" customFormat="1" ht="12.6" customHeight="1" x14ac:dyDescent="0.2">
      <c r="A18" s="162" t="s">
        <v>708</v>
      </c>
      <c r="B18" s="99"/>
      <c r="C18" s="54"/>
      <c r="D18" s="54">
        <v>40.5</v>
      </c>
      <c r="E18" s="54"/>
      <c r="F18" s="54"/>
      <c r="G18" s="54"/>
      <c r="H18" s="54"/>
      <c r="I18" s="54"/>
      <c r="J18" s="54"/>
      <c r="K18" s="99"/>
      <c r="L18" s="54"/>
      <c r="M18" s="54">
        <v>0</v>
      </c>
      <c r="N18" s="278">
        <f t="shared" si="0"/>
        <v>40.5</v>
      </c>
      <c r="O18" s="106">
        <f t="shared" si="1"/>
        <v>40.5</v>
      </c>
    </row>
    <row r="19" spans="1:15" s="25" customFormat="1" ht="12.6" customHeight="1" x14ac:dyDescent="0.2">
      <c r="A19" s="162" t="s">
        <v>231</v>
      </c>
      <c r="B19" s="99"/>
      <c r="C19" s="54"/>
      <c r="D19" s="54"/>
      <c r="E19" s="54"/>
      <c r="F19" s="54"/>
      <c r="G19" s="54"/>
      <c r="H19" s="54"/>
      <c r="I19" s="54"/>
      <c r="J19" s="54"/>
      <c r="K19" s="99"/>
      <c r="L19" s="54"/>
      <c r="M19" s="54">
        <v>0</v>
      </c>
      <c r="N19" s="278">
        <f t="shared" si="0"/>
        <v>0</v>
      </c>
      <c r="O19" s="106" t="str">
        <f t="shared" si="1"/>
        <v/>
      </c>
    </row>
    <row r="20" spans="1:15" s="25" customFormat="1" ht="12.6" customHeight="1" x14ac:dyDescent="0.2">
      <c r="A20" s="162" t="s">
        <v>533</v>
      </c>
      <c r="B20" s="99"/>
      <c r="C20" s="54"/>
      <c r="D20" s="54"/>
      <c r="E20" s="54"/>
      <c r="F20" s="54"/>
      <c r="G20" s="54"/>
      <c r="H20" s="54"/>
      <c r="I20" s="54"/>
      <c r="J20" s="54"/>
      <c r="K20" s="99"/>
      <c r="L20" s="54"/>
      <c r="M20" s="54">
        <v>0</v>
      </c>
      <c r="N20" s="278">
        <f t="shared" si="0"/>
        <v>0</v>
      </c>
      <c r="O20" s="106" t="str">
        <f t="shared" si="1"/>
        <v/>
      </c>
    </row>
    <row r="21" spans="1:15" s="25" customFormat="1" ht="12.6" customHeight="1" x14ac:dyDescent="0.2">
      <c r="A21" s="162" t="s">
        <v>76</v>
      </c>
      <c r="B21" s="99"/>
      <c r="C21" s="54"/>
      <c r="D21" s="54">
        <v>29.98</v>
      </c>
      <c r="E21" s="54"/>
      <c r="F21" s="54"/>
      <c r="G21" s="54"/>
      <c r="H21" s="54"/>
      <c r="I21" s="54"/>
      <c r="J21" s="54"/>
      <c r="K21" s="99"/>
      <c r="L21" s="54"/>
      <c r="M21" s="54">
        <v>0</v>
      </c>
      <c r="N21" s="278">
        <f t="shared" si="0"/>
        <v>29.98</v>
      </c>
      <c r="O21" s="106">
        <f t="shared" si="1"/>
        <v>29.98</v>
      </c>
    </row>
    <row r="22" spans="1:15" s="25" customFormat="1" ht="12.6" customHeight="1" x14ac:dyDescent="0.2">
      <c r="A22" s="162" t="s">
        <v>88</v>
      </c>
      <c r="B22" s="99"/>
      <c r="C22" s="54"/>
      <c r="D22" s="54"/>
      <c r="E22" s="54"/>
      <c r="F22" s="54"/>
      <c r="G22" s="54"/>
      <c r="H22" s="54"/>
      <c r="I22" s="54"/>
      <c r="J22" s="54"/>
      <c r="K22" s="99"/>
      <c r="L22" s="54"/>
      <c r="M22" s="54">
        <v>0</v>
      </c>
      <c r="N22" s="278">
        <f t="shared" si="0"/>
        <v>0</v>
      </c>
      <c r="O22" s="106" t="str">
        <f t="shared" si="1"/>
        <v/>
      </c>
    </row>
    <row r="23" spans="1:15" s="25" customFormat="1" ht="12.6" customHeight="1" x14ac:dyDescent="0.2">
      <c r="A23" s="162" t="s">
        <v>77</v>
      </c>
      <c r="B23" s="99"/>
      <c r="C23" s="54"/>
      <c r="D23" s="54"/>
      <c r="E23" s="54"/>
      <c r="F23" s="54"/>
      <c r="G23" s="54"/>
      <c r="H23" s="54"/>
      <c r="I23" s="54"/>
      <c r="J23" s="54"/>
      <c r="K23" s="99"/>
      <c r="L23" s="54"/>
      <c r="M23" s="54">
        <v>0</v>
      </c>
      <c r="N23" s="278">
        <f t="shared" si="0"/>
        <v>0</v>
      </c>
      <c r="O23" s="106" t="str">
        <f t="shared" si="1"/>
        <v/>
      </c>
    </row>
    <row r="24" spans="1:15" s="25" customFormat="1" ht="12.6" customHeight="1" x14ac:dyDescent="0.2">
      <c r="A24" s="162" t="s">
        <v>83</v>
      </c>
      <c r="B24" s="99"/>
      <c r="C24" s="54"/>
      <c r="D24" s="54">
        <v>221.96</v>
      </c>
      <c r="E24" s="54"/>
      <c r="F24" s="54"/>
      <c r="G24" s="54"/>
      <c r="H24" s="54"/>
      <c r="I24" s="54"/>
      <c r="J24" s="54"/>
      <c r="K24" s="99"/>
      <c r="L24" s="54"/>
      <c r="M24" s="54">
        <v>0</v>
      </c>
      <c r="N24" s="278">
        <f t="shared" si="0"/>
        <v>221.96</v>
      </c>
      <c r="O24" s="106">
        <f t="shared" si="1"/>
        <v>221.96</v>
      </c>
    </row>
    <row r="25" spans="1:15" s="25" customFormat="1" ht="12.6" customHeight="1" x14ac:dyDescent="0.2">
      <c r="A25" s="162" t="s">
        <v>69</v>
      </c>
      <c r="B25" s="99"/>
      <c r="C25" s="54"/>
      <c r="D25" s="54"/>
      <c r="E25" s="54"/>
      <c r="F25" s="54"/>
      <c r="G25" s="54"/>
      <c r="H25" s="54"/>
      <c r="I25" s="54"/>
      <c r="J25" s="54"/>
      <c r="K25" s="99"/>
      <c r="L25" s="54"/>
      <c r="M25" s="54">
        <v>0</v>
      </c>
      <c r="N25" s="278">
        <f t="shared" si="0"/>
        <v>0</v>
      </c>
      <c r="O25" s="106" t="str">
        <f t="shared" si="1"/>
        <v/>
      </c>
    </row>
    <row r="26" spans="1:15" s="25" customFormat="1" ht="12.6" customHeight="1" x14ac:dyDescent="0.2">
      <c r="A26" s="162" t="s">
        <v>176</v>
      </c>
      <c r="B26" s="99"/>
      <c r="C26" s="54"/>
      <c r="D26" s="54"/>
      <c r="E26" s="54"/>
      <c r="F26" s="54"/>
      <c r="G26" s="54"/>
      <c r="H26" s="54"/>
      <c r="I26" s="54"/>
      <c r="J26" s="54"/>
      <c r="K26" s="99"/>
      <c r="L26" s="54"/>
      <c r="M26" s="54">
        <v>0</v>
      </c>
      <c r="N26" s="278">
        <f t="shared" si="0"/>
        <v>0</v>
      </c>
      <c r="O26" s="106" t="str">
        <f t="shared" si="1"/>
        <v/>
      </c>
    </row>
    <row r="27" spans="1:15" s="25" customFormat="1" ht="12.6" customHeight="1" x14ac:dyDescent="0.2">
      <c r="A27" s="272" t="s">
        <v>126</v>
      </c>
      <c r="B27" s="99"/>
      <c r="C27" s="54"/>
      <c r="D27" s="54"/>
      <c r="E27" s="54"/>
      <c r="F27" s="54"/>
      <c r="G27" s="54"/>
      <c r="H27" s="54"/>
      <c r="I27" s="54"/>
      <c r="J27" s="54"/>
      <c r="K27" s="99"/>
      <c r="L27" s="54"/>
      <c r="M27" s="54">
        <v>0</v>
      </c>
      <c r="N27" s="278">
        <f t="shared" si="0"/>
        <v>0</v>
      </c>
      <c r="O27" s="106" t="str">
        <f t="shared" si="1"/>
        <v/>
      </c>
    </row>
    <row r="28" spans="1:15" s="25" customFormat="1" ht="12.6" customHeight="1" x14ac:dyDescent="0.2">
      <c r="A28" s="121" t="s">
        <v>150</v>
      </c>
      <c r="B28" s="99"/>
      <c r="C28" s="54"/>
      <c r="D28" s="54"/>
      <c r="E28" s="54"/>
      <c r="F28" s="54"/>
      <c r="G28" s="54"/>
      <c r="H28" s="54"/>
      <c r="I28" s="54"/>
      <c r="J28" s="54"/>
      <c r="K28" s="99"/>
      <c r="L28" s="54"/>
      <c r="M28" s="54">
        <v>0</v>
      </c>
      <c r="N28" s="278">
        <f t="shared" si="0"/>
        <v>0</v>
      </c>
      <c r="O28" s="106" t="str">
        <f t="shared" si="1"/>
        <v/>
      </c>
    </row>
    <row r="29" spans="1:15" s="25" customFormat="1" ht="12.6" customHeight="1" x14ac:dyDescent="0.2">
      <c r="A29" s="105" t="s">
        <v>181</v>
      </c>
      <c r="B29" s="99"/>
      <c r="C29" s="54"/>
      <c r="D29" s="54"/>
      <c r="E29" s="54"/>
      <c r="F29" s="54"/>
      <c r="G29" s="54"/>
      <c r="H29" s="54"/>
      <c r="I29" s="54"/>
      <c r="J29" s="54"/>
      <c r="K29" s="99"/>
      <c r="L29" s="54"/>
      <c r="M29" s="54">
        <v>0</v>
      </c>
      <c r="N29" s="278">
        <f t="shared" si="0"/>
        <v>0</v>
      </c>
      <c r="O29" s="106" t="str">
        <f t="shared" si="1"/>
        <v/>
      </c>
    </row>
    <row r="30" spans="1:15" s="25" customFormat="1" ht="12.6" customHeight="1" x14ac:dyDescent="0.2">
      <c r="A30" s="155" t="s">
        <v>685</v>
      </c>
      <c r="B30" s="99"/>
      <c r="C30" s="54"/>
      <c r="D30" s="54"/>
      <c r="E30" s="54"/>
      <c r="F30" s="54"/>
      <c r="G30" s="54"/>
      <c r="H30" s="54"/>
      <c r="I30" s="54"/>
      <c r="J30" s="54"/>
      <c r="K30" s="99"/>
      <c r="L30" s="54"/>
      <c r="M30" s="54">
        <v>0</v>
      </c>
      <c r="N30" s="278">
        <f t="shared" si="0"/>
        <v>0</v>
      </c>
      <c r="O30" s="106" t="str">
        <f t="shared" si="1"/>
        <v/>
      </c>
    </row>
    <row r="31" spans="1:15" s="25" customFormat="1" ht="12.6" customHeight="1" x14ac:dyDescent="0.2">
      <c r="A31" s="155" t="s">
        <v>371</v>
      </c>
      <c r="B31" s="99">
        <v>38.47</v>
      </c>
      <c r="C31" s="54">
        <v>38.47</v>
      </c>
      <c r="D31" s="54">
        <v>38.47</v>
      </c>
      <c r="E31" s="54"/>
      <c r="F31" s="54"/>
      <c r="G31" s="54"/>
      <c r="H31" s="54"/>
      <c r="I31" s="54"/>
      <c r="J31" s="54"/>
      <c r="K31" s="99"/>
      <c r="L31" s="54"/>
      <c r="M31" s="54">
        <v>0</v>
      </c>
      <c r="N31" s="278">
        <f t="shared" si="0"/>
        <v>115.41</v>
      </c>
      <c r="O31" s="106">
        <f t="shared" si="1"/>
        <v>38.47</v>
      </c>
    </row>
    <row r="32" spans="1:15" s="25" customFormat="1" ht="12.6" customHeight="1" x14ac:dyDescent="0.2">
      <c r="A32" s="162" t="s">
        <v>534</v>
      </c>
      <c r="B32" s="99"/>
      <c r="C32" s="54"/>
      <c r="D32" s="54">
        <v>350</v>
      </c>
      <c r="E32" s="54"/>
      <c r="F32" s="54"/>
      <c r="G32" s="54"/>
      <c r="H32" s="54"/>
      <c r="I32" s="54"/>
      <c r="J32" s="54"/>
      <c r="K32" s="99"/>
      <c r="L32" s="54"/>
      <c r="M32" s="54">
        <v>0</v>
      </c>
      <c r="N32" s="278">
        <f t="shared" si="0"/>
        <v>350</v>
      </c>
      <c r="O32" s="106">
        <f t="shared" si="1"/>
        <v>350</v>
      </c>
    </row>
    <row r="33" spans="1:17" s="25" customFormat="1" ht="12.6" customHeight="1" x14ac:dyDescent="0.2">
      <c r="A33" s="162" t="s">
        <v>661</v>
      </c>
      <c r="B33" s="99"/>
      <c r="C33" s="54"/>
      <c r="D33" s="54"/>
      <c r="E33" s="54"/>
      <c r="F33" s="54"/>
      <c r="G33" s="54"/>
      <c r="H33" s="54"/>
      <c r="I33" s="54"/>
      <c r="J33" s="54"/>
      <c r="K33" s="99"/>
      <c r="L33" s="54"/>
      <c r="M33" s="54">
        <v>0</v>
      </c>
      <c r="N33" s="278">
        <f t="shared" si="0"/>
        <v>0</v>
      </c>
      <c r="O33" s="106" t="str">
        <f t="shared" si="1"/>
        <v/>
      </c>
    </row>
    <row r="34" spans="1:17" s="25" customFormat="1" ht="12.6" customHeight="1" x14ac:dyDescent="0.2">
      <c r="A34" s="162" t="s">
        <v>532</v>
      </c>
      <c r="B34" s="99"/>
      <c r="C34" s="54"/>
      <c r="D34" s="54"/>
      <c r="E34" s="54"/>
      <c r="F34" s="54"/>
      <c r="G34" s="54"/>
      <c r="H34" s="54"/>
      <c r="I34" s="54"/>
      <c r="J34" s="54"/>
      <c r="K34" s="99"/>
      <c r="L34" s="54"/>
      <c r="M34" s="54">
        <v>0</v>
      </c>
      <c r="N34" s="278">
        <f t="shared" si="0"/>
        <v>0</v>
      </c>
      <c r="O34" s="106" t="str">
        <f t="shared" si="1"/>
        <v/>
      </c>
    </row>
    <row r="35" spans="1:17" s="25" customFormat="1" ht="12.6" customHeight="1" x14ac:dyDescent="0.2">
      <c r="A35" s="162" t="s">
        <v>162</v>
      </c>
      <c r="B35" s="99">
        <v>24.75</v>
      </c>
      <c r="C35" s="54">
        <v>10.3</v>
      </c>
      <c r="D35" s="54">
        <v>19.5</v>
      </c>
      <c r="E35" s="54"/>
      <c r="F35" s="54"/>
      <c r="G35" s="54"/>
      <c r="H35" s="54"/>
      <c r="I35" s="54"/>
      <c r="J35" s="54"/>
      <c r="K35" s="99"/>
      <c r="L35" s="54"/>
      <c r="M35" s="54">
        <v>0</v>
      </c>
      <c r="N35" s="278">
        <f t="shared" si="0"/>
        <v>54.55</v>
      </c>
      <c r="O35" s="106">
        <f t="shared" si="1"/>
        <v>18.183333333333334</v>
      </c>
    </row>
    <row r="36" spans="1:17" s="25" customFormat="1" ht="12.6" customHeight="1" x14ac:dyDescent="0.2">
      <c r="A36" s="162" t="s">
        <v>95</v>
      </c>
      <c r="B36" s="99">
        <v>236.23</v>
      </c>
      <c r="C36" s="54">
        <v>285.33</v>
      </c>
      <c r="D36" s="54">
        <v>219.9</v>
      </c>
      <c r="E36" s="54"/>
      <c r="F36" s="54"/>
      <c r="G36" s="54"/>
      <c r="H36" s="54"/>
      <c r="I36" s="54"/>
      <c r="J36" s="54"/>
      <c r="K36" s="99"/>
      <c r="L36" s="54"/>
      <c r="M36" s="54">
        <v>0</v>
      </c>
      <c r="N36" s="278">
        <f t="shared" si="0"/>
        <v>741.45999999999992</v>
      </c>
      <c r="O36" s="106">
        <f t="shared" si="1"/>
        <v>247.15333333333331</v>
      </c>
    </row>
    <row r="37" spans="1:17" s="25" customFormat="1" ht="12.6" customHeight="1" x14ac:dyDescent="0.2">
      <c r="A37" s="162" t="s">
        <v>98</v>
      </c>
      <c r="B37" s="99"/>
      <c r="C37" s="54"/>
      <c r="D37" s="54"/>
      <c r="E37" s="54"/>
      <c r="F37" s="54"/>
      <c r="G37" s="54"/>
      <c r="H37" s="54"/>
      <c r="I37" s="54"/>
      <c r="J37" s="54"/>
      <c r="K37" s="99"/>
      <c r="L37" s="54"/>
      <c r="M37" s="54">
        <v>0</v>
      </c>
      <c r="N37" s="278">
        <f t="shared" si="0"/>
        <v>0</v>
      </c>
      <c r="O37" s="106" t="str">
        <f t="shared" si="1"/>
        <v/>
      </c>
    </row>
    <row r="38" spans="1:17" s="25" customFormat="1" ht="12.6" customHeight="1" x14ac:dyDescent="0.2">
      <c r="A38" s="162" t="s">
        <v>130</v>
      </c>
      <c r="B38" s="99"/>
      <c r="C38" s="54"/>
      <c r="D38" s="54"/>
      <c r="E38" s="54"/>
      <c r="F38" s="54"/>
      <c r="G38" s="54"/>
      <c r="H38" s="54"/>
      <c r="I38" s="54"/>
      <c r="J38" s="54"/>
      <c r="K38" s="99"/>
      <c r="L38" s="54"/>
      <c r="M38" s="54">
        <v>0</v>
      </c>
      <c r="N38" s="278">
        <f t="shared" si="0"/>
        <v>0</v>
      </c>
      <c r="O38" s="106" t="str">
        <f t="shared" si="1"/>
        <v/>
      </c>
    </row>
    <row r="39" spans="1:17" s="25" customFormat="1" ht="12.6" customHeight="1" x14ac:dyDescent="0.2">
      <c r="A39" s="162" t="s">
        <v>268</v>
      </c>
      <c r="B39" s="99"/>
      <c r="C39" s="54"/>
      <c r="D39" s="54"/>
      <c r="E39" s="54"/>
      <c r="F39" s="54"/>
      <c r="G39" s="54"/>
      <c r="H39" s="54"/>
      <c r="I39" s="54"/>
      <c r="J39" s="54"/>
      <c r="K39" s="99"/>
      <c r="L39" s="54"/>
      <c r="M39" s="54">
        <v>0</v>
      </c>
      <c r="N39" s="278">
        <f t="shared" si="0"/>
        <v>0</v>
      </c>
      <c r="O39" s="106" t="str">
        <f t="shared" si="1"/>
        <v/>
      </c>
    </row>
    <row r="40" spans="1:17" s="25" customFormat="1" ht="12.6" customHeight="1" x14ac:dyDescent="0.2">
      <c r="A40" s="162" t="s">
        <v>99</v>
      </c>
      <c r="B40" s="99">
        <v>159.9</v>
      </c>
      <c r="C40" s="54">
        <v>159.9</v>
      </c>
      <c r="D40" s="54">
        <v>119.4</v>
      </c>
      <c r="E40" s="54"/>
      <c r="F40" s="54"/>
      <c r="G40" s="54"/>
      <c r="H40" s="54"/>
      <c r="I40" s="54"/>
      <c r="J40" s="54"/>
      <c r="K40" s="99"/>
      <c r="L40" s="54"/>
      <c r="M40" s="54">
        <v>0</v>
      </c>
      <c r="N40" s="278">
        <f t="shared" si="0"/>
        <v>439.20000000000005</v>
      </c>
      <c r="O40" s="106">
        <f t="shared" si="1"/>
        <v>146.4</v>
      </c>
    </row>
    <row r="41" spans="1:17" s="25" customFormat="1" ht="12.6" customHeight="1" x14ac:dyDescent="0.2">
      <c r="A41" s="162" t="s">
        <v>138</v>
      </c>
      <c r="B41" s="99">
        <v>300</v>
      </c>
      <c r="C41" s="54">
        <v>300</v>
      </c>
      <c r="D41" s="54">
        <v>300</v>
      </c>
      <c r="E41" s="54"/>
      <c r="F41" s="54"/>
      <c r="G41" s="54"/>
      <c r="H41" s="54"/>
      <c r="I41" s="54"/>
      <c r="J41" s="54"/>
      <c r="K41" s="99"/>
      <c r="L41" s="54"/>
      <c r="M41" s="54">
        <v>0</v>
      </c>
      <c r="N41" s="278">
        <f t="shared" si="0"/>
        <v>900</v>
      </c>
      <c r="O41" s="106">
        <f t="shared" si="1"/>
        <v>300</v>
      </c>
    </row>
    <row r="42" spans="1:17" s="25" customFormat="1" ht="12.6" customHeight="1" x14ac:dyDescent="0.2">
      <c r="A42" s="162" t="s">
        <v>75</v>
      </c>
      <c r="B42" s="99">
        <v>162.41999999999999</v>
      </c>
      <c r="C42" s="54">
        <v>158.43</v>
      </c>
      <c r="D42" s="54">
        <v>159.58000000000001</v>
      </c>
      <c r="E42" s="54"/>
      <c r="F42" s="54"/>
      <c r="G42" s="54"/>
      <c r="H42" s="54"/>
      <c r="I42" s="54"/>
      <c r="J42" s="54"/>
      <c r="K42" s="99"/>
      <c r="L42" s="54"/>
      <c r="M42" s="54">
        <v>0</v>
      </c>
      <c r="N42" s="278">
        <f t="shared" si="0"/>
        <v>480.43000000000006</v>
      </c>
      <c r="O42" s="106">
        <f t="shared" si="1"/>
        <v>160.14333333333335</v>
      </c>
    </row>
    <row r="43" spans="1:17" s="25" customFormat="1" ht="12.6" customHeight="1" x14ac:dyDescent="0.2">
      <c r="A43" s="162" t="s">
        <v>260</v>
      </c>
      <c r="B43" s="99">
        <v>49</v>
      </c>
      <c r="C43" s="54">
        <v>49</v>
      </c>
      <c r="D43" s="54">
        <v>49</v>
      </c>
      <c r="E43" s="54"/>
      <c r="F43" s="54"/>
      <c r="G43" s="54"/>
      <c r="H43" s="54"/>
      <c r="I43" s="54"/>
      <c r="J43" s="54"/>
      <c r="K43" s="99"/>
      <c r="L43" s="54"/>
      <c r="M43" s="54">
        <v>0</v>
      </c>
      <c r="N43" s="278">
        <f t="shared" si="0"/>
        <v>147</v>
      </c>
      <c r="O43" s="106">
        <f t="shared" si="1"/>
        <v>49</v>
      </c>
    </row>
    <row r="44" spans="1:17" s="25" customFormat="1" ht="12.6" customHeight="1" x14ac:dyDescent="0.2">
      <c r="A44" s="162" t="s">
        <v>516</v>
      </c>
      <c r="B44" s="99">
        <v>12.43</v>
      </c>
      <c r="C44" s="54">
        <v>1.1599999999999999</v>
      </c>
      <c r="D44" s="54"/>
      <c r="E44" s="54"/>
      <c r="F44" s="54"/>
      <c r="G44" s="54"/>
      <c r="H44" s="54"/>
      <c r="I44" s="54"/>
      <c r="J44" s="54"/>
      <c r="K44" s="99"/>
      <c r="L44" s="54"/>
      <c r="M44" s="54">
        <v>0</v>
      </c>
      <c r="N44" s="278">
        <f t="shared" si="0"/>
        <v>13.59</v>
      </c>
      <c r="O44" s="106">
        <f t="shared" si="1"/>
        <v>6.7949999999999999</v>
      </c>
    </row>
    <row r="45" spans="1:17" s="25" customFormat="1" ht="12.6" customHeight="1" x14ac:dyDescent="0.2">
      <c r="A45" s="162" t="s">
        <v>81</v>
      </c>
      <c r="B45" s="99">
        <v>136.04</v>
      </c>
      <c r="C45" s="54">
        <v>138.59</v>
      </c>
      <c r="D45" s="54">
        <v>144.37</v>
      </c>
      <c r="E45" s="54"/>
      <c r="F45" s="54"/>
      <c r="G45" s="54"/>
      <c r="H45" s="54"/>
      <c r="I45" s="54"/>
      <c r="J45" s="54"/>
      <c r="K45" s="99"/>
      <c r="L45" s="54"/>
      <c r="M45" s="54">
        <v>0</v>
      </c>
      <c r="N45" s="278">
        <f t="shared" si="0"/>
        <v>419</v>
      </c>
      <c r="O45" s="106">
        <f t="shared" si="1"/>
        <v>139.66666666666666</v>
      </c>
    </row>
    <row r="46" spans="1:17" s="25" customFormat="1" ht="12.6" customHeight="1" thickBot="1" x14ac:dyDescent="0.25">
      <c r="A46" s="171" t="s">
        <v>1</v>
      </c>
      <c r="B46" s="172">
        <f t="shared" ref="B46:N46" si="2">SUM(B7:B45)</f>
        <v>3319.24</v>
      </c>
      <c r="C46" s="172">
        <f t="shared" si="2"/>
        <v>1141.18</v>
      </c>
      <c r="D46" s="172">
        <f t="shared" si="2"/>
        <v>3984.18</v>
      </c>
      <c r="E46" s="172">
        <f>SUM(E7:E45)</f>
        <v>0</v>
      </c>
      <c r="F46" s="172">
        <f t="shared" si="2"/>
        <v>0</v>
      </c>
      <c r="G46" s="172">
        <f t="shared" si="2"/>
        <v>0</v>
      </c>
      <c r="H46" s="172">
        <f t="shared" si="2"/>
        <v>0</v>
      </c>
      <c r="I46" s="172">
        <f t="shared" si="2"/>
        <v>0</v>
      </c>
      <c r="J46" s="172">
        <f t="shared" si="2"/>
        <v>0</v>
      </c>
      <c r="K46" s="172">
        <f t="shared" si="2"/>
        <v>0</v>
      </c>
      <c r="L46" s="172">
        <f t="shared" si="2"/>
        <v>0</v>
      </c>
      <c r="M46" s="172">
        <f t="shared" si="2"/>
        <v>0</v>
      </c>
      <c r="N46" s="172">
        <f t="shared" si="2"/>
        <v>8444.5999999999985</v>
      </c>
      <c r="O46" s="295">
        <f>IFERROR(AVERAGEIF(B46:M46,"&gt;0"),"")</f>
        <v>2814.8666666666668</v>
      </c>
    </row>
    <row r="47" spans="1:17" s="25" customFormat="1" ht="12.6" customHeight="1" thickBot="1" x14ac:dyDescent="0.25">
      <c r="A47" s="115"/>
      <c r="B47" s="116"/>
      <c r="C47" s="116"/>
      <c r="D47" s="116"/>
      <c r="E47" s="116"/>
      <c r="F47" s="116"/>
      <c r="G47" s="116"/>
      <c r="H47" s="116"/>
      <c r="I47" s="116"/>
      <c r="J47" s="116"/>
      <c r="K47" s="116"/>
      <c r="L47" s="116"/>
      <c r="M47" s="116"/>
      <c r="N47" s="116"/>
      <c r="O47" s="31"/>
    </row>
    <row r="48" spans="1:17" s="25" customFormat="1" ht="12.6" customHeight="1" thickBot="1" x14ac:dyDescent="0.25">
      <c r="A48" s="64" t="s">
        <v>2</v>
      </c>
      <c r="B48" s="107">
        <f t="shared" ref="B48:O48" si="3">B6</f>
        <v>44197</v>
      </c>
      <c r="C48" s="108">
        <f t="shared" si="3"/>
        <v>44228</v>
      </c>
      <c r="D48" s="108">
        <f t="shared" si="3"/>
        <v>44256</v>
      </c>
      <c r="E48" s="108">
        <f t="shared" si="3"/>
        <v>44287</v>
      </c>
      <c r="F48" s="108">
        <f t="shared" si="3"/>
        <v>44317</v>
      </c>
      <c r="G48" s="108">
        <f t="shared" si="3"/>
        <v>44348</v>
      </c>
      <c r="H48" s="108">
        <f t="shared" si="3"/>
        <v>44378</v>
      </c>
      <c r="I48" s="108">
        <f t="shared" si="3"/>
        <v>44409</v>
      </c>
      <c r="J48" s="108">
        <f t="shared" si="3"/>
        <v>44440</v>
      </c>
      <c r="K48" s="108">
        <f t="shared" si="3"/>
        <v>44470</v>
      </c>
      <c r="L48" s="108">
        <f t="shared" si="3"/>
        <v>44501</v>
      </c>
      <c r="M48" s="108">
        <f t="shared" si="3"/>
        <v>44531</v>
      </c>
      <c r="N48" s="109" t="str">
        <f t="shared" si="3"/>
        <v>Total</v>
      </c>
      <c r="O48" s="120" t="str">
        <f t="shared" si="3"/>
        <v>Média</v>
      </c>
      <c r="Q48" s="30"/>
    </row>
    <row r="49" spans="1:15" s="25" customFormat="1" ht="12.6" customHeight="1" x14ac:dyDescent="0.2">
      <c r="A49" s="111" t="s">
        <v>5</v>
      </c>
      <c r="B49" s="99">
        <v>4000</v>
      </c>
      <c r="C49" s="99">
        <v>4000</v>
      </c>
      <c r="D49" s="99">
        <v>4000</v>
      </c>
      <c r="E49" s="99"/>
      <c r="F49" s="99"/>
      <c r="G49" s="99"/>
      <c r="H49" s="99"/>
      <c r="I49" s="99"/>
      <c r="J49" s="99"/>
      <c r="K49" s="99"/>
      <c r="L49" s="99"/>
      <c r="M49" s="99">
        <v>0</v>
      </c>
      <c r="N49" s="210">
        <f>SUM(B49:M49)</f>
        <v>12000</v>
      </c>
      <c r="O49" s="106">
        <f>IFERROR(AVERAGEIF(B49:M49,"&gt;0"),"")</f>
        <v>4000</v>
      </c>
    </row>
    <row r="50" spans="1:15" s="25" customFormat="1" ht="12.6" customHeight="1" x14ac:dyDescent="0.2">
      <c r="A50" s="111" t="s">
        <v>291</v>
      </c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  <c r="M50" s="99">
        <v>0</v>
      </c>
      <c r="N50" s="210">
        <f t="shared" ref="N50:N58" si="4">SUM(B50:M50)</f>
        <v>0</v>
      </c>
      <c r="O50" s="106" t="str">
        <f t="shared" ref="O50:O57" si="5">IFERROR(AVERAGEIF(B50:M50,"&gt;0"),"")</f>
        <v/>
      </c>
    </row>
    <row r="51" spans="1:15" s="25" customFormat="1" ht="12.6" customHeight="1" x14ac:dyDescent="0.2">
      <c r="A51" s="111" t="s">
        <v>535</v>
      </c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  <c r="M51" s="99">
        <v>0</v>
      </c>
      <c r="N51" s="210">
        <f>SUM(B51:M51)</f>
        <v>0</v>
      </c>
      <c r="O51" s="106" t="str">
        <f t="shared" si="5"/>
        <v/>
      </c>
    </row>
    <row r="52" spans="1:15" s="25" customFormat="1" ht="12.6" customHeight="1" x14ac:dyDescent="0.2">
      <c r="A52" s="111" t="s">
        <v>148</v>
      </c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>
        <v>0</v>
      </c>
      <c r="N52" s="210">
        <f>SUM(B52:M52)</f>
        <v>0</v>
      </c>
      <c r="O52" s="106" t="str">
        <f t="shared" si="5"/>
        <v/>
      </c>
    </row>
    <row r="53" spans="1:15" s="25" customFormat="1" ht="12.6" customHeight="1" x14ac:dyDescent="0.2">
      <c r="A53" s="111" t="s">
        <v>61</v>
      </c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99">
        <v>0</v>
      </c>
      <c r="N53" s="210">
        <f>SUM(B53:M53)</f>
        <v>0</v>
      </c>
      <c r="O53" s="106" t="str">
        <f t="shared" si="5"/>
        <v/>
      </c>
    </row>
    <row r="54" spans="1:15" s="25" customFormat="1" ht="12.6" customHeight="1" x14ac:dyDescent="0.2">
      <c r="A54" s="111" t="s">
        <v>264</v>
      </c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  <c r="M54" s="99">
        <v>0</v>
      </c>
      <c r="N54" s="210">
        <f t="shared" si="4"/>
        <v>0</v>
      </c>
      <c r="O54" s="106" t="str">
        <f t="shared" si="5"/>
        <v/>
      </c>
    </row>
    <row r="55" spans="1:15" s="25" customFormat="1" ht="12.6" customHeight="1" x14ac:dyDescent="0.2">
      <c r="A55" s="182" t="s">
        <v>511</v>
      </c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  <c r="M55" s="99">
        <v>0</v>
      </c>
      <c r="N55" s="210">
        <f t="shared" si="4"/>
        <v>0</v>
      </c>
      <c r="O55" s="106" t="str">
        <f t="shared" si="5"/>
        <v/>
      </c>
    </row>
    <row r="56" spans="1:15" s="25" customFormat="1" ht="12.6" customHeight="1" x14ac:dyDescent="0.2">
      <c r="A56" s="182" t="s">
        <v>643</v>
      </c>
      <c r="B56" s="99">
        <v>720</v>
      </c>
      <c r="C56" s="99">
        <v>135</v>
      </c>
      <c r="D56" s="99">
        <v>45</v>
      </c>
      <c r="E56" s="99"/>
      <c r="F56" s="99"/>
      <c r="G56" s="99"/>
      <c r="H56" s="99"/>
      <c r="I56" s="99"/>
      <c r="J56" s="99"/>
      <c r="K56" s="99"/>
      <c r="L56" s="99"/>
      <c r="M56" s="99">
        <v>0</v>
      </c>
      <c r="N56" s="210">
        <f t="shared" si="4"/>
        <v>900</v>
      </c>
      <c r="O56" s="106">
        <f t="shared" si="5"/>
        <v>300</v>
      </c>
    </row>
    <row r="57" spans="1:15" s="25" customFormat="1" ht="12.6" customHeight="1" x14ac:dyDescent="0.2">
      <c r="A57" s="112" t="s">
        <v>362</v>
      </c>
      <c r="B57" s="99">
        <v>180.7</v>
      </c>
      <c r="C57" s="99">
        <v>57.85</v>
      </c>
      <c r="D57" s="99">
        <v>166.62</v>
      </c>
      <c r="E57" s="99"/>
      <c r="F57" s="99"/>
      <c r="G57" s="99"/>
      <c r="H57" s="99"/>
      <c r="I57" s="99"/>
      <c r="J57" s="99"/>
      <c r="K57" s="99"/>
      <c r="L57" s="99"/>
      <c r="M57" s="99">
        <v>0</v>
      </c>
      <c r="N57" s="212">
        <f t="shared" si="4"/>
        <v>405.16999999999996</v>
      </c>
      <c r="O57" s="106">
        <f t="shared" si="5"/>
        <v>135.05666666666664</v>
      </c>
    </row>
    <row r="58" spans="1:15" s="25" customFormat="1" ht="12.6" customHeight="1" thickBot="1" x14ac:dyDescent="0.25">
      <c r="A58" s="176" t="s">
        <v>1</v>
      </c>
      <c r="B58" s="177">
        <f t="shared" ref="B58:M58" si="6">SUM(B49:B57)</f>
        <v>4900.7</v>
      </c>
      <c r="C58" s="177">
        <f t="shared" si="6"/>
        <v>4192.8500000000004</v>
      </c>
      <c r="D58" s="177">
        <f t="shared" si="6"/>
        <v>4211.62</v>
      </c>
      <c r="E58" s="177">
        <f t="shared" si="6"/>
        <v>0</v>
      </c>
      <c r="F58" s="177">
        <f t="shared" si="6"/>
        <v>0</v>
      </c>
      <c r="G58" s="177">
        <f t="shared" si="6"/>
        <v>0</v>
      </c>
      <c r="H58" s="177">
        <f>SUM(H49:H57)</f>
        <v>0</v>
      </c>
      <c r="I58" s="177">
        <f t="shared" si="6"/>
        <v>0</v>
      </c>
      <c r="J58" s="177">
        <f t="shared" si="6"/>
        <v>0</v>
      </c>
      <c r="K58" s="177">
        <f t="shared" si="6"/>
        <v>0</v>
      </c>
      <c r="L58" s="177">
        <f t="shared" si="6"/>
        <v>0</v>
      </c>
      <c r="M58" s="179">
        <f t="shared" si="6"/>
        <v>0</v>
      </c>
      <c r="N58" s="180">
        <f t="shared" si="4"/>
        <v>13305.169999999998</v>
      </c>
      <c r="O58" s="291">
        <f>IFERROR(AVERAGEIF(B58:M58,"&gt;0"),"")</f>
        <v>4435.0566666666664</v>
      </c>
    </row>
    <row r="59" spans="1:15" s="25" customFormat="1" ht="12.6" customHeight="1" thickBot="1" x14ac:dyDescent="0.25">
      <c r="A59" s="41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43"/>
      <c r="O59" s="39"/>
    </row>
    <row r="60" spans="1:15" s="34" customFormat="1" ht="12.6" customHeight="1" thickBot="1" x14ac:dyDescent="0.25">
      <c r="A60" s="186" t="s">
        <v>9</v>
      </c>
      <c r="B60" s="336">
        <f>'[2]2021'!$E$16</f>
        <v>125220.93999999999</v>
      </c>
      <c r="C60" s="336">
        <f>'[2]2021'!$H$16</f>
        <v>128295.73999999999</v>
      </c>
      <c r="D60" s="336">
        <f>'[2]2021'!$K$16</f>
        <v>128439.72</v>
      </c>
      <c r="E60" s="336">
        <f>'[2]2021'!$N$16</f>
        <v>0</v>
      </c>
      <c r="F60" s="336">
        <f>'[2]2021'!$Q$16</f>
        <v>0</v>
      </c>
      <c r="G60" s="336">
        <f>'[2]2021'!$T$16</f>
        <v>0</v>
      </c>
      <c r="H60" s="336">
        <f>'[2]2021'!$W$16</f>
        <v>0</v>
      </c>
      <c r="I60" s="336">
        <f>'[2]2021'!$Z$16</f>
        <v>0</v>
      </c>
      <c r="J60" s="336">
        <f>'[2]2021'!$AC$16</f>
        <v>0</v>
      </c>
      <c r="K60" s="336">
        <f>'[2]2021'!$AF$16</f>
        <v>0</v>
      </c>
      <c r="L60" s="336">
        <f>'[2]2021'!$AI$16</f>
        <v>0</v>
      </c>
      <c r="M60" s="336">
        <f>'[2]2021'!$AL$16</f>
        <v>0</v>
      </c>
      <c r="N60" s="42"/>
      <c r="O60" s="42"/>
    </row>
    <row r="61" spans="1:15" s="25" customFormat="1" ht="12" x14ac:dyDescent="0.2">
      <c r="N61" s="34"/>
    </row>
  </sheetData>
  <sheetProtection password="E499" sheet="1" objects="1" scenarios="1" selectLockedCells="1" selectUnlockedCells="1"/>
  <mergeCells count="3">
    <mergeCell ref="A1:O1"/>
    <mergeCell ref="A2:O2"/>
    <mergeCell ref="A4:O4"/>
  </mergeCells>
  <printOptions horizontalCentered="1"/>
  <pageMargins left="0.94488188976377963" right="0.35433070866141736" top="0.39370078740157483" bottom="0.39370078740157483" header="0.51181102362204722" footer="0.51181102362204722"/>
  <pageSetup paperSize="9" scale="75" firstPageNumber="0" orientation="landscape" horizontalDpi="300" verticalDpi="300" r:id="rId1"/>
  <headerFooter alignWithMargins="0"/>
  <ignoredErrors>
    <ignoredError sqref="B46:C46 D46:E46 F46:I46 J46:M46" formulaRange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6"/>
  <dimension ref="A1:P76"/>
  <sheetViews>
    <sheetView topLeftCell="A47" zoomScale="140" zoomScaleNormal="140" workbookViewId="0">
      <selection activeCell="B53" sqref="B53:M53"/>
    </sheetView>
  </sheetViews>
  <sheetFormatPr defaultRowHeight="12.75" x14ac:dyDescent="0.2"/>
  <cols>
    <col min="1" max="1" width="38.28515625" style="44" customWidth="1"/>
    <col min="2" max="2" width="8.5703125" style="60" customWidth="1"/>
    <col min="3" max="4" width="9.85546875" style="60" customWidth="1"/>
    <col min="5" max="5" width="9.28515625" style="60" customWidth="1"/>
    <col min="6" max="6" width="9.5703125" style="60" customWidth="1"/>
    <col min="7" max="7" width="9.42578125" style="60" customWidth="1"/>
    <col min="8" max="8" width="9.5703125" style="60" customWidth="1"/>
    <col min="9" max="9" width="11.85546875" style="60" customWidth="1"/>
    <col min="10" max="10" width="8.7109375" style="60" customWidth="1"/>
    <col min="11" max="11" width="9.5703125" style="60" customWidth="1"/>
    <col min="12" max="13" width="10.7109375" style="60" customWidth="1"/>
    <col min="14" max="14" width="10.7109375" style="226" customWidth="1"/>
    <col min="15" max="15" width="10.7109375" style="44" customWidth="1"/>
    <col min="16" max="16384" width="9.140625" style="44"/>
  </cols>
  <sheetData>
    <row r="1" spans="1:15" ht="12.6" customHeight="1" x14ac:dyDescent="0.2">
      <c r="A1" s="508" t="str">
        <f>APUCARANA!A1</f>
        <v xml:space="preserve">ORDEM DOS ADVOGADOS DO BRASIL - Seção PR </v>
      </c>
      <c r="B1" s="509"/>
      <c r="C1" s="509"/>
      <c r="D1" s="509"/>
      <c r="E1" s="509"/>
      <c r="F1" s="509"/>
      <c r="G1" s="509"/>
      <c r="H1" s="509"/>
      <c r="I1" s="509"/>
      <c r="J1" s="509"/>
      <c r="K1" s="509"/>
      <c r="L1" s="509"/>
      <c r="M1" s="509"/>
      <c r="N1" s="509"/>
      <c r="O1" s="510"/>
    </row>
    <row r="2" spans="1:15" ht="12.6" customHeight="1" thickBot="1" x14ac:dyDescent="0.25">
      <c r="A2" s="481" t="s">
        <v>703</v>
      </c>
      <c r="B2" s="482"/>
      <c r="C2" s="482"/>
      <c r="D2" s="482"/>
      <c r="E2" s="482"/>
      <c r="F2" s="482"/>
      <c r="G2" s="482"/>
      <c r="H2" s="482"/>
      <c r="I2" s="482"/>
      <c r="J2" s="482"/>
      <c r="K2" s="482"/>
      <c r="L2" s="482"/>
      <c r="M2" s="482"/>
      <c r="N2" s="482"/>
      <c r="O2" s="483"/>
    </row>
    <row r="3" spans="1:15" ht="12.6" customHeight="1" thickBot="1" x14ac:dyDescent="0.25">
      <c r="A3" s="45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211"/>
      <c r="O3" s="46"/>
    </row>
    <row r="4" spans="1:15" ht="12.6" customHeight="1" thickBot="1" x14ac:dyDescent="0.25">
      <c r="A4" s="511" t="s">
        <v>49</v>
      </c>
      <c r="B4" s="512"/>
      <c r="C4" s="512"/>
      <c r="D4" s="512"/>
      <c r="E4" s="512"/>
      <c r="F4" s="512"/>
      <c r="G4" s="512"/>
      <c r="H4" s="512"/>
      <c r="I4" s="512"/>
      <c r="J4" s="512"/>
      <c r="K4" s="512"/>
      <c r="L4" s="512"/>
      <c r="M4" s="512"/>
      <c r="N4" s="512"/>
      <c r="O4" s="513"/>
    </row>
    <row r="5" spans="1:15" ht="12.6" customHeight="1" thickBot="1" x14ac:dyDescent="0.25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298"/>
      <c r="O5" s="45"/>
    </row>
    <row r="6" spans="1:15" s="25" customFormat="1" ht="12.6" customHeight="1" thickBot="1" x14ac:dyDescent="0.25">
      <c r="A6" s="101" t="s">
        <v>0</v>
      </c>
      <c r="B6" s="126">
        <v>44197</v>
      </c>
      <c r="C6" s="102">
        <v>44228</v>
      </c>
      <c r="D6" s="102">
        <v>44256</v>
      </c>
      <c r="E6" s="164">
        <v>44287</v>
      </c>
      <c r="F6" s="96">
        <v>44317</v>
      </c>
      <c r="G6" s="126">
        <v>44348</v>
      </c>
      <c r="H6" s="102">
        <v>44378</v>
      </c>
      <c r="I6" s="102">
        <v>44409</v>
      </c>
      <c r="J6" s="102">
        <v>44440</v>
      </c>
      <c r="K6" s="102">
        <v>44470</v>
      </c>
      <c r="L6" s="102">
        <v>44501</v>
      </c>
      <c r="M6" s="102">
        <v>44531</v>
      </c>
      <c r="N6" s="103" t="str">
        <f>APUCARANA!N6</f>
        <v>Total</v>
      </c>
      <c r="O6" s="104" t="str">
        <f>APUCARANA!O6</f>
        <v>Média</v>
      </c>
    </row>
    <row r="7" spans="1:15" s="25" customFormat="1" ht="12.6" customHeight="1" x14ac:dyDescent="0.2">
      <c r="A7" s="105" t="s">
        <v>194</v>
      </c>
      <c r="B7" s="54">
        <v>40.42</v>
      </c>
      <c r="C7" s="54">
        <v>40.42</v>
      </c>
      <c r="D7" s="54">
        <v>40.42</v>
      </c>
      <c r="E7" s="54"/>
      <c r="F7" s="54"/>
      <c r="G7" s="54"/>
      <c r="H7" s="54"/>
      <c r="I7" s="54"/>
      <c r="J7" s="54"/>
      <c r="K7" s="54"/>
      <c r="L7" s="54"/>
      <c r="M7" s="54">
        <v>0</v>
      </c>
      <c r="N7" s="222">
        <f>SUM(B7:M7)</f>
        <v>121.26</v>
      </c>
      <c r="O7" s="106">
        <f>IFERROR(AVERAGEIF(B7:M7,"&gt;0"),"")</f>
        <v>40.42</v>
      </c>
    </row>
    <row r="8" spans="1:15" s="25" customFormat="1" ht="12.6" customHeight="1" x14ac:dyDescent="0.2">
      <c r="A8" s="105" t="s">
        <v>113</v>
      </c>
      <c r="B8" s="54"/>
      <c r="C8" s="54">
        <v>671</v>
      </c>
      <c r="D8" s="54"/>
      <c r="E8" s="54"/>
      <c r="F8" s="54"/>
      <c r="G8" s="54"/>
      <c r="H8" s="54"/>
      <c r="I8" s="54"/>
      <c r="J8" s="54"/>
      <c r="K8" s="54"/>
      <c r="L8" s="54"/>
      <c r="M8" s="54">
        <v>0</v>
      </c>
      <c r="N8" s="222">
        <f t="shared" ref="N8:N58" si="0">SUM(B8:M8)</f>
        <v>671</v>
      </c>
      <c r="O8" s="106">
        <f t="shared" ref="O8:O58" si="1">IFERROR(AVERAGEIF(B8:M8,"&gt;0"),"")</f>
        <v>671</v>
      </c>
    </row>
    <row r="9" spans="1:15" s="25" customFormat="1" ht="12.6" customHeight="1" x14ac:dyDescent="0.2">
      <c r="A9" s="105" t="s">
        <v>90</v>
      </c>
      <c r="B9" s="54">
        <v>24.01</v>
      </c>
      <c r="C9" s="54">
        <v>29.99</v>
      </c>
      <c r="D9" s="54">
        <v>78.489999999999995</v>
      </c>
      <c r="E9" s="54"/>
      <c r="F9" s="54"/>
      <c r="G9" s="54"/>
      <c r="H9" s="54"/>
      <c r="I9" s="54"/>
      <c r="J9" s="54"/>
      <c r="K9" s="54"/>
      <c r="L9" s="54"/>
      <c r="M9" s="54">
        <v>0</v>
      </c>
      <c r="N9" s="222">
        <f t="shared" si="0"/>
        <v>132.49</v>
      </c>
      <c r="O9" s="106">
        <f t="shared" si="1"/>
        <v>44.163333333333334</v>
      </c>
    </row>
    <row r="10" spans="1:15" s="25" customFormat="1" ht="12.6" customHeight="1" x14ac:dyDescent="0.2">
      <c r="A10" s="105" t="s">
        <v>277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>
        <v>0</v>
      </c>
      <c r="N10" s="222">
        <f t="shared" si="0"/>
        <v>0</v>
      </c>
      <c r="O10" s="106" t="str">
        <f t="shared" si="1"/>
        <v/>
      </c>
    </row>
    <row r="11" spans="1:15" s="25" customFormat="1" ht="12.6" customHeight="1" x14ac:dyDescent="0.2">
      <c r="A11" s="105" t="s">
        <v>606</v>
      </c>
      <c r="B11" s="54"/>
      <c r="C11" s="54">
        <v>1530</v>
      </c>
      <c r="D11" s="54">
        <v>467.5</v>
      </c>
      <c r="E11" s="54"/>
      <c r="F11" s="54"/>
      <c r="G11" s="54"/>
      <c r="H11" s="54"/>
      <c r="I11" s="54"/>
      <c r="J11" s="54"/>
      <c r="K11" s="54"/>
      <c r="L11" s="54"/>
      <c r="M11" s="54">
        <v>0</v>
      </c>
      <c r="N11" s="222">
        <f t="shared" si="0"/>
        <v>1997.5</v>
      </c>
      <c r="O11" s="106">
        <f t="shared" si="1"/>
        <v>998.75</v>
      </c>
    </row>
    <row r="12" spans="1:15" s="25" customFormat="1" ht="12.6" customHeight="1" x14ac:dyDescent="0.2">
      <c r="A12" s="105" t="s">
        <v>157</v>
      </c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>
        <v>0</v>
      </c>
      <c r="N12" s="222">
        <f t="shared" si="0"/>
        <v>0</v>
      </c>
      <c r="O12" s="106" t="str">
        <f t="shared" si="1"/>
        <v/>
      </c>
    </row>
    <row r="13" spans="1:15" s="25" customFormat="1" ht="12.6" customHeight="1" x14ac:dyDescent="0.2">
      <c r="A13" s="117" t="s">
        <v>167</v>
      </c>
      <c r="B13" s="54"/>
      <c r="C13" s="54"/>
      <c r="D13" s="54">
        <v>3520</v>
      </c>
      <c r="E13" s="54"/>
      <c r="F13" s="54"/>
      <c r="G13" s="54"/>
      <c r="H13" s="54"/>
      <c r="I13" s="54"/>
      <c r="J13" s="54"/>
      <c r="K13" s="54"/>
      <c r="L13" s="54"/>
      <c r="M13" s="54">
        <v>0</v>
      </c>
      <c r="N13" s="222">
        <f t="shared" si="0"/>
        <v>3520</v>
      </c>
      <c r="O13" s="106">
        <f t="shared" si="1"/>
        <v>3520</v>
      </c>
    </row>
    <row r="14" spans="1:15" s="25" customFormat="1" ht="12.6" customHeight="1" x14ac:dyDescent="0.2">
      <c r="A14" s="105" t="s">
        <v>131</v>
      </c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>
        <v>0</v>
      </c>
      <c r="N14" s="222">
        <f t="shared" si="0"/>
        <v>0</v>
      </c>
      <c r="O14" s="106" t="str">
        <f t="shared" si="1"/>
        <v/>
      </c>
    </row>
    <row r="15" spans="1:15" s="25" customFormat="1" ht="12.6" customHeight="1" x14ac:dyDescent="0.2">
      <c r="A15" s="105" t="s">
        <v>149</v>
      </c>
      <c r="B15" s="54"/>
      <c r="C15" s="54">
        <v>1189</v>
      </c>
      <c r="D15" s="54">
        <v>1565</v>
      </c>
      <c r="E15" s="54"/>
      <c r="F15" s="54"/>
      <c r="G15" s="54"/>
      <c r="H15" s="54"/>
      <c r="I15" s="54"/>
      <c r="J15" s="54"/>
      <c r="K15" s="54"/>
      <c r="L15" s="54"/>
      <c r="M15" s="54">
        <v>0</v>
      </c>
      <c r="N15" s="222">
        <f t="shared" si="0"/>
        <v>2754</v>
      </c>
      <c r="O15" s="106">
        <f t="shared" si="1"/>
        <v>1377</v>
      </c>
    </row>
    <row r="16" spans="1:15" s="25" customFormat="1" ht="12.6" customHeight="1" x14ac:dyDescent="0.2">
      <c r="A16" s="105" t="s">
        <v>270</v>
      </c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>
        <v>0</v>
      </c>
      <c r="N16" s="222">
        <f t="shared" si="0"/>
        <v>0</v>
      </c>
      <c r="O16" s="106" t="str">
        <f t="shared" si="1"/>
        <v/>
      </c>
    </row>
    <row r="17" spans="1:15" s="25" customFormat="1" ht="12.6" customHeight="1" x14ac:dyDescent="0.2">
      <c r="A17" s="105" t="s">
        <v>70</v>
      </c>
      <c r="B17" s="54">
        <v>198.36</v>
      </c>
      <c r="C17" s="54">
        <v>250.45</v>
      </c>
      <c r="D17" s="54"/>
      <c r="E17" s="54"/>
      <c r="F17" s="54"/>
      <c r="G17" s="54"/>
      <c r="H17" s="54"/>
      <c r="I17" s="54"/>
      <c r="J17" s="54"/>
      <c r="K17" s="54"/>
      <c r="L17" s="54"/>
      <c r="M17" s="54">
        <v>0</v>
      </c>
      <c r="N17" s="222">
        <f t="shared" si="0"/>
        <v>448.81</v>
      </c>
      <c r="O17" s="106">
        <f t="shared" si="1"/>
        <v>224.405</v>
      </c>
    </row>
    <row r="18" spans="1:15" s="25" customFormat="1" ht="12.6" customHeight="1" x14ac:dyDescent="0.2">
      <c r="A18" s="105" t="s">
        <v>275</v>
      </c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>
        <v>0</v>
      </c>
      <c r="N18" s="222">
        <f t="shared" si="0"/>
        <v>0</v>
      </c>
      <c r="O18" s="106" t="str">
        <f t="shared" si="1"/>
        <v/>
      </c>
    </row>
    <row r="19" spans="1:15" s="25" customFormat="1" ht="12.6" customHeight="1" x14ac:dyDescent="0.2">
      <c r="A19" s="105" t="s">
        <v>80</v>
      </c>
      <c r="B19" s="54"/>
      <c r="C19" s="54">
        <v>1226.04</v>
      </c>
      <c r="D19" s="54">
        <v>136.44</v>
      </c>
      <c r="E19" s="54"/>
      <c r="F19" s="54"/>
      <c r="G19" s="54"/>
      <c r="H19" s="54"/>
      <c r="I19" s="54"/>
      <c r="J19" s="54"/>
      <c r="K19" s="54"/>
      <c r="L19" s="54"/>
      <c r="M19" s="54">
        <v>0</v>
      </c>
      <c r="N19" s="222">
        <f t="shared" si="0"/>
        <v>1362.48</v>
      </c>
      <c r="O19" s="106">
        <f t="shared" si="1"/>
        <v>681.24</v>
      </c>
    </row>
    <row r="20" spans="1:15" s="25" customFormat="1" ht="12.6" customHeight="1" x14ac:dyDescent="0.2">
      <c r="A20" s="105" t="s">
        <v>242</v>
      </c>
      <c r="B20" s="54"/>
      <c r="C20" s="54">
        <v>229.8</v>
      </c>
      <c r="D20" s="54">
        <v>347.8</v>
      </c>
      <c r="E20" s="54"/>
      <c r="F20" s="54"/>
      <c r="G20" s="54"/>
      <c r="H20" s="54"/>
      <c r="I20" s="54"/>
      <c r="J20" s="54"/>
      <c r="K20" s="54"/>
      <c r="L20" s="54"/>
      <c r="M20" s="54">
        <v>0</v>
      </c>
      <c r="N20" s="222">
        <f t="shared" si="0"/>
        <v>577.6</v>
      </c>
      <c r="O20" s="106">
        <f t="shared" si="1"/>
        <v>288.8</v>
      </c>
    </row>
    <row r="21" spans="1:15" s="25" customFormat="1" ht="12.6" customHeight="1" x14ac:dyDescent="0.2">
      <c r="A21" s="105" t="s">
        <v>271</v>
      </c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>
        <v>0</v>
      </c>
      <c r="N21" s="222">
        <f t="shared" si="0"/>
        <v>0</v>
      </c>
      <c r="O21" s="106" t="str">
        <f t="shared" si="1"/>
        <v/>
      </c>
    </row>
    <row r="22" spans="1:15" s="25" customFormat="1" ht="12.6" customHeight="1" x14ac:dyDescent="0.2">
      <c r="A22" s="105" t="s">
        <v>272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>
        <v>0</v>
      </c>
      <c r="N22" s="222">
        <f t="shared" si="0"/>
        <v>0</v>
      </c>
      <c r="O22" s="106" t="str">
        <f t="shared" si="1"/>
        <v/>
      </c>
    </row>
    <row r="23" spans="1:15" s="25" customFormat="1" ht="12.6" customHeight="1" x14ac:dyDescent="0.2">
      <c r="A23" s="105" t="s">
        <v>159</v>
      </c>
      <c r="B23" s="54">
        <v>200</v>
      </c>
      <c r="C23" s="54">
        <v>447.6</v>
      </c>
      <c r="D23" s="54">
        <v>400</v>
      </c>
      <c r="E23" s="54"/>
      <c r="F23" s="54"/>
      <c r="G23" s="54"/>
      <c r="H23" s="54"/>
      <c r="I23" s="54"/>
      <c r="J23" s="54"/>
      <c r="K23" s="54"/>
      <c r="L23" s="54"/>
      <c r="M23" s="54">
        <v>0</v>
      </c>
      <c r="N23" s="222">
        <f t="shared" si="0"/>
        <v>1047.5999999999999</v>
      </c>
      <c r="O23" s="106">
        <f t="shared" si="1"/>
        <v>349.2</v>
      </c>
    </row>
    <row r="24" spans="1:15" s="25" customFormat="1" ht="12.6" customHeight="1" x14ac:dyDescent="0.2">
      <c r="A24" s="105" t="s">
        <v>142</v>
      </c>
      <c r="B24" s="54"/>
      <c r="C24" s="54">
        <v>980</v>
      </c>
      <c r="D24" s="54"/>
      <c r="E24" s="54"/>
      <c r="F24" s="54"/>
      <c r="G24" s="54"/>
      <c r="H24" s="54"/>
      <c r="I24" s="54"/>
      <c r="J24" s="54"/>
      <c r="K24" s="54"/>
      <c r="L24" s="54"/>
      <c r="M24" s="54">
        <v>0</v>
      </c>
      <c r="N24" s="222">
        <f t="shared" si="0"/>
        <v>980</v>
      </c>
      <c r="O24" s="106">
        <f t="shared" si="1"/>
        <v>980</v>
      </c>
    </row>
    <row r="25" spans="1:15" s="25" customFormat="1" ht="12.6" customHeight="1" x14ac:dyDescent="0.2">
      <c r="A25" s="105" t="s">
        <v>158</v>
      </c>
      <c r="B25" s="54">
        <v>56</v>
      </c>
      <c r="C25" s="54">
        <v>114.2</v>
      </c>
      <c r="D25" s="54">
        <v>-90.2</v>
      </c>
      <c r="E25" s="54"/>
      <c r="F25" s="54"/>
      <c r="G25" s="54"/>
      <c r="H25" s="54"/>
      <c r="I25" s="54"/>
      <c r="J25" s="54"/>
      <c r="K25" s="54"/>
      <c r="L25" s="54"/>
      <c r="M25" s="54">
        <v>0</v>
      </c>
      <c r="N25" s="222">
        <f t="shared" si="0"/>
        <v>79.999999999999986</v>
      </c>
      <c r="O25" s="106">
        <f t="shared" si="1"/>
        <v>85.1</v>
      </c>
    </row>
    <row r="26" spans="1:15" s="25" customFormat="1" ht="12.6" customHeight="1" x14ac:dyDescent="0.2">
      <c r="A26" s="105" t="s">
        <v>196</v>
      </c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>
        <v>0</v>
      </c>
      <c r="N26" s="222">
        <f t="shared" si="0"/>
        <v>0</v>
      </c>
      <c r="O26" s="106" t="str">
        <f t="shared" si="1"/>
        <v/>
      </c>
    </row>
    <row r="27" spans="1:15" s="25" customFormat="1" ht="12.6" customHeight="1" x14ac:dyDescent="0.2">
      <c r="A27" s="105" t="s">
        <v>340</v>
      </c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>
        <v>0</v>
      </c>
      <c r="N27" s="222">
        <f t="shared" si="0"/>
        <v>0</v>
      </c>
      <c r="O27" s="106" t="str">
        <f t="shared" si="1"/>
        <v/>
      </c>
    </row>
    <row r="28" spans="1:15" s="25" customFormat="1" ht="12.6" customHeight="1" x14ac:dyDescent="0.2">
      <c r="A28" s="105" t="s">
        <v>68</v>
      </c>
      <c r="B28" s="54"/>
      <c r="C28" s="54">
        <v>98</v>
      </c>
      <c r="D28" s="54"/>
      <c r="E28" s="54"/>
      <c r="F28" s="54"/>
      <c r="G28" s="54"/>
      <c r="H28" s="54"/>
      <c r="I28" s="54"/>
      <c r="J28" s="54"/>
      <c r="K28" s="54"/>
      <c r="L28" s="54"/>
      <c r="M28" s="54">
        <v>0</v>
      </c>
      <c r="N28" s="222">
        <f t="shared" si="0"/>
        <v>98</v>
      </c>
      <c r="O28" s="106">
        <f t="shared" si="1"/>
        <v>98</v>
      </c>
    </row>
    <row r="29" spans="1:15" s="25" customFormat="1" ht="12.6" customHeight="1" x14ac:dyDescent="0.2">
      <c r="A29" s="105" t="s">
        <v>108</v>
      </c>
      <c r="B29" s="54"/>
      <c r="C29" s="54"/>
      <c r="D29" s="54">
        <v>79.989999999999995</v>
      </c>
      <c r="E29" s="54"/>
      <c r="F29" s="54"/>
      <c r="G29" s="54"/>
      <c r="H29" s="54"/>
      <c r="I29" s="54"/>
      <c r="J29" s="54"/>
      <c r="K29" s="54"/>
      <c r="L29" s="54"/>
      <c r="M29" s="54">
        <v>0</v>
      </c>
      <c r="N29" s="222">
        <f t="shared" si="0"/>
        <v>79.989999999999995</v>
      </c>
      <c r="O29" s="106">
        <f t="shared" si="1"/>
        <v>79.989999999999995</v>
      </c>
    </row>
    <row r="30" spans="1:15" s="25" customFormat="1" ht="12.6" customHeight="1" x14ac:dyDescent="0.2">
      <c r="A30" s="105" t="s">
        <v>125</v>
      </c>
      <c r="B30" s="54"/>
      <c r="C30" s="54">
        <v>57.2</v>
      </c>
      <c r="D30" s="54">
        <v>1308</v>
      </c>
      <c r="E30" s="54"/>
      <c r="F30" s="54"/>
      <c r="G30" s="54"/>
      <c r="H30" s="54"/>
      <c r="I30" s="54"/>
      <c r="J30" s="54"/>
      <c r="K30" s="54"/>
      <c r="L30" s="54"/>
      <c r="M30" s="54">
        <v>0</v>
      </c>
      <c r="N30" s="222">
        <f t="shared" si="0"/>
        <v>1365.2</v>
      </c>
      <c r="O30" s="106">
        <f t="shared" si="1"/>
        <v>682.6</v>
      </c>
    </row>
    <row r="31" spans="1:15" s="25" customFormat="1" ht="12.6" customHeight="1" x14ac:dyDescent="0.2">
      <c r="A31" s="105" t="s">
        <v>126</v>
      </c>
      <c r="B31" s="54"/>
      <c r="C31" s="54"/>
      <c r="D31" s="54">
        <v>171.6</v>
      </c>
      <c r="E31" s="54"/>
      <c r="F31" s="54"/>
      <c r="G31" s="54"/>
      <c r="H31" s="54"/>
      <c r="I31" s="54"/>
      <c r="J31" s="54"/>
      <c r="K31" s="54"/>
      <c r="L31" s="54"/>
      <c r="M31" s="54">
        <v>0</v>
      </c>
      <c r="N31" s="222">
        <f t="shared" si="0"/>
        <v>171.6</v>
      </c>
      <c r="O31" s="106">
        <f t="shared" si="1"/>
        <v>171.6</v>
      </c>
    </row>
    <row r="32" spans="1:15" s="25" customFormat="1" ht="12.6" customHeight="1" x14ac:dyDescent="0.2">
      <c r="A32" s="105" t="s">
        <v>69</v>
      </c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>
        <v>0</v>
      </c>
      <c r="N32" s="222">
        <f t="shared" si="0"/>
        <v>0</v>
      </c>
      <c r="O32" s="106" t="str">
        <f t="shared" si="1"/>
        <v/>
      </c>
    </row>
    <row r="33" spans="1:15" s="25" customFormat="1" ht="12.6" customHeight="1" x14ac:dyDescent="0.2">
      <c r="A33" s="105" t="s">
        <v>123</v>
      </c>
      <c r="B33" s="54"/>
      <c r="C33" s="54">
        <v>200</v>
      </c>
      <c r="D33" s="54"/>
      <c r="E33" s="54"/>
      <c r="F33" s="54"/>
      <c r="G33" s="54"/>
      <c r="H33" s="54"/>
      <c r="I33" s="54"/>
      <c r="J33" s="54"/>
      <c r="K33" s="54"/>
      <c r="L33" s="54"/>
      <c r="M33" s="54">
        <v>0</v>
      </c>
      <c r="N33" s="222">
        <f t="shared" si="0"/>
        <v>200</v>
      </c>
      <c r="O33" s="106">
        <f t="shared" si="1"/>
        <v>200</v>
      </c>
    </row>
    <row r="34" spans="1:15" s="25" customFormat="1" ht="12.6" customHeight="1" x14ac:dyDescent="0.2">
      <c r="A34" s="105" t="s">
        <v>294</v>
      </c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>
        <v>0</v>
      </c>
      <c r="N34" s="222">
        <f t="shared" si="0"/>
        <v>0</v>
      </c>
      <c r="O34" s="106" t="str">
        <f t="shared" si="1"/>
        <v/>
      </c>
    </row>
    <row r="35" spans="1:15" s="25" customFormat="1" ht="12.6" customHeight="1" x14ac:dyDescent="0.2">
      <c r="A35" s="105" t="s">
        <v>156</v>
      </c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>
        <v>0</v>
      </c>
      <c r="N35" s="222">
        <f t="shared" si="0"/>
        <v>0</v>
      </c>
      <c r="O35" s="106" t="str">
        <f t="shared" si="1"/>
        <v/>
      </c>
    </row>
    <row r="36" spans="1:15" s="25" customFormat="1" ht="12.6" customHeight="1" x14ac:dyDescent="0.2">
      <c r="A36" s="105" t="s">
        <v>370</v>
      </c>
      <c r="B36" s="54"/>
      <c r="C36" s="54">
        <v>523.41999999999996</v>
      </c>
      <c r="D36" s="54">
        <v>355.38</v>
      </c>
      <c r="E36" s="54"/>
      <c r="F36" s="54"/>
      <c r="G36" s="54"/>
      <c r="H36" s="54"/>
      <c r="I36" s="54"/>
      <c r="J36" s="54"/>
      <c r="K36" s="54"/>
      <c r="L36" s="54"/>
      <c r="M36" s="54">
        <v>0</v>
      </c>
      <c r="N36" s="222">
        <f t="shared" si="0"/>
        <v>878.8</v>
      </c>
      <c r="O36" s="106">
        <f t="shared" si="1"/>
        <v>439.4</v>
      </c>
    </row>
    <row r="37" spans="1:15" s="25" customFormat="1" ht="12.6" customHeight="1" x14ac:dyDescent="0.2">
      <c r="A37" s="105" t="s">
        <v>443</v>
      </c>
      <c r="B37" s="54"/>
      <c r="C37" s="54"/>
      <c r="D37" s="54">
        <v>50</v>
      </c>
      <c r="E37" s="54"/>
      <c r="F37" s="54"/>
      <c r="G37" s="54"/>
      <c r="H37" s="54"/>
      <c r="I37" s="54"/>
      <c r="J37" s="54"/>
      <c r="K37" s="54"/>
      <c r="L37" s="54"/>
      <c r="M37" s="54">
        <v>0</v>
      </c>
      <c r="N37" s="222">
        <f t="shared" si="0"/>
        <v>50</v>
      </c>
      <c r="O37" s="106">
        <f t="shared" si="1"/>
        <v>50</v>
      </c>
    </row>
    <row r="38" spans="1:15" s="25" customFormat="1" ht="12.6" customHeight="1" x14ac:dyDescent="0.2">
      <c r="A38" s="105" t="s">
        <v>444</v>
      </c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>
        <v>0</v>
      </c>
      <c r="N38" s="222">
        <f t="shared" si="0"/>
        <v>0</v>
      </c>
      <c r="O38" s="106" t="str">
        <f t="shared" si="1"/>
        <v/>
      </c>
    </row>
    <row r="39" spans="1:15" s="25" customFormat="1" ht="12.6" customHeight="1" x14ac:dyDescent="0.2">
      <c r="A39" s="105" t="s">
        <v>181</v>
      </c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>
        <v>0</v>
      </c>
      <c r="N39" s="222">
        <f t="shared" si="0"/>
        <v>0</v>
      </c>
      <c r="O39" s="106" t="str">
        <f t="shared" si="1"/>
        <v/>
      </c>
    </row>
    <row r="40" spans="1:15" s="25" customFormat="1" ht="12.6" customHeight="1" x14ac:dyDescent="0.2">
      <c r="A40" s="263" t="s">
        <v>676</v>
      </c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>
        <v>0</v>
      </c>
      <c r="N40" s="222">
        <f t="shared" si="0"/>
        <v>0</v>
      </c>
      <c r="O40" s="106" t="str">
        <f t="shared" si="1"/>
        <v/>
      </c>
    </row>
    <row r="41" spans="1:15" s="25" customFormat="1" ht="12.6" customHeight="1" x14ac:dyDescent="0.2">
      <c r="A41" s="263" t="s">
        <v>613</v>
      </c>
      <c r="B41" s="54">
        <v>155.65</v>
      </c>
      <c r="C41" s="54">
        <v>155.65</v>
      </c>
      <c r="D41" s="54">
        <v>155.65</v>
      </c>
      <c r="E41" s="54"/>
      <c r="F41" s="54"/>
      <c r="G41" s="54"/>
      <c r="H41" s="54"/>
      <c r="I41" s="54"/>
      <c r="J41" s="54"/>
      <c r="K41" s="54"/>
      <c r="L41" s="54"/>
      <c r="M41" s="54">
        <v>0</v>
      </c>
      <c r="N41" s="222">
        <f t="shared" si="0"/>
        <v>466.95000000000005</v>
      </c>
      <c r="O41" s="106">
        <f t="shared" si="1"/>
        <v>155.65</v>
      </c>
    </row>
    <row r="42" spans="1:15" s="25" customFormat="1" ht="12.6" customHeight="1" x14ac:dyDescent="0.2">
      <c r="A42" s="105" t="s">
        <v>173</v>
      </c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>
        <v>0</v>
      </c>
      <c r="N42" s="222">
        <f t="shared" si="0"/>
        <v>0</v>
      </c>
      <c r="O42" s="106" t="str">
        <f t="shared" si="1"/>
        <v/>
      </c>
    </row>
    <row r="43" spans="1:15" s="25" customFormat="1" ht="12.6" customHeight="1" x14ac:dyDescent="0.2">
      <c r="A43" s="105" t="s">
        <v>197</v>
      </c>
      <c r="B43" s="54">
        <v>800</v>
      </c>
      <c r="C43" s="54">
        <v>800</v>
      </c>
      <c r="D43" s="54">
        <v>800</v>
      </c>
      <c r="E43" s="54"/>
      <c r="F43" s="54"/>
      <c r="G43" s="54"/>
      <c r="H43" s="54"/>
      <c r="I43" s="54"/>
      <c r="J43" s="54"/>
      <c r="K43" s="54"/>
      <c r="L43" s="54"/>
      <c r="M43" s="54">
        <v>0</v>
      </c>
      <c r="N43" s="222">
        <f t="shared" si="0"/>
        <v>2400</v>
      </c>
      <c r="O43" s="106">
        <f t="shared" si="1"/>
        <v>800</v>
      </c>
    </row>
    <row r="44" spans="1:15" s="25" customFormat="1" ht="12.6" customHeight="1" x14ac:dyDescent="0.2">
      <c r="A44" s="105" t="s">
        <v>145</v>
      </c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>
        <v>0</v>
      </c>
      <c r="N44" s="222">
        <f t="shared" si="0"/>
        <v>0</v>
      </c>
      <c r="O44" s="106" t="str">
        <f t="shared" si="1"/>
        <v/>
      </c>
    </row>
    <row r="45" spans="1:15" s="25" customFormat="1" ht="12.6" customHeight="1" x14ac:dyDescent="0.2">
      <c r="A45" s="105" t="s">
        <v>341</v>
      </c>
      <c r="B45" s="54"/>
      <c r="C45" s="54"/>
      <c r="D45" s="54">
        <v>89</v>
      </c>
      <c r="E45" s="54"/>
      <c r="F45" s="54"/>
      <c r="G45" s="54"/>
      <c r="H45" s="54"/>
      <c r="I45" s="54"/>
      <c r="J45" s="54"/>
      <c r="K45" s="54"/>
      <c r="L45" s="54"/>
      <c r="M45" s="54">
        <v>0</v>
      </c>
      <c r="N45" s="222">
        <f t="shared" si="0"/>
        <v>89</v>
      </c>
      <c r="O45" s="106">
        <f t="shared" si="1"/>
        <v>89</v>
      </c>
    </row>
    <row r="46" spans="1:15" s="25" customFormat="1" ht="12.6" customHeight="1" x14ac:dyDescent="0.2">
      <c r="A46" s="105" t="s">
        <v>71</v>
      </c>
      <c r="B46" s="54">
        <v>236.5</v>
      </c>
      <c r="C46" s="54">
        <v>163.05000000000001</v>
      </c>
      <c r="D46" s="54">
        <v>814.65</v>
      </c>
      <c r="E46" s="54"/>
      <c r="F46" s="54"/>
      <c r="G46" s="54"/>
      <c r="H46" s="54"/>
      <c r="I46" s="54"/>
      <c r="J46" s="54"/>
      <c r="K46" s="54"/>
      <c r="L46" s="54"/>
      <c r="M46" s="54">
        <v>0</v>
      </c>
      <c r="N46" s="222">
        <f t="shared" si="0"/>
        <v>1214.2</v>
      </c>
      <c r="O46" s="106">
        <f t="shared" si="1"/>
        <v>404.73333333333335</v>
      </c>
    </row>
    <row r="47" spans="1:15" s="25" customFormat="1" ht="12.6" customHeight="1" x14ac:dyDescent="0.2">
      <c r="A47" s="105" t="s">
        <v>140</v>
      </c>
      <c r="B47" s="54"/>
      <c r="C47" s="54">
        <v>1053.95</v>
      </c>
      <c r="D47" s="54">
        <v>1109.1300000000001</v>
      </c>
      <c r="E47" s="54"/>
      <c r="F47" s="54"/>
      <c r="G47" s="54"/>
      <c r="H47" s="54"/>
      <c r="I47" s="54"/>
      <c r="J47" s="54"/>
      <c r="K47" s="54"/>
      <c r="L47" s="54"/>
      <c r="M47" s="54">
        <v>0</v>
      </c>
      <c r="N47" s="222">
        <f t="shared" si="0"/>
        <v>2163.08</v>
      </c>
      <c r="O47" s="106">
        <f t="shared" si="1"/>
        <v>1081.54</v>
      </c>
    </row>
    <row r="48" spans="1:15" s="25" customFormat="1" ht="12.6" customHeight="1" x14ac:dyDescent="0.2">
      <c r="A48" s="105" t="s">
        <v>98</v>
      </c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>
        <v>0</v>
      </c>
      <c r="N48" s="222">
        <f t="shared" si="0"/>
        <v>0</v>
      </c>
      <c r="O48" s="106" t="str">
        <f t="shared" si="1"/>
        <v/>
      </c>
    </row>
    <row r="49" spans="1:16" s="25" customFormat="1" ht="12.6" customHeight="1" x14ac:dyDescent="0.2">
      <c r="A49" s="105" t="s">
        <v>99</v>
      </c>
      <c r="B49" s="54">
        <v>429</v>
      </c>
      <c r="C49" s="54">
        <v>464</v>
      </c>
      <c r="D49" s="54">
        <v>454</v>
      </c>
      <c r="E49" s="54"/>
      <c r="F49" s="54"/>
      <c r="G49" s="54"/>
      <c r="H49" s="54"/>
      <c r="I49" s="54"/>
      <c r="J49" s="54"/>
      <c r="K49" s="54"/>
      <c r="L49" s="54"/>
      <c r="M49" s="54">
        <v>0</v>
      </c>
      <c r="N49" s="222">
        <f t="shared" si="0"/>
        <v>1347</v>
      </c>
      <c r="O49" s="106">
        <f t="shared" si="1"/>
        <v>449</v>
      </c>
    </row>
    <row r="50" spans="1:16" s="25" customFormat="1" ht="12.6" customHeight="1" x14ac:dyDescent="0.2">
      <c r="A50" s="105" t="s">
        <v>178</v>
      </c>
      <c r="B50" s="54"/>
      <c r="C50" s="54">
        <v>275.60000000000002</v>
      </c>
      <c r="D50" s="54">
        <v>275.60000000000002</v>
      </c>
      <c r="E50" s="54"/>
      <c r="F50" s="54"/>
      <c r="G50" s="54"/>
      <c r="H50" s="54"/>
      <c r="I50" s="54"/>
      <c r="J50" s="54"/>
      <c r="K50" s="54"/>
      <c r="L50" s="54"/>
      <c r="M50" s="54">
        <v>0</v>
      </c>
      <c r="N50" s="222">
        <f t="shared" si="0"/>
        <v>551.20000000000005</v>
      </c>
      <c r="O50" s="106">
        <f t="shared" si="1"/>
        <v>275.60000000000002</v>
      </c>
    </row>
    <row r="51" spans="1:16" s="25" customFormat="1" ht="12.6" customHeight="1" x14ac:dyDescent="0.2">
      <c r="A51" s="105" t="s">
        <v>75</v>
      </c>
      <c r="B51" s="54">
        <v>1493.35</v>
      </c>
      <c r="C51" s="54">
        <v>815.94</v>
      </c>
      <c r="D51" s="54">
        <v>2338.3200000000002</v>
      </c>
      <c r="E51" s="54"/>
      <c r="F51" s="54"/>
      <c r="G51" s="54"/>
      <c r="H51" s="54"/>
      <c r="I51" s="54"/>
      <c r="J51" s="54"/>
      <c r="K51" s="54"/>
      <c r="L51" s="54"/>
      <c r="M51" s="54">
        <v>0</v>
      </c>
      <c r="N51" s="222">
        <f t="shared" si="0"/>
        <v>4647.6100000000006</v>
      </c>
      <c r="O51" s="106">
        <f t="shared" si="1"/>
        <v>1549.2033333333336</v>
      </c>
    </row>
    <row r="52" spans="1:16" s="25" customFormat="1" ht="12.6" customHeight="1" x14ac:dyDescent="0.2">
      <c r="A52" s="105" t="s">
        <v>342</v>
      </c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>
        <v>0</v>
      </c>
      <c r="N52" s="222">
        <f t="shared" si="0"/>
        <v>0</v>
      </c>
      <c r="O52" s="106" t="str">
        <f t="shared" si="1"/>
        <v/>
      </c>
    </row>
    <row r="53" spans="1:16" s="25" customFormat="1" ht="12.6" customHeight="1" x14ac:dyDescent="0.2">
      <c r="A53" s="105" t="s">
        <v>211</v>
      </c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>
        <v>0</v>
      </c>
      <c r="N53" s="222">
        <f t="shared" si="0"/>
        <v>0</v>
      </c>
      <c r="O53" s="106" t="str">
        <f t="shared" si="1"/>
        <v/>
      </c>
    </row>
    <row r="54" spans="1:16" s="25" customFormat="1" ht="12.6" customHeight="1" x14ac:dyDescent="0.2">
      <c r="A54" s="105" t="s">
        <v>255</v>
      </c>
      <c r="B54" s="54"/>
      <c r="C54" s="54">
        <v>30</v>
      </c>
      <c r="D54" s="54"/>
      <c r="E54" s="54"/>
      <c r="F54" s="54"/>
      <c r="G54" s="54"/>
      <c r="H54" s="54"/>
      <c r="I54" s="54"/>
      <c r="J54" s="54"/>
      <c r="K54" s="54"/>
      <c r="L54" s="54"/>
      <c r="M54" s="54">
        <v>0</v>
      </c>
      <c r="N54" s="222">
        <f t="shared" si="0"/>
        <v>30</v>
      </c>
      <c r="O54" s="106">
        <f t="shared" si="1"/>
        <v>30</v>
      </c>
    </row>
    <row r="55" spans="1:16" s="25" customFormat="1" ht="12.6" customHeight="1" x14ac:dyDescent="0.2">
      <c r="A55" s="105" t="s">
        <v>79</v>
      </c>
      <c r="B55" s="54">
        <v>59.45</v>
      </c>
      <c r="C55" s="54">
        <v>71.400000000000006</v>
      </c>
      <c r="D55" s="54">
        <v>72.599999999999994</v>
      </c>
      <c r="E55" s="54"/>
      <c r="F55" s="54"/>
      <c r="G55" s="54"/>
      <c r="H55" s="54"/>
      <c r="I55" s="54"/>
      <c r="J55" s="54"/>
      <c r="K55" s="54"/>
      <c r="L55" s="54"/>
      <c r="M55" s="54">
        <v>0</v>
      </c>
      <c r="N55" s="222">
        <f t="shared" si="0"/>
        <v>203.45000000000002</v>
      </c>
      <c r="O55" s="106">
        <f t="shared" si="1"/>
        <v>67.816666666666677</v>
      </c>
    </row>
    <row r="56" spans="1:16" s="25" customFormat="1" ht="12.6" customHeight="1" x14ac:dyDescent="0.2">
      <c r="A56" s="105" t="s">
        <v>81</v>
      </c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>
        <v>0</v>
      </c>
      <c r="N56" s="222">
        <f t="shared" si="0"/>
        <v>0</v>
      </c>
      <c r="O56" s="106" t="str">
        <f t="shared" si="1"/>
        <v/>
      </c>
    </row>
    <row r="57" spans="1:16" s="25" customFormat="1" ht="12.6" customHeight="1" x14ac:dyDescent="0.2">
      <c r="A57" s="105" t="s">
        <v>87</v>
      </c>
      <c r="B57" s="54">
        <v>35</v>
      </c>
      <c r="C57" s="54">
        <v>7.68</v>
      </c>
      <c r="D57" s="54">
        <v>31.02</v>
      </c>
      <c r="E57" s="54"/>
      <c r="F57" s="54"/>
      <c r="G57" s="54"/>
      <c r="H57" s="54"/>
      <c r="I57" s="54"/>
      <c r="J57" s="54"/>
      <c r="K57" s="54"/>
      <c r="L57" s="54"/>
      <c r="M57" s="54">
        <v>0</v>
      </c>
      <c r="N57" s="222">
        <f t="shared" si="0"/>
        <v>73.7</v>
      </c>
      <c r="O57" s="106">
        <f t="shared" si="1"/>
        <v>24.566666666666666</v>
      </c>
    </row>
    <row r="58" spans="1:16" s="25" customFormat="1" ht="12.6" customHeight="1" x14ac:dyDescent="0.2">
      <c r="A58" s="263" t="s">
        <v>202</v>
      </c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>
        <v>0</v>
      </c>
      <c r="N58" s="222">
        <f t="shared" si="0"/>
        <v>0</v>
      </c>
      <c r="O58" s="106" t="str">
        <f t="shared" si="1"/>
        <v/>
      </c>
    </row>
    <row r="59" spans="1:16" s="25" customFormat="1" ht="12.6" customHeight="1" thickBot="1" x14ac:dyDescent="0.25">
      <c r="A59" s="168" t="s">
        <v>1</v>
      </c>
      <c r="B59" s="169">
        <f t="shared" ref="B59:H59" si="2">SUM(B7:B58)</f>
        <v>3727.74</v>
      </c>
      <c r="C59" s="169">
        <f t="shared" si="2"/>
        <v>11424.390000000001</v>
      </c>
      <c r="D59" s="169">
        <f t="shared" si="2"/>
        <v>14570.39</v>
      </c>
      <c r="E59" s="169">
        <f t="shared" si="2"/>
        <v>0</v>
      </c>
      <c r="F59" s="169">
        <f t="shared" si="2"/>
        <v>0</v>
      </c>
      <c r="G59" s="169">
        <f t="shared" si="2"/>
        <v>0</v>
      </c>
      <c r="H59" s="169">
        <f t="shared" si="2"/>
        <v>0</v>
      </c>
      <c r="I59" s="169">
        <f>SUM(I7:I57)</f>
        <v>0</v>
      </c>
      <c r="J59" s="169">
        <f>SUM(J7:J57)</f>
        <v>0</v>
      </c>
      <c r="K59" s="169">
        <f>SUM(K7:K57)</f>
        <v>0</v>
      </c>
      <c r="L59" s="169">
        <f>SUM(L7:L57)</f>
        <v>0</v>
      </c>
      <c r="M59" s="169">
        <f>SUM(M7:M57)</f>
        <v>0</v>
      </c>
      <c r="N59" s="169">
        <f>SUM(N7:N58)</f>
        <v>29722.520000000008</v>
      </c>
      <c r="O59" s="295">
        <f>IFERROR(AVERAGEIF(B59:M59,"&gt;0"),"")</f>
        <v>9907.5066666666662</v>
      </c>
      <c r="P59" s="289"/>
    </row>
    <row r="60" spans="1:16" s="25" customFormat="1" ht="12.6" customHeight="1" thickBot="1" x14ac:dyDescent="0.25">
      <c r="A60" s="254"/>
      <c r="B60" s="274"/>
      <c r="C60" s="274"/>
      <c r="D60" s="274"/>
      <c r="E60" s="274"/>
      <c r="F60" s="274"/>
      <c r="G60" s="274"/>
      <c r="H60" s="274"/>
      <c r="I60" s="274"/>
      <c r="J60" s="274"/>
      <c r="K60" s="274"/>
      <c r="L60" s="274"/>
      <c r="M60" s="274"/>
      <c r="N60" s="274"/>
      <c r="O60" s="256"/>
    </row>
    <row r="61" spans="1:16" s="25" customFormat="1" ht="12.6" customHeight="1" thickBot="1" x14ac:dyDescent="0.25">
      <c r="A61" s="64" t="s">
        <v>2</v>
      </c>
      <c r="B61" s="107">
        <f t="shared" ref="B61:O61" si="3">B6</f>
        <v>44197</v>
      </c>
      <c r="C61" s="108">
        <f t="shared" si="3"/>
        <v>44228</v>
      </c>
      <c r="D61" s="108">
        <f t="shared" si="3"/>
        <v>44256</v>
      </c>
      <c r="E61" s="108">
        <f t="shared" si="3"/>
        <v>44287</v>
      </c>
      <c r="F61" s="108">
        <f t="shared" si="3"/>
        <v>44317</v>
      </c>
      <c r="G61" s="108">
        <f t="shared" si="3"/>
        <v>44348</v>
      </c>
      <c r="H61" s="108">
        <f t="shared" si="3"/>
        <v>44378</v>
      </c>
      <c r="I61" s="108">
        <f t="shared" si="3"/>
        <v>44409</v>
      </c>
      <c r="J61" s="108">
        <f t="shared" si="3"/>
        <v>44440</v>
      </c>
      <c r="K61" s="108">
        <f t="shared" si="3"/>
        <v>44470</v>
      </c>
      <c r="L61" s="108">
        <f t="shared" si="3"/>
        <v>44501</v>
      </c>
      <c r="M61" s="108">
        <f t="shared" si="3"/>
        <v>44531</v>
      </c>
      <c r="N61" s="109" t="str">
        <f t="shared" si="3"/>
        <v>Total</v>
      </c>
      <c r="O61" s="120" t="str">
        <f t="shared" si="3"/>
        <v>Média</v>
      </c>
    </row>
    <row r="62" spans="1:16" s="25" customFormat="1" ht="12.6" customHeight="1" x14ac:dyDescent="0.2">
      <c r="A62" s="111" t="s">
        <v>5</v>
      </c>
      <c r="B62" s="54">
        <v>8000</v>
      </c>
      <c r="C62" s="54">
        <v>8000</v>
      </c>
      <c r="D62" s="54">
        <v>8000</v>
      </c>
      <c r="E62" s="54"/>
      <c r="F62" s="54"/>
      <c r="G62" s="54"/>
      <c r="H62" s="54"/>
      <c r="I62" s="54"/>
      <c r="J62" s="54"/>
      <c r="K62" s="54"/>
      <c r="L62" s="54"/>
      <c r="M62" s="54">
        <v>0</v>
      </c>
      <c r="N62" s="223">
        <f t="shared" ref="N62:N72" si="4">SUM(B62:M62)</f>
        <v>24000</v>
      </c>
      <c r="O62" s="106">
        <f>IFERROR(AVERAGEIF(B62:M62,"&gt;0"),"")</f>
        <v>8000</v>
      </c>
    </row>
    <row r="63" spans="1:16" s="25" customFormat="1" ht="12.6" customHeight="1" x14ac:dyDescent="0.2">
      <c r="A63" s="111" t="s">
        <v>326</v>
      </c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>
        <v>0</v>
      </c>
      <c r="N63" s="223">
        <f>SUM(B63:M63)</f>
        <v>0</v>
      </c>
      <c r="O63" s="106" t="str">
        <f t="shared" ref="O63:O72" si="5">IFERROR(AVERAGEIF(B63:M63,"&gt;0"),"")</f>
        <v/>
      </c>
    </row>
    <row r="64" spans="1:16" s="25" customFormat="1" ht="12.6" customHeight="1" x14ac:dyDescent="0.2">
      <c r="A64" s="111" t="s">
        <v>399</v>
      </c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>
        <v>0</v>
      </c>
      <c r="N64" s="223">
        <f>SUM(B64:M64)</f>
        <v>0</v>
      </c>
      <c r="O64" s="106" t="str">
        <f t="shared" si="5"/>
        <v/>
      </c>
    </row>
    <row r="65" spans="1:16" s="25" customFormat="1" ht="12.6" customHeight="1" x14ac:dyDescent="0.2">
      <c r="A65" s="111" t="s">
        <v>369</v>
      </c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>
        <v>0</v>
      </c>
      <c r="N65" s="223">
        <f t="shared" si="4"/>
        <v>0</v>
      </c>
      <c r="O65" s="106" t="str">
        <f t="shared" si="5"/>
        <v/>
      </c>
    </row>
    <row r="66" spans="1:16" s="25" customFormat="1" ht="12.6" customHeight="1" x14ac:dyDescent="0.2">
      <c r="A66" s="182" t="s">
        <v>372</v>
      </c>
      <c r="B66" s="99">
        <v>800</v>
      </c>
      <c r="C66" s="54">
        <v>800</v>
      </c>
      <c r="D66" s="54">
        <v>800</v>
      </c>
      <c r="E66" s="54"/>
      <c r="F66" s="54"/>
      <c r="G66" s="54"/>
      <c r="H66" s="54"/>
      <c r="I66" s="54"/>
      <c r="J66" s="54"/>
      <c r="K66" s="54"/>
      <c r="L66" s="54"/>
      <c r="M66" s="54">
        <v>0</v>
      </c>
      <c r="N66" s="210">
        <f t="shared" si="4"/>
        <v>2400</v>
      </c>
      <c r="O66" s="106">
        <f t="shared" si="5"/>
        <v>800</v>
      </c>
    </row>
    <row r="67" spans="1:16" s="25" customFormat="1" ht="12.6" customHeight="1" x14ac:dyDescent="0.2">
      <c r="A67" s="111" t="s">
        <v>320</v>
      </c>
      <c r="B67" s="54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>
        <v>0</v>
      </c>
      <c r="N67" s="223">
        <f>SUM(B67:M67)</f>
        <v>0</v>
      </c>
      <c r="O67" s="106" t="str">
        <f t="shared" si="5"/>
        <v/>
      </c>
    </row>
    <row r="68" spans="1:16" s="25" customFormat="1" ht="12.6" customHeight="1" x14ac:dyDescent="0.2">
      <c r="A68" s="112" t="s">
        <v>61</v>
      </c>
      <c r="B68" s="54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>
        <v>0</v>
      </c>
      <c r="N68" s="223">
        <f t="shared" si="4"/>
        <v>0</v>
      </c>
      <c r="O68" s="106" t="str">
        <f t="shared" si="5"/>
        <v/>
      </c>
    </row>
    <row r="69" spans="1:16" s="25" customFormat="1" ht="12.6" customHeight="1" x14ac:dyDescent="0.2">
      <c r="A69" s="112" t="s">
        <v>3</v>
      </c>
      <c r="B69" s="54">
        <v>98</v>
      </c>
      <c r="C69" s="54">
        <v>76.25</v>
      </c>
      <c r="D69" s="54">
        <v>268.75</v>
      </c>
      <c r="E69" s="54"/>
      <c r="F69" s="54"/>
      <c r="G69" s="54"/>
      <c r="H69" s="54"/>
      <c r="I69" s="54"/>
      <c r="J69" s="54"/>
      <c r="K69" s="54"/>
      <c r="L69" s="54"/>
      <c r="M69" s="54">
        <v>0</v>
      </c>
      <c r="N69" s="223">
        <f t="shared" si="4"/>
        <v>443</v>
      </c>
      <c r="O69" s="106">
        <f>IFERROR(AVERAGEIF(B69:M69,"&gt;0"),"")</f>
        <v>147.66666666666666</v>
      </c>
    </row>
    <row r="70" spans="1:16" s="25" customFormat="1" ht="12.6" customHeight="1" x14ac:dyDescent="0.2">
      <c r="A70" s="112" t="s">
        <v>641</v>
      </c>
      <c r="B70" s="54"/>
      <c r="C70" s="54">
        <v>1620</v>
      </c>
      <c r="D70" s="54">
        <v>495</v>
      </c>
      <c r="E70" s="54"/>
      <c r="F70" s="54"/>
      <c r="G70" s="54"/>
      <c r="H70" s="54"/>
      <c r="I70" s="54"/>
      <c r="J70" s="54"/>
      <c r="K70" s="54"/>
      <c r="L70" s="54"/>
      <c r="M70" s="54">
        <v>0</v>
      </c>
      <c r="N70" s="223">
        <f t="shared" si="4"/>
        <v>2115</v>
      </c>
      <c r="O70" s="106">
        <f>IFERROR(AVERAGEIF(B70:M70,"&gt;0"),"")</f>
        <v>1057.5</v>
      </c>
    </row>
    <row r="71" spans="1:16" s="25" customFormat="1" ht="12.6" customHeight="1" x14ac:dyDescent="0.2">
      <c r="A71" s="112" t="s">
        <v>155</v>
      </c>
      <c r="B71" s="54">
        <v>75.569999999999993</v>
      </c>
      <c r="C71" s="54">
        <v>68.11</v>
      </c>
      <c r="D71" s="54">
        <v>100.45</v>
      </c>
      <c r="E71" s="54"/>
      <c r="F71" s="54"/>
      <c r="G71" s="54"/>
      <c r="H71" s="54"/>
      <c r="I71" s="54"/>
      <c r="J71" s="54"/>
      <c r="K71" s="54"/>
      <c r="L71" s="54"/>
      <c r="M71" s="54">
        <v>0</v>
      </c>
      <c r="N71" s="223">
        <f t="shared" si="4"/>
        <v>244.13</v>
      </c>
      <c r="O71" s="106">
        <f>IFERROR(AVERAGEIF(B71:M71,"&gt;0"),"")</f>
        <v>81.376666666666665</v>
      </c>
    </row>
    <row r="72" spans="1:16" s="25" customFormat="1" ht="12.6" customHeight="1" x14ac:dyDescent="0.2">
      <c r="A72" s="112" t="s">
        <v>249</v>
      </c>
      <c r="B72" s="54"/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>
        <v>0</v>
      </c>
      <c r="N72" s="223">
        <f t="shared" si="4"/>
        <v>0</v>
      </c>
      <c r="O72" s="106" t="str">
        <f t="shared" si="5"/>
        <v/>
      </c>
    </row>
    <row r="73" spans="1:16" s="25" customFormat="1" ht="12.6" customHeight="1" thickBot="1" x14ac:dyDescent="0.25">
      <c r="A73" s="176" t="s">
        <v>11</v>
      </c>
      <c r="B73" s="188">
        <f t="shared" ref="B73:M73" si="6">SUM(B62:B72)</f>
        <v>8973.57</v>
      </c>
      <c r="C73" s="188">
        <f t="shared" si="6"/>
        <v>10564.36</v>
      </c>
      <c r="D73" s="188">
        <f t="shared" si="6"/>
        <v>9664.2000000000007</v>
      </c>
      <c r="E73" s="188">
        <f t="shared" si="6"/>
        <v>0</v>
      </c>
      <c r="F73" s="188">
        <f t="shared" si="6"/>
        <v>0</v>
      </c>
      <c r="G73" s="188">
        <f t="shared" si="6"/>
        <v>0</v>
      </c>
      <c r="H73" s="188">
        <f t="shared" si="6"/>
        <v>0</v>
      </c>
      <c r="I73" s="188">
        <f t="shared" si="6"/>
        <v>0</v>
      </c>
      <c r="J73" s="188">
        <f t="shared" si="6"/>
        <v>0</v>
      </c>
      <c r="K73" s="188">
        <f t="shared" si="6"/>
        <v>0</v>
      </c>
      <c r="L73" s="188">
        <f t="shared" si="6"/>
        <v>0</v>
      </c>
      <c r="M73" s="188">
        <f t="shared" si="6"/>
        <v>0</v>
      </c>
      <c r="N73" s="188">
        <f>SUM(B73:M73)</f>
        <v>29202.13</v>
      </c>
      <c r="O73" s="291">
        <f>IFERROR(AVERAGEIF(B73:M73,"&gt;0"),"")</f>
        <v>9734.0433333333331</v>
      </c>
    </row>
    <row r="74" spans="1:16" s="25" customFormat="1" ht="12.6" customHeight="1" thickBot="1" x14ac:dyDescent="0.25">
      <c r="B74" s="58"/>
      <c r="C74" s="58"/>
      <c r="D74" s="58"/>
      <c r="E74" s="58"/>
      <c r="F74" s="58"/>
      <c r="G74" s="58"/>
      <c r="H74" s="58"/>
      <c r="I74" s="58"/>
      <c r="J74" s="58"/>
      <c r="K74" s="58"/>
      <c r="L74" s="58"/>
      <c r="M74" s="58"/>
      <c r="N74" s="225"/>
    </row>
    <row r="75" spans="1:16" s="34" customFormat="1" ht="12.6" customHeight="1" thickBot="1" x14ac:dyDescent="0.25">
      <c r="A75" s="186" t="s">
        <v>9</v>
      </c>
      <c r="B75" s="336">
        <f>'[2]2021'!$E$17</f>
        <v>69999.51999999999</v>
      </c>
      <c r="C75" s="336">
        <f>'[2]2021'!$H$17</f>
        <v>69403.69</v>
      </c>
      <c r="D75" s="336">
        <f>'[2]2021'!$K$17</f>
        <v>67460.66</v>
      </c>
      <c r="E75" s="336">
        <f>'[2]2021'!$N$17</f>
        <v>0</v>
      </c>
      <c r="F75" s="336">
        <f>'[2]2021'!$Q$17</f>
        <v>0</v>
      </c>
      <c r="G75" s="336">
        <f>'[2]2021'!$T$17</f>
        <v>0</v>
      </c>
      <c r="H75" s="336">
        <f>'[2]2021'!$W$17</f>
        <v>0</v>
      </c>
      <c r="I75" s="336">
        <f>'[2]2021'!$Z$17</f>
        <v>0</v>
      </c>
      <c r="J75" s="336">
        <f>'[2]2021'!$AC$17</f>
        <v>0</v>
      </c>
      <c r="K75" s="336">
        <f>'[2]2021'!$AF$17</f>
        <v>0</v>
      </c>
      <c r="L75" s="336">
        <f>'[2]2021'!$AI$17</f>
        <v>0</v>
      </c>
      <c r="M75" s="336">
        <f>'[2]2021'!$AL$17</f>
        <v>0</v>
      </c>
      <c r="N75" s="57"/>
      <c r="O75" s="42"/>
      <c r="P75" s="43"/>
    </row>
    <row r="76" spans="1:16" s="25" customFormat="1" ht="12.6" customHeight="1" x14ac:dyDescent="0.2">
      <c r="B76" s="58"/>
      <c r="C76" s="58"/>
      <c r="D76" s="58"/>
      <c r="E76" s="58"/>
      <c r="F76" s="58"/>
      <c r="G76" s="58"/>
      <c r="H76" s="58"/>
      <c r="I76" s="58"/>
      <c r="J76" s="58"/>
      <c r="K76" s="58"/>
      <c r="L76" s="58"/>
      <c r="M76" s="58"/>
      <c r="N76" s="224"/>
      <c r="O76" s="30"/>
      <c r="P76" s="30"/>
    </row>
  </sheetData>
  <sheetProtection password="E499" sheet="1" objects="1" scenarios="1" selectLockedCells="1" selectUnlockedCells="1"/>
  <mergeCells count="3">
    <mergeCell ref="A1:O1"/>
    <mergeCell ref="A2:O2"/>
    <mergeCell ref="A4:O4"/>
  </mergeCells>
  <printOptions horizontalCentered="1"/>
  <pageMargins left="0.78740157480314965" right="0.39370078740157483" top="0.39370078740157483" bottom="0.39370078740157483" header="0.51181102362204722" footer="0.51181102362204722"/>
  <pageSetup scale="70" firstPageNumber="0" orientation="landscape" horizontalDpi="300" verticalDpi="300" r:id="rId1"/>
  <headerFooter alignWithMargins="0"/>
  <ignoredErrors>
    <ignoredError sqref="F59:M59 B59:E59" formulaRange="1"/>
  </ignoredError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7"/>
  <dimension ref="A1:O130"/>
  <sheetViews>
    <sheetView topLeftCell="A48" zoomScale="140" zoomScaleNormal="140" workbookViewId="0">
      <selection activeCell="B55" sqref="B55:M55"/>
    </sheetView>
  </sheetViews>
  <sheetFormatPr defaultRowHeight="12.75" x14ac:dyDescent="0.2"/>
  <cols>
    <col min="1" max="1" width="33.7109375" style="44" customWidth="1"/>
    <col min="2" max="3" width="9.42578125" style="44" customWidth="1"/>
    <col min="4" max="4" width="9.28515625" style="44" customWidth="1"/>
    <col min="5" max="5" width="8.7109375" style="44" customWidth="1"/>
    <col min="6" max="6" width="9" style="44" customWidth="1"/>
    <col min="7" max="7" width="9.140625" style="44" customWidth="1"/>
    <col min="8" max="8" width="9" style="44" customWidth="1"/>
    <col min="9" max="10" width="9.85546875" style="44" customWidth="1"/>
    <col min="11" max="13" width="10.7109375" style="44" customWidth="1"/>
    <col min="14" max="14" width="10.7109375" style="215" customWidth="1"/>
    <col min="15" max="15" width="10.7109375" style="44" customWidth="1"/>
    <col min="16" max="16384" width="9.140625" style="44"/>
  </cols>
  <sheetData>
    <row r="1" spans="1:15" ht="12.6" customHeight="1" x14ac:dyDescent="0.2">
      <c r="A1" s="508" t="str">
        <f>APUCARANA!A1</f>
        <v xml:space="preserve">ORDEM DOS ADVOGADOS DO BRASIL - Seção PR </v>
      </c>
      <c r="B1" s="509"/>
      <c r="C1" s="509"/>
      <c r="D1" s="509"/>
      <c r="E1" s="509"/>
      <c r="F1" s="509"/>
      <c r="G1" s="509"/>
      <c r="H1" s="509"/>
      <c r="I1" s="509"/>
      <c r="J1" s="509"/>
      <c r="K1" s="509"/>
      <c r="L1" s="509"/>
      <c r="M1" s="509"/>
      <c r="N1" s="509"/>
      <c r="O1" s="510"/>
    </row>
    <row r="2" spans="1:15" ht="12.6" customHeight="1" thickBot="1" x14ac:dyDescent="0.25">
      <c r="A2" s="490" t="str">
        <f>APUCARANA!A2</f>
        <v>Demostrativo de Despesas - JANEIRO 2021 A DEZEMBRO 2021</v>
      </c>
      <c r="B2" s="491"/>
      <c r="C2" s="491"/>
      <c r="D2" s="491"/>
      <c r="E2" s="491"/>
      <c r="F2" s="491"/>
      <c r="G2" s="491"/>
      <c r="H2" s="491"/>
      <c r="I2" s="491"/>
      <c r="J2" s="491"/>
      <c r="K2" s="491"/>
      <c r="L2" s="491"/>
      <c r="M2" s="491"/>
      <c r="N2" s="491"/>
      <c r="O2" s="492"/>
    </row>
    <row r="3" spans="1:15" ht="12.6" customHeight="1" thickBot="1" x14ac:dyDescent="0.25">
      <c r="A3" s="45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211"/>
      <c r="O3" s="46"/>
    </row>
    <row r="4" spans="1:15" ht="12.6" customHeight="1" thickBot="1" x14ac:dyDescent="0.25">
      <c r="A4" s="511" t="s">
        <v>48</v>
      </c>
      <c r="B4" s="512"/>
      <c r="C4" s="512"/>
      <c r="D4" s="512"/>
      <c r="E4" s="512"/>
      <c r="F4" s="512"/>
      <c r="G4" s="512"/>
      <c r="H4" s="512"/>
      <c r="I4" s="512"/>
      <c r="J4" s="512"/>
      <c r="K4" s="512"/>
      <c r="L4" s="512"/>
      <c r="M4" s="512"/>
      <c r="N4" s="512"/>
      <c r="O4" s="513"/>
    </row>
    <row r="5" spans="1:15" ht="12.6" customHeight="1" thickBot="1" x14ac:dyDescent="0.25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298"/>
      <c r="O5" s="45"/>
    </row>
    <row r="6" spans="1:15" s="25" customFormat="1" ht="12.6" customHeight="1" x14ac:dyDescent="0.2">
      <c r="A6" s="129" t="s">
        <v>0</v>
      </c>
      <c r="B6" s="130">
        <f>APUCARANA!B6</f>
        <v>44197</v>
      </c>
      <c r="C6" s="130">
        <f>APUCARANA!C6</f>
        <v>44228</v>
      </c>
      <c r="D6" s="130">
        <f>APUCARANA!D6</f>
        <v>44256</v>
      </c>
      <c r="E6" s="130">
        <f>APUCARANA!E6</f>
        <v>44287</v>
      </c>
      <c r="F6" s="130">
        <f>APUCARANA!F6</f>
        <v>44317</v>
      </c>
      <c r="G6" s="130">
        <f>APUCARANA!G6</f>
        <v>44348</v>
      </c>
      <c r="H6" s="130">
        <f>APUCARANA!H6</f>
        <v>44378</v>
      </c>
      <c r="I6" s="130">
        <f>APUCARANA!I6</f>
        <v>44409</v>
      </c>
      <c r="J6" s="130">
        <f>APUCARANA!J6</f>
        <v>44440</v>
      </c>
      <c r="K6" s="130">
        <f>APUCARANA!K6</f>
        <v>44470</v>
      </c>
      <c r="L6" s="130">
        <f>APUCARANA!L6</f>
        <v>44501</v>
      </c>
      <c r="M6" s="130">
        <f>APUCARANA!M6</f>
        <v>44531</v>
      </c>
      <c r="N6" s="131" t="str">
        <f>APUCARANA!N6</f>
        <v>Total</v>
      </c>
      <c r="O6" s="132" t="str">
        <f>APUCARANA!O6</f>
        <v>Média</v>
      </c>
    </row>
    <row r="7" spans="1:15" s="25" customFormat="1" ht="12.6" customHeight="1" x14ac:dyDescent="0.2">
      <c r="A7" s="156" t="s">
        <v>97</v>
      </c>
      <c r="B7" s="27"/>
      <c r="C7" s="27">
        <v>0</v>
      </c>
      <c r="D7" s="27">
        <v>0</v>
      </c>
      <c r="E7" s="27">
        <v>0</v>
      </c>
      <c r="F7" s="27"/>
      <c r="G7" s="27">
        <v>0</v>
      </c>
      <c r="H7" s="27">
        <v>0</v>
      </c>
      <c r="I7" s="27">
        <v>0</v>
      </c>
      <c r="J7" s="27">
        <v>0</v>
      </c>
      <c r="K7" s="27">
        <v>0</v>
      </c>
      <c r="L7" s="27">
        <v>0</v>
      </c>
      <c r="M7" s="27">
        <v>0</v>
      </c>
      <c r="N7" s="216">
        <f>SUM(B7:M7)</f>
        <v>0</v>
      </c>
      <c r="O7" s="106" t="str">
        <f>IFERROR(AVERAGEIF(B7:M7,"&gt;0"),"")</f>
        <v/>
      </c>
    </row>
    <row r="8" spans="1:15" s="25" customFormat="1" ht="12.6" customHeight="1" x14ac:dyDescent="0.2">
      <c r="A8" s="156" t="s">
        <v>404</v>
      </c>
      <c r="B8" s="27"/>
      <c r="C8" s="27">
        <v>0</v>
      </c>
      <c r="D8" s="27">
        <v>0</v>
      </c>
      <c r="E8" s="27">
        <v>0</v>
      </c>
      <c r="F8" s="27"/>
      <c r="G8" s="27">
        <v>0</v>
      </c>
      <c r="H8" s="27">
        <v>0</v>
      </c>
      <c r="I8" s="27">
        <v>0</v>
      </c>
      <c r="J8" s="27">
        <v>0</v>
      </c>
      <c r="K8" s="27">
        <v>0</v>
      </c>
      <c r="L8" s="27">
        <v>0</v>
      </c>
      <c r="M8" s="27">
        <v>0</v>
      </c>
      <c r="N8" s="216">
        <f t="shared" ref="N8:N60" si="0">SUM(B8:M8)</f>
        <v>0</v>
      </c>
      <c r="O8" s="106" t="str">
        <f t="shared" ref="O8:O60" si="1">IFERROR(AVERAGEIF(B8:M8,"&gt;0"),"")</f>
        <v/>
      </c>
    </row>
    <row r="9" spans="1:15" s="25" customFormat="1" ht="12.6" customHeight="1" x14ac:dyDescent="0.2">
      <c r="A9" s="156" t="s">
        <v>113</v>
      </c>
      <c r="B9" s="27"/>
      <c r="C9" s="27">
        <v>0</v>
      </c>
      <c r="D9" s="27">
        <v>0</v>
      </c>
      <c r="E9" s="27">
        <v>0</v>
      </c>
      <c r="F9" s="27"/>
      <c r="G9" s="27">
        <v>0</v>
      </c>
      <c r="H9" s="27">
        <v>0</v>
      </c>
      <c r="I9" s="27">
        <v>0</v>
      </c>
      <c r="J9" s="27">
        <v>0</v>
      </c>
      <c r="K9" s="27">
        <v>0</v>
      </c>
      <c r="L9" s="27">
        <v>0</v>
      </c>
      <c r="M9" s="27">
        <v>0</v>
      </c>
      <c r="N9" s="216">
        <f t="shared" si="0"/>
        <v>0</v>
      </c>
      <c r="O9" s="106" t="str">
        <f t="shared" si="1"/>
        <v/>
      </c>
    </row>
    <row r="10" spans="1:15" s="25" customFormat="1" ht="12.6" customHeight="1" x14ac:dyDescent="0.2">
      <c r="A10" s="156" t="s">
        <v>487</v>
      </c>
      <c r="B10" s="27">
        <v>30</v>
      </c>
      <c r="C10" s="27">
        <v>152.34</v>
      </c>
      <c r="D10" s="27"/>
      <c r="E10" s="27"/>
      <c r="F10" s="27"/>
      <c r="G10" s="27"/>
      <c r="H10" s="27"/>
      <c r="I10" s="27"/>
      <c r="J10" s="27"/>
      <c r="K10" s="27"/>
      <c r="L10" s="27"/>
      <c r="M10" s="27">
        <v>0</v>
      </c>
      <c r="N10" s="216">
        <f t="shared" si="0"/>
        <v>182.34</v>
      </c>
      <c r="O10" s="106">
        <f t="shared" si="1"/>
        <v>91.17</v>
      </c>
    </row>
    <row r="11" spans="1:15" s="25" customFormat="1" ht="12.6" customHeight="1" x14ac:dyDescent="0.2">
      <c r="A11" s="156" t="s">
        <v>277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>
        <v>0</v>
      </c>
      <c r="N11" s="216">
        <f t="shared" si="0"/>
        <v>0</v>
      </c>
      <c r="O11" s="106" t="str">
        <f t="shared" si="1"/>
        <v/>
      </c>
    </row>
    <row r="12" spans="1:15" s="25" customFormat="1" ht="12.6" customHeight="1" x14ac:dyDescent="0.2">
      <c r="A12" s="156" t="s">
        <v>615</v>
      </c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>
        <v>0</v>
      </c>
      <c r="N12" s="216">
        <f t="shared" si="0"/>
        <v>0</v>
      </c>
      <c r="O12" s="106" t="str">
        <f t="shared" si="1"/>
        <v/>
      </c>
    </row>
    <row r="13" spans="1:15" s="25" customFormat="1" ht="12.6" customHeight="1" x14ac:dyDescent="0.2">
      <c r="A13" s="156" t="s">
        <v>167</v>
      </c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>
        <v>0</v>
      </c>
      <c r="N13" s="216">
        <f t="shared" si="0"/>
        <v>0</v>
      </c>
      <c r="O13" s="106" t="str">
        <f t="shared" si="1"/>
        <v/>
      </c>
    </row>
    <row r="14" spans="1:15" s="25" customFormat="1" ht="12.6" customHeight="1" x14ac:dyDescent="0.2">
      <c r="A14" s="156" t="s">
        <v>420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>
        <v>0</v>
      </c>
      <c r="N14" s="216">
        <f t="shared" si="0"/>
        <v>0</v>
      </c>
      <c r="O14" s="106" t="str">
        <f t="shared" si="1"/>
        <v/>
      </c>
    </row>
    <row r="15" spans="1:15" s="25" customFormat="1" ht="12.6" customHeight="1" x14ac:dyDescent="0.2">
      <c r="A15" s="156" t="s">
        <v>398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>
        <v>0</v>
      </c>
      <c r="N15" s="216">
        <f t="shared" si="0"/>
        <v>0</v>
      </c>
      <c r="O15" s="106" t="str">
        <f t="shared" si="1"/>
        <v/>
      </c>
    </row>
    <row r="16" spans="1:15" s="25" customFormat="1" ht="12.6" customHeight="1" x14ac:dyDescent="0.2">
      <c r="A16" s="156" t="s">
        <v>149</v>
      </c>
      <c r="B16" s="27">
        <v>200</v>
      </c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>
        <v>0</v>
      </c>
      <c r="N16" s="216">
        <f t="shared" si="0"/>
        <v>200</v>
      </c>
      <c r="O16" s="106">
        <f t="shared" si="1"/>
        <v>200</v>
      </c>
    </row>
    <row r="17" spans="1:15" s="25" customFormat="1" ht="12.6" customHeight="1" x14ac:dyDescent="0.2">
      <c r="A17" s="156" t="s">
        <v>289</v>
      </c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>
        <v>0</v>
      </c>
      <c r="N17" s="216">
        <f t="shared" si="0"/>
        <v>0</v>
      </c>
      <c r="O17" s="106" t="str">
        <f t="shared" si="1"/>
        <v/>
      </c>
    </row>
    <row r="18" spans="1:15" s="25" customFormat="1" ht="12.6" customHeight="1" x14ac:dyDescent="0.2">
      <c r="A18" s="156" t="s">
        <v>182</v>
      </c>
      <c r="B18" s="27"/>
      <c r="C18" s="27">
        <v>96.5</v>
      </c>
      <c r="D18" s="27"/>
      <c r="E18" s="27"/>
      <c r="F18" s="27"/>
      <c r="G18" s="27"/>
      <c r="H18" s="27"/>
      <c r="I18" s="27"/>
      <c r="J18" s="27"/>
      <c r="K18" s="27"/>
      <c r="L18" s="27"/>
      <c r="M18" s="27">
        <v>0</v>
      </c>
      <c r="N18" s="216">
        <f t="shared" si="0"/>
        <v>96.5</v>
      </c>
      <c r="O18" s="106">
        <f t="shared" si="1"/>
        <v>96.5</v>
      </c>
    </row>
    <row r="19" spans="1:15" s="25" customFormat="1" ht="12.6" customHeight="1" x14ac:dyDescent="0.2">
      <c r="A19" s="156" t="s">
        <v>538</v>
      </c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>
        <v>0</v>
      </c>
      <c r="N19" s="216">
        <f t="shared" si="0"/>
        <v>0</v>
      </c>
      <c r="O19" s="106" t="str">
        <f t="shared" si="1"/>
        <v/>
      </c>
    </row>
    <row r="20" spans="1:15" s="25" customFormat="1" ht="12.6" customHeight="1" x14ac:dyDescent="0.2">
      <c r="A20" s="156" t="s">
        <v>488</v>
      </c>
      <c r="B20" s="27"/>
      <c r="C20" s="27"/>
      <c r="D20" s="27">
        <v>42</v>
      </c>
      <c r="E20" s="27"/>
      <c r="F20" s="27"/>
      <c r="G20" s="27"/>
      <c r="H20" s="27"/>
      <c r="I20" s="27"/>
      <c r="J20" s="27"/>
      <c r="K20" s="27"/>
      <c r="L20" s="27"/>
      <c r="M20" s="27">
        <v>0</v>
      </c>
      <c r="N20" s="216">
        <f t="shared" si="0"/>
        <v>42</v>
      </c>
      <c r="O20" s="106">
        <f t="shared" si="1"/>
        <v>42</v>
      </c>
    </row>
    <row r="21" spans="1:15" s="25" customFormat="1" ht="12.6" customHeight="1" x14ac:dyDescent="0.2">
      <c r="A21" s="156" t="s">
        <v>244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>
        <v>0</v>
      </c>
      <c r="N21" s="216">
        <f t="shared" si="0"/>
        <v>0</v>
      </c>
      <c r="O21" s="106" t="str">
        <f t="shared" si="1"/>
        <v/>
      </c>
    </row>
    <row r="22" spans="1:15" s="25" customFormat="1" ht="12.6" customHeight="1" x14ac:dyDescent="0.2">
      <c r="A22" s="156" t="s">
        <v>67</v>
      </c>
      <c r="B22" s="27"/>
      <c r="C22" s="27">
        <v>1870</v>
      </c>
      <c r="D22" s="27">
        <v>199.32</v>
      </c>
      <c r="E22" s="27"/>
      <c r="F22" s="27"/>
      <c r="G22" s="27"/>
      <c r="H22" s="27"/>
      <c r="I22" s="27"/>
      <c r="J22" s="27"/>
      <c r="K22" s="27"/>
      <c r="L22" s="27"/>
      <c r="M22" s="27">
        <v>0</v>
      </c>
      <c r="N22" s="216">
        <f t="shared" si="0"/>
        <v>2069.3200000000002</v>
      </c>
      <c r="O22" s="106">
        <f t="shared" si="1"/>
        <v>1034.6600000000001</v>
      </c>
    </row>
    <row r="23" spans="1:15" s="25" customFormat="1" ht="12.6" customHeight="1" x14ac:dyDescent="0.2">
      <c r="A23" s="156" t="s">
        <v>221</v>
      </c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>
        <v>0</v>
      </c>
      <c r="N23" s="216">
        <f t="shared" si="0"/>
        <v>0</v>
      </c>
      <c r="O23" s="106" t="str">
        <f t="shared" si="1"/>
        <v/>
      </c>
    </row>
    <row r="24" spans="1:15" s="25" customFormat="1" ht="12.6" customHeight="1" x14ac:dyDescent="0.2">
      <c r="A24" s="156" t="s">
        <v>216</v>
      </c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>
        <v>0</v>
      </c>
      <c r="N24" s="216">
        <f t="shared" si="0"/>
        <v>0</v>
      </c>
      <c r="O24" s="106" t="str">
        <f t="shared" si="1"/>
        <v/>
      </c>
    </row>
    <row r="25" spans="1:15" s="25" customFormat="1" ht="12.6" customHeight="1" x14ac:dyDescent="0.2">
      <c r="A25" s="156" t="s">
        <v>91</v>
      </c>
      <c r="B25" s="27"/>
      <c r="C25" s="27"/>
      <c r="D25" s="27">
        <v>24.8</v>
      </c>
      <c r="E25" s="27"/>
      <c r="F25" s="27"/>
      <c r="G25" s="27"/>
      <c r="H25" s="27"/>
      <c r="I25" s="27"/>
      <c r="J25" s="27"/>
      <c r="K25" s="27"/>
      <c r="L25" s="27"/>
      <c r="M25" s="27">
        <v>0</v>
      </c>
      <c r="N25" s="216">
        <f t="shared" si="0"/>
        <v>24.8</v>
      </c>
      <c r="O25" s="106">
        <f t="shared" si="1"/>
        <v>24.8</v>
      </c>
    </row>
    <row r="26" spans="1:15" s="25" customFormat="1" ht="12.6" customHeight="1" x14ac:dyDescent="0.2">
      <c r="A26" s="156" t="s">
        <v>158</v>
      </c>
      <c r="B26" s="27">
        <v>70</v>
      </c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>
        <v>0</v>
      </c>
      <c r="N26" s="216">
        <f t="shared" si="0"/>
        <v>70</v>
      </c>
      <c r="O26" s="106">
        <f t="shared" si="1"/>
        <v>70</v>
      </c>
    </row>
    <row r="27" spans="1:15" s="25" customFormat="1" ht="12.6" customHeight="1" x14ac:dyDescent="0.2">
      <c r="A27" s="156" t="s">
        <v>261</v>
      </c>
      <c r="B27" s="27">
        <v>429.75</v>
      </c>
      <c r="C27" s="27">
        <v>409.75</v>
      </c>
      <c r="D27" s="27">
        <v>409.75</v>
      </c>
      <c r="E27" s="27"/>
      <c r="F27" s="27"/>
      <c r="G27" s="27"/>
      <c r="H27" s="27"/>
      <c r="I27" s="27"/>
      <c r="J27" s="27"/>
      <c r="K27" s="27"/>
      <c r="L27" s="27"/>
      <c r="M27" s="27">
        <v>0</v>
      </c>
      <c r="N27" s="216">
        <f t="shared" si="0"/>
        <v>1249.25</v>
      </c>
      <c r="O27" s="106">
        <f t="shared" si="1"/>
        <v>416.41666666666669</v>
      </c>
    </row>
    <row r="28" spans="1:15" s="25" customFormat="1" ht="12.6" customHeight="1" x14ac:dyDescent="0.2">
      <c r="A28" s="156" t="s">
        <v>506</v>
      </c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>
        <v>0</v>
      </c>
      <c r="N28" s="216">
        <f t="shared" si="0"/>
        <v>0</v>
      </c>
      <c r="O28" s="106" t="str">
        <f t="shared" si="1"/>
        <v/>
      </c>
    </row>
    <row r="29" spans="1:15" s="25" customFormat="1" ht="12.6" customHeight="1" x14ac:dyDescent="0.2">
      <c r="A29" s="156" t="s">
        <v>176</v>
      </c>
      <c r="B29" s="27">
        <v>180</v>
      </c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>
        <v>0</v>
      </c>
      <c r="N29" s="216">
        <f t="shared" si="0"/>
        <v>180</v>
      </c>
      <c r="O29" s="106">
        <f t="shared" si="1"/>
        <v>180</v>
      </c>
    </row>
    <row r="30" spans="1:15" s="25" customFormat="1" ht="12.6" customHeight="1" x14ac:dyDescent="0.2">
      <c r="A30" s="156" t="s">
        <v>195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>
        <v>0</v>
      </c>
      <c r="N30" s="216">
        <f t="shared" si="0"/>
        <v>0</v>
      </c>
      <c r="O30" s="106" t="str">
        <f t="shared" si="1"/>
        <v/>
      </c>
    </row>
    <row r="31" spans="1:15" s="25" customFormat="1" ht="12.6" customHeight="1" x14ac:dyDescent="0.2">
      <c r="A31" s="156" t="s">
        <v>68</v>
      </c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>
        <v>0</v>
      </c>
      <c r="N31" s="216">
        <f t="shared" si="0"/>
        <v>0</v>
      </c>
      <c r="O31" s="106" t="str">
        <f t="shared" si="1"/>
        <v/>
      </c>
    </row>
    <row r="32" spans="1:15" s="25" customFormat="1" ht="12.6" customHeight="1" x14ac:dyDescent="0.2">
      <c r="A32" s="156" t="s">
        <v>76</v>
      </c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>
        <v>0</v>
      </c>
      <c r="N32" s="216">
        <f t="shared" si="0"/>
        <v>0</v>
      </c>
      <c r="O32" s="106" t="str">
        <f t="shared" si="1"/>
        <v/>
      </c>
    </row>
    <row r="33" spans="1:15" s="25" customFormat="1" ht="12.6" customHeight="1" x14ac:dyDescent="0.2">
      <c r="A33" s="156" t="s">
        <v>294</v>
      </c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>
        <v>0</v>
      </c>
      <c r="N33" s="216">
        <f t="shared" si="0"/>
        <v>0</v>
      </c>
      <c r="O33" s="106" t="str">
        <f t="shared" si="1"/>
        <v/>
      </c>
    </row>
    <row r="34" spans="1:15" s="25" customFormat="1" ht="12.6" customHeight="1" x14ac:dyDescent="0.2">
      <c r="A34" s="156" t="s">
        <v>77</v>
      </c>
      <c r="B34" s="27">
        <v>30</v>
      </c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>
        <v>0</v>
      </c>
      <c r="N34" s="216">
        <f t="shared" si="0"/>
        <v>30</v>
      </c>
      <c r="O34" s="106">
        <f t="shared" si="1"/>
        <v>30</v>
      </c>
    </row>
    <row r="35" spans="1:15" s="25" customFormat="1" ht="12.6" customHeight="1" x14ac:dyDescent="0.2">
      <c r="A35" s="156" t="s">
        <v>111</v>
      </c>
      <c r="B35" s="27"/>
      <c r="C35" s="27">
        <v>82.5</v>
      </c>
      <c r="D35" s="27">
        <v>273.35000000000002</v>
      </c>
      <c r="E35" s="27"/>
      <c r="F35" s="27"/>
      <c r="G35" s="27"/>
      <c r="H35" s="27"/>
      <c r="I35" s="27"/>
      <c r="J35" s="27"/>
      <c r="K35" s="27"/>
      <c r="L35" s="27"/>
      <c r="M35" s="27">
        <v>0</v>
      </c>
      <c r="N35" s="216">
        <f t="shared" si="0"/>
        <v>355.85</v>
      </c>
      <c r="O35" s="106">
        <f t="shared" si="1"/>
        <v>177.92500000000001</v>
      </c>
    </row>
    <row r="36" spans="1:15" s="25" customFormat="1" ht="12.6" customHeight="1" x14ac:dyDescent="0.2">
      <c r="A36" s="105" t="s">
        <v>126</v>
      </c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>
        <v>0</v>
      </c>
      <c r="N36" s="216">
        <f t="shared" si="0"/>
        <v>0</v>
      </c>
      <c r="O36" s="106" t="str">
        <f t="shared" si="1"/>
        <v/>
      </c>
    </row>
    <row r="37" spans="1:15" s="25" customFormat="1" ht="12.6" customHeight="1" x14ac:dyDescent="0.2">
      <c r="A37" s="156" t="s">
        <v>69</v>
      </c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>
        <v>0</v>
      </c>
      <c r="N37" s="216">
        <f t="shared" si="0"/>
        <v>0</v>
      </c>
      <c r="O37" s="106" t="str">
        <f t="shared" si="1"/>
        <v/>
      </c>
    </row>
    <row r="38" spans="1:15" s="25" customFormat="1" ht="12.6" customHeight="1" x14ac:dyDescent="0.2">
      <c r="A38" s="156" t="s">
        <v>402</v>
      </c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>
        <v>0</v>
      </c>
      <c r="N38" s="216">
        <f t="shared" si="0"/>
        <v>0</v>
      </c>
      <c r="O38" s="106" t="str">
        <f t="shared" si="1"/>
        <v/>
      </c>
    </row>
    <row r="39" spans="1:15" s="25" customFormat="1" ht="12.6" customHeight="1" x14ac:dyDescent="0.2">
      <c r="A39" s="156" t="s">
        <v>135</v>
      </c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>
        <v>0</v>
      </c>
      <c r="N39" s="216">
        <f t="shared" si="0"/>
        <v>0</v>
      </c>
      <c r="O39" s="106" t="str">
        <f t="shared" si="1"/>
        <v/>
      </c>
    </row>
    <row r="40" spans="1:15" s="25" customFormat="1" ht="12.6" customHeight="1" x14ac:dyDescent="0.2">
      <c r="A40" s="156" t="s">
        <v>181</v>
      </c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>
        <v>0</v>
      </c>
      <c r="N40" s="216">
        <f t="shared" si="0"/>
        <v>0</v>
      </c>
      <c r="O40" s="106" t="str">
        <f t="shared" si="1"/>
        <v/>
      </c>
    </row>
    <row r="41" spans="1:15" s="25" customFormat="1" ht="12.6" customHeight="1" x14ac:dyDescent="0.2">
      <c r="A41" s="156" t="s">
        <v>677</v>
      </c>
      <c r="B41" s="27"/>
      <c r="C41" s="27">
        <v>2.5099999999999998</v>
      </c>
      <c r="D41" s="27"/>
      <c r="E41" s="27"/>
      <c r="F41" s="27"/>
      <c r="G41" s="27"/>
      <c r="H41" s="27"/>
      <c r="I41" s="27"/>
      <c r="J41" s="27"/>
      <c r="K41" s="27"/>
      <c r="L41" s="27"/>
      <c r="M41" s="27">
        <v>0</v>
      </c>
      <c r="N41" s="216">
        <f t="shared" si="0"/>
        <v>2.5099999999999998</v>
      </c>
      <c r="O41" s="106">
        <f t="shared" si="1"/>
        <v>2.5099999999999998</v>
      </c>
    </row>
    <row r="42" spans="1:15" s="25" customFormat="1" ht="12.6" customHeight="1" x14ac:dyDescent="0.2">
      <c r="A42" s="156" t="s">
        <v>371</v>
      </c>
      <c r="B42" s="27">
        <v>359.02</v>
      </c>
      <c r="C42" s="27">
        <v>359.02</v>
      </c>
      <c r="D42" s="27">
        <v>359.02</v>
      </c>
      <c r="E42" s="27"/>
      <c r="F42" s="27"/>
      <c r="G42" s="27"/>
      <c r="H42" s="27"/>
      <c r="I42" s="27"/>
      <c r="J42" s="27"/>
      <c r="K42" s="27"/>
      <c r="L42" s="27"/>
      <c r="M42" s="27">
        <v>0</v>
      </c>
      <c r="N42" s="216">
        <f t="shared" si="0"/>
        <v>1077.06</v>
      </c>
      <c r="O42" s="106">
        <f t="shared" si="1"/>
        <v>359.02</v>
      </c>
    </row>
    <row r="43" spans="1:15" s="25" customFormat="1" ht="12.6" customHeight="1" x14ac:dyDescent="0.2">
      <c r="A43" s="157" t="s">
        <v>614</v>
      </c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>
        <v>0</v>
      </c>
      <c r="N43" s="216">
        <f t="shared" si="0"/>
        <v>0</v>
      </c>
      <c r="O43" s="106" t="str">
        <f t="shared" si="1"/>
        <v/>
      </c>
    </row>
    <row r="44" spans="1:15" s="25" customFormat="1" ht="12.6" customHeight="1" x14ac:dyDescent="0.2">
      <c r="A44" s="156" t="s">
        <v>661</v>
      </c>
      <c r="B44" s="27"/>
      <c r="C44" s="27"/>
      <c r="D44" s="27">
        <v>9.9</v>
      </c>
      <c r="E44" s="27"/>
      <c r="F44" s="27"/>
      <c r="G44" s="27"/>
      <c r="H44" s="27"/>
      <c r="I44" s="27"/>
      <c r="J44" s="27"/>
      <c r="K44" s="27"/>
      <c r="L44" s="27"/>
      <c r="M44" s="27">
        <v>0</v>
      </c>
      <c r="N44" s="216">
        <f t="shared" si="0"/>
        <v>9.9</v>
      </c>
      <c r="O44" s="106">
        <f t="shared" si="1"/>
        <v>9.9</v>
      </c>
    </row>
    <row r="45" spans="1:15" s="25" customFormat="1" ht="12.6" customHeight="1" x14ac:dyDescent="0.2">
      <c r="A45" s="156" t="s">
        <v>534</v>
      </c>
      <c r="B45" s="27">
        <v>120</v>
      </c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>
        <v>0</v>
      </c>
      <c r="N45" s="216">
        <f t="shared" si="0"/>
        <v>120</v>
      </c>
      <c r="O45" s="106">
        <f t="shared" si="1"/>
        <v>120</v>
      </c>
    </row>
    <row r="46" spans="1:15" s="25" customFormat="1" ht="12.6" customHeight="1" x14ac:dyDescent="0.2">
      <c r="A46" s="156" t="s">
        <v>528</v>
      </c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>
        <v>0</v>
      </c>
      <c r="N46" s="216">
        <f t="shared" si="0"/>
        <v>0</v>
      </c>
      <c r="O46" s="106" t="str">
        <f t="shared" si="1"/>
        <v/>
      </c>
    </row>
    <row r="47" spans="1:15" s="25" customFormat="1" ht="12.6" customHeight="1" x14ac:dyDescent="0.2">
      <c r="A47" s="156" t="s">
        <v>497</v>
      </c>
      <c r="B47" s="27">
        <v>340.2</v>
      </c>
      <c r="C47" s="27">
        <v>255.75</v>
      </c>
      <c r="D47" s="27">
        <v>233.9</v>
      </c>
      <c r="E47" s="27"/>
      <c r="F47" s="27"/>
      <c r="G47" s="27"/>
      <c r="H47" s="27"/>
      <c r="I47" s="27"/>
      <c r="J47" s="27"/>
      <c r="K47" s="27"/>
      <c r="L47" s="27"/>
      <c r="M47" s="27">
        <v>0</v>
      </c>
      <c r="N47" s="216">
        <f t="shared" si="0"/>
        <v>829.85</v>
      </c>
      <c r="O47" s="106">
        <f t="shared" si="1"/>
        <v>276.61666666666667</v>
      </c>
    </row>
    <row r="48" spans="1:15" s="25" customFormat="1" ht="12.6" customHeight="1" x14ac:dyDescent="0.2">
      <c r="A48" s="156" t="s">
        <v>95</v>
      </c>
      <c r="B48" s="27">
        <v>989.35</v>
      </c>
      <c r="C48" s="27">
        <v>807.31</v>
      </c>
      <c r="D48" s="27">
        <v>772.63</v>
      </c>
      <c r="E48" s="27"/>
      <c r="F48" s="27"/>
      <c r="G48" s="27"/>
      <c r="H48" s="27"/>
      <c r="I48" s="27"/>
      <c r="J48" s="27"/>
      <c r="K48" s="27"/>
      <c r="L48" s="27"/>
      <c r="M48" s="27">
        <v>0</v>
      </c>
      <c r="N48" s="216">
        <f t="shared" si="0"/>
        <v>2569.29</v>
      </c>
      <c r="O48" s="106">
        <f t="shared" si="1"/>
        <v>856.43</v>
      </c>
    </row>
    <row r="49" spans="1:15" s="25" customFormat="1" ht="12.6" customHeight="1" x14ac:dyDescent="0.2">
      <c r="A49" s="156" t="s">
        <v>98</v>
      </c>
      <c r="B49" s="27">
        <v>1095</v>
      </c>
      <c r="C49" s="27">
        <v>1095</v>
      </c>
      <c r="D49" s="27">
        <v>1095</v>
      </c>
      <c r="E49" s="27"/>
      <c r="F49" s="27"/>
      <c r="G49" s="27"/>
      <c r="H49" s="27"/>
      <c r="I49" s="27"/>
      <c r="J49" s="27"/>
      <c r="K49" s="27"/>
      <c r="L49" s="27"/>
      <c r="M49" s="27">
        <v>0</v>
      </c>
      <c r="N49" s="216">
        <f t="shared" si="0"/>
        <v>3285</v>
      </c>
      <c r="O49" s="106">
        <f t="shared" si="1"/>
        <v>1095</v>
      </c>
    </row>
    <row r="50" spans="1:15" s="25" customFormat="1" ht="12.6" customHeight="1" x14ac:dyDescent="0.2">
      <c r="A50" s="156" t="s">
        <v>99</v>
      </c>
      <c r="B50" s="27">
        <v>749.45</v>
      </c>
      <c r="C50" s="27">
        <v>749.45</v>
      </c>
      <c r="D50" s="27">
        <v>714.75</v>
      </c>
      <c r="E50" s="27"/>
      <c r="F50" s="27"/>
      <c r="G50" s="27"/>
      <c r="H50" s="27"/>
      <c r="I50" s="27"/>
      <c r="J50" s="27"/>
      <c r="K50" s="27"/>
      <c r="L50" s="27"/>
      <c r="M50" s="27">
        <v>0</v>
      </c>
      <c r="N50" s="216">
        <f t="shared" si="0"/>
        <v>2213.65</v>
      </c>
      <c r="O50" s="106">
        <f t="shared" si="1"/>
        <v>737.88333333333333</v>
      </c>
    </row>
    <row r="51" spans="1:15" s="25" customFormat="1" ht="12.6" customHeight="1" x14ac:dyDescent="0.2">
      <c r="A51" s="156" t="s">
        <v>75</v>
      </c>
      <c r="B51" s="27">
        <v>315.64999999999998</v>
      </c>
      <c r="C51" s="27">
        <v>302.55</v>
      </c>
      <c r="D51" s="27">
        <v>358.1</v>
      </c>
      <c r="E51" s="27"/>
      <c r="F51" s="27"/>
      <c r="G51" s="27"/>
      <c r="H51" s="27"/>
      <c r="I51" s="27"/>
      <c r="J51" s="27"/>
      <c r="K51" s="27"/>
      <c r="L51" s="27"/>
      <c r="M51" s="27">
        <v>0</v>
      </c>
      <c r="N51" s="216">
        <f t="shared" si="0"/>
        <v>976.30000000000007</v>
      </c>
      <c r="O51" s="106">
        <f t="shared" si="1"/>
        <v>325.43333333333334</v>
      </c>
    </row>
    <row r="52" spans="1:15" s="25" customFormat="1" ht="12.6" customHeight="1" x14ac:dyDescent="0.2">
      <c r="A52" s="156" t="s">
        <v>138</v>
      </c>
      <c r="B52" s="27">
        <v>130</v>
      </c>
      <c r="C52" s="27">
        <v>130</v>
      </c>
      <c r="D52" s="27">
        <v>130</v>
      </c>
      <c r="E52" s="27"/>
      <c r="F52" s="27"/>
      <c r="G52" s="27"/>
      <c r="H52" s="27"/>
      <c r="I52" s="27"/>
      <c r="J52" s="27"/>
      <c r="K52" s="27"/>
      <c r="L52" s="27"/>
      <c r="M52" s="27">
        <v>0</v>
      </c>
      <c r="N52" s="216">
        <f t="shared" si="0"/>
        <v>390</v>
      </c>
      <c r="O52" s="106">
        <f t="shared" si="1"/>
        <v>130</v>
      </c>
    </row>
    <row r="53" spans="1:15" s="25" customFormat="1" ht="12.6" customHeight="1" x14ac:dyDescent="0.2">
      <c r="A53" s="156" t="s">
        <v>184</v>
      </c>
      <c r="B53" s="27"/>
      <c r="C53" s="27"/>
      <c r="D53" s="27">
        <v>50</v>
      </c>
      <c r="E53" s="27"/>
      <c r="F53" s="27"/>
      <c r="G53" s="27"/>
      <c r="H53" s="27"/>
      <c r="I53" s="27"/>
      <c r="J53" s="27"/>
      <c r="K53" s="27"/>
      <c r="L53" s="27"/>
      <c r="M53" s="27">
        <v>0</v>
      </c>
      <c r="N53" s="216">
        <f t="shared" si="0"/>
        <v>50</v>
      </c>
      <c r="O53" s="106">
        <f t="shared" si="1"/>
        <v>50</v>
      </c>
    </row>
    <row r="54" spans="1:15" s="25" customFormat="1" ht="12.6" customHeight="1" x14ac:dyDescent="0.2">
      <c r="A54" s="156" t="s">
        <v>509</v>
      </c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>
        <v>0</v>
      </c>
      <c r="N54" s="216">
        <f t="shared" si="0"/>
        <v>0</v>
      </c>
      <c r="O54" s="106" t="str">
        <f t="shared" si="1"/>
        <v/>
      </c>
    </row>
    <row r="55" spans="1:15" s="25" customFormat="1" ht="12.6" customHeight="1" x14ac:dyDescent="0.2">
      <c r="A55" s="156" t="s">
        <v>268</v>
      </c>
      <c r="B55" s="27"/>
      <c r="C55" s="27"/>
      <c r="D55" s="27">
        <v>50</v>
      </c>
      <c r="E55" s="27"/>
      <c r="F55" s="27"/>
      <c r="G55" s="27"/>
      <c r="H55" s="27"/>
      <c r="I55" s="27"/>
      <c r="J55" s="27"/>
      <c r="K55" s="27"/>
      <c r="L55" s="27"/>
      <c r="M55" s="27">
        <v>0</v>
      </c>
      <c r="N55" s="216">
        <f t="shared" si="0"/>
        <v>50</v>
      </c>
      <c r="O55" s="106">
        <f t="shared" si="1"/>
        <v>50</v>
      </c>
    </row>
    <row r="56" spans="1:15" s="25" customFormat="1" ht="12.6" customHeight="1" x14ac:dyDescent="0.2">
      <c r="A56" s="156" t="s">
        <v>539</v>
      </c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>
        <v>0</v>
      </c>
      <c r="N56" s="216">
        <f t="shared" si="0"/>
        <v>0</v>
      </c>
      <c r="O56" s="106" t="str">
        <f t="shared" si="1"/>
        <v/>
      </c>
    </row>
    <row r="57" spans="1:15" s="25" customFormat="1" ht="12.6" customHeight="1" x14ac:dyDescent="0.2">
      <c r="A57" s="156" t="s">
        <v>260</v>
      </c>
      <c r="B57" s="27">
        <v>49</v>
      </c>
      <c r="C57" s="27">
        <v>50.2</v>
      </c>
      <c r="D57" s="27">
        <v>49</v>
      </c>
      <c r="E57" s="27"/>
      <c r="F57" s="27"/>
      <c r="G57" s="27"/>
      <c r="H57" s="27"/>
      <c r="I57" s="27"/>
      <c r="J57" s="27"/>
      <c r="K57" s="27"/>
      <c r="L57" s="27"/>
      <c r="M57" s="27">
        <v>0</v>
      </c>
      <c r="N57" s="216">
        <f t="shared" si="0"/>
        <v>148.19999999999999</v>
      </c>
      <c r="O57" s="106">
        <f t="shared" si="1"/>
        <v>49.4</v>
      </c>
    </row>
    <row r="58" spans="1:15" s="25" customFormat="1" ht="12.6" customHeight="1" x14ac:dyDescent="0.2">
      <c r="A58" s="156" t="s">
        <v>143</v>
      </c>
      <c r="B58" s="27">
        <v>125.64</v>
      </c>
      <c r="C58" s="27">
        <v>125.64</v>
      </c>
      <c r="D58" s="27">
        <v>128.65</v>
      </c>
      <c r="E58" s="27"/>
      <c r="F58" s="27"/>
      <c r="G58" s="27"/>
      <c r="H58" s="27"/>
      <c r="I58" s="27"/>
      <c r="J58" s="27"/>
      <c r="K58" s="27"/>
      <c r="L58" s="27"/>
      <c r="M58" s="27">
        <v>0</v>
      </c>
      <c r="N58" s="216">
        <f t="shared" si="0"/>
        <v>379.93</v>
      </c>
      <c r="O58" s="106">
        <f t="shared" si="1"/>
        <v>126.64333333333333</v>
      </c>
    </row>
    <row r="59" spans="1:15" s="25" customFormat="1" ht="12.6" customHeight="1" x14ac:dyDescent="0.2">
      <c r="A59" s="156" t="s">
        <v>87</v>
      </c>
      <c r="B59" s="27">
        <v>0.71</v>
      </c>
      <c r="C59" s="27">
        <v>5.49</v>
      </c>
      <c r="D59" s="27">
        <v>7.61</v>
      </c>
      <c r="E59" s="27"/>
      <c r="F59" s="27"/>
      <c r="G59" s="27"/>
      <c r="H59" s="27"/>
      <c r="I59" s="27"/>
      <c r="J59" s="27"/>
      <c r="K59" s="27"/>
      <c r="L59" s="27"/>
      <c r="M59" s="27">
        <v>0</v>
      </c>
      <c r="N59" s="216">
        <f t="shared" si="0"/>
        <v>13.81</v>
      </c>
      <c r="O59" s="106">
        <f t="shared" si="1"/>
        <v>4.6033333333333335</v>
      </c>
    </row>
    <row r="60" spans="1:15" s="25" customFormat="1" ht="12.6" customHeight="1" x14ac:dyDescent="0.2">
      <c r="A60" s="127" t="s">
        <v>127</v>
      </c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>
        <v>0</v>
      </c>
      <c r="N60" s="216">
        <f t="shared" si="0"/>
        <v>0</v>
      </c>
      <c r="O60" s="106" t="str">
        <f t="shared" si="1"/>
        <v/>
      </c>
    </row>
    <row r="61" spans="1:15" s="25" customFormat="1" ht="12.6" customHeight="1" thickBot="1" x14ac:dyDescent="0.25">
      <c r="A61" s="168" t="s">
        <v>1</v>
      </c>
      <c r="B61" s="178">
        <f t="shared" ref="B61:M61" si="2">SUM(B7:B60)</f>
        <v>5213.7700000000004</v>
      </c>
      <c r="C61" s="178">
        <f t="shared" si="2"/>
        <v>6494.01</v>
      </c>
      <c r="D61" s="178">
        <f t="shared" si="2"/>
        <v>4907.78</v>
      </c>
      <c r="E61" s="178">
        <f t="shared" si="2"/>
        <v>0</v>
      </c>
      <c r="F61" s="178">
        <f>SUM(F7:F60)</f>
        <v>0</v>
      </c>
      <c r="G61" s="178">
        <f>SUM(G7:G60)</f>
        <v>0</v>
      </c>
      <c r="H61" s="178">
        <f>SUM(H7:H60)</f>
        <v>0</v>
      </c>
      <c r="I61" s="178">
        <f t="shared" si="2"/>
        <v>0</v>
      </c>
      <c r="J61" s="178">
        <f t="shared" si="2"/>
        <v>0</v>
      </c>
      <c r="K61" s="178">
        <f>SUM(K7:K60)</f>
        <v>0</v>
      </c>
      <c r="L61" s="178">
        <f t="shared" si="2"/>
        <v>0</v>
      </c>
      <c r="M61" s="178">
        <f t="shared" si="2"/>
        <v>0</v>
      </c>
      <c r="N61" s="178">
        <f>SUM(N7:N60)</f>
        <v>16615.560000000001</v>
      </c>
      <c r="O61" s="295">
        <f>IFERROR(AVERAGEIF(B61:M61,"&gt;0"),"")</f>
        <v>5538.52</v>
      </c>
    </row>
    <row r="62" spans="1:15" s="25" customFormat="1" ht="12.6" customHeight="1" thickBot="1" x14ac:dyDescent="0.25">
      <c r="A62" s="251"/>
      <c r="B62" s="252"/>
      <c r="C62" s="252"/>
      <c r="D62" s="252"/>
      <c r="E62" s="252"/>
      <c r="F62" s="252"/>
      <c r="G62" s="252"/>
      <c r="H62" s="252"/>
      <c r="I62" s="252"/>
      <c r="J62" s="252"/>
      <c r="K62" s="252"/>
      <c r="L62" s="252"/>
      <c r="M62" s="252"/>
      <c r="N62" s="252"/>
      <c r="O62" s="253"/>
    </row>
    <row r="63" spans="1:15" s="25" customFormat="1" ht="12.6" customHeight="1" thickBot="1" x14ac:dyDescent="0.25">
      <c r="A63" s="64" t="s">
        <v>2</v>
      </c>
      <c r="B63" s="107">
        <f t="shared" ref="B63:O63" si="3">B6</f>
        <v>44197</v>
      </c>
      <c r="C63" s="108">
        <f t="shared" si="3"/>
        <v>44228</v>
      </c>
      <c r="D63" s="108">
        <f t="shared" si="3"/>
        <v>44256</v>
      </c>
      <c r="E63" s="108">
        <f t="shared" si="3"/>
        <v>44287</v>
      </c>
      <c r="F63" s="108">
        <f t="shared" si="3"/>
        <v>44317</v>
      </c>
      <c r="G63" s="108">
        <f t="shared" si="3"/>
        <v>44348</v>
      </c>
      <c r="H63" s="108">
        <f t="shared" si="3"/>
        <v>44378</v>
      </c>
      <c r="I63" s="108">
        <f t="shared" si="3"/>
        <v>44409</v>
      </c>
      <c r="J63" s="108">
        <f t="shared" si="3"/>
        <v>44440</v>
      </c>
      <c r="K63" s="108">
        <f t="shared" si="3"/>
        <v>44470</v>
      </c>
      <c r="L63" s="108">
        <f t="shared" si="3"/>
        <v>44501</v>
      </c>
      <c r="M63" s="108">
        <f t="shared" si="3"/>
        <v>44531</v>
      </c>
      <c r="N63" s="109" t="str">
        <f t="shared" si="3"/>
        <v>Total</v>
      </c>
      <c r="O63" s="120" t="str">
        <f t="shared" si="3"/>
        <v>Média</v>
      </c>
    </row>
    <row r="64" spans="1:15" s="25" customFormat="1" ht="12.6" customHeight="1" x14ac:dyDescent="0.2">
      <c r="A64" s="111" t="s">
        <v>5</v>
      </c>
      <c r="B64" s="27">
        <v>6000</v>
      </c>
      <c r="C64" s="27">
        <v>6000</v>
      </c>
      <c r="D64" s="27">
        <v>6000</v>
      </c>
      <c r="E64" s="27"/>
      <c r="F64" s="27"/>
      <c r="G64" s="27"/>
      <c r="H64" s="27"/>
      <c r="I64" s="27"/>
      <c r="J64" s="27"/>
      <c r="K64" s="27"/>
      <c r="L64" s="27"/>
      <c r="M64" s="27">
        <v>0</v>
      </c>
      <c r="N64" s="210">
        <f t="shared" ref="N64:N73" si="4">SUM(B64:M64)</f>
        <v>18000</v>
      </c>
      <c r="O64" s="106">
        <f>IFERROR(AVERAGEIF(B64:M64,"&gt;0"),"")</f>
        <v>6000</v>
      </c>
    </row>
    <row r="65" spans="1:15" s="25" customFormat="1" ht="12.6" customHeight="1" x14ac:dyDescent="0.2">
      <c r="A65" s="111" t="s">
        <v>304</v>
      </c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>
        <v>0</v>
      </c>
      <c r="N65" s="210">
        <f t="shared" si="4"/>
        <v>0</v>
      </c>
      <c r="O65" s="106" t="str">
        <f t="shared" ref="O65:O73" si="5">IFERROR(AVERAGEIF(B65:M65,"&gt;0"),"")</f>
        <v/>
      </c>
    </row>
    <row r="66" spans="1:15" s="25" customFormat="1" ht="12.6" customHeight="1" x14ac:dyDescent="0.2">
      <c r="A66" s="111" t="s">
        <v>536</v>
      </c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>
        <v>0</v>
      </c>
      <c r="N66" s="210">
        <f>SUM(B66:M66)</f>
        <v>0</v>
      </c>
      <c r="O66" s="106" t="str">
        <f t="shared" si="5"/>
        <v/>
      </c>
    </row>
    <row r="67" spans="1:15" s="25" customFormat="1" ht="12.6" customHeight="1" x14ac:dyDescent="0.2">
      <c r="A67" s="182" t="s">
        <v>511</v>
      </c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>
        <v>0</v>
      </c>
      <c r="N67" s="210">
        <f>SUM(B67:M67)</f>
        <v>0</v>
      </c>
      <c r="O67" s="106" t="str">
        <f t="shared" si="5"/>
        <v/>
      </c>
    </row>
    <row r="68" spans="1:15" s="25" customFormat="1" ht="12.6" customHeight="1" x14ac:dyDescent="0.2">
      <c r="A68" s="112" t="s">
        <v>61</v>
      </c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>
        <v>0</v>
      </c>
      <c r="N68" s="183">
        <f t="shared" si="4"/>
        <v>0</v>
      </c>
      <c r="O68" s="106" t="str">
        <f t="shared" si="5"/>
        <v/>
      </c>
    </row>
    <row r="69" spans="1:15" s="25" customFormat="1" ht="12.6" customHeight="1" x14ac:dyDescent="0.2">
      <c r="A69" s="112" t="s">
        <v>3</v>
      </c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>
        <v>0</v>
      </c>
      <c r="N69" s="210">
        <f t="shared" si="4"/>
        <v>0</v>
      </c>
      <c r="O69" s="106" t="str">
        <f t="shared" si="5"/>
        <v/>
      </c>
    </row>
    <row r="70" spans="1:15" s="25" customFormat="1" ht="12.6" customHeight="1" x14ac:dyDescent="0.2">
      <c r="A70" s="112" t="s">
        <v>537</v>
      </c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>
        <v>0</v>
      </c>
      <c r="N70" s="210">
        <f>SUM(B70:M70)</f>
        <v>0</v>
      </c>
      <c r="O70" s="106" t="str">
        <f t="shared" si="5"/>
        <v/>
      </c>
    </row>
    <row r="71" spans="1:15" s="25" customFormat="1" ht="12.6" customHeight="1" x14ac:dyDescent="0.2">
      <c r="A71" s="112" t="s">
        <v>503</v>
      </c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>
        <v>0</v>
      </c>
      <c r="N71" s="210">
        <f>SUM(B71:M71)</f>
        <v>0</v>
      </c>
      <c r="O71" s="106" t="str">
        <f t="shared" si="5"/>
        <v/>
      </c>
    </row>
    <row r="72" spans="1:15" s="25" customFormat="1" ht="12.6" customHeight="1" x14ac:dyDescent="0.2">
      <c r="A72" s="112" t="s">
        <v>643</v>
      </c>
      <c r="B72" s="27">
        <v>1935</v>
      </c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>
        <v>0</v>
      </c>
      <c r="N72" s="210">
        <f>SUM(B72:M72)</f>
        <v>1935</v>
      </c>
      <c r="O72" s="106">
        <f t="shared" si="5"/>
        <v>1935</v>
      </c>
    </row>
    <row r="73" spans="1:15" s="25" customFormat="1" ht="12.6" customHeight="1" x14ac:dyDescent="0.2">
      <c r="A73" s="112" t="s">
        <v>362</v>
      </c>
      <c r="B73" s="27">
        <v>18.37</v>
      </c>
      <c r="C73" s="27"/>
      <c r="D73" s="27">
        <v>15.51</v>
      </c>
      <c r="E73" s="27"/>
      <c r="F73" s="27"/>
      <c r="G73" s="27"/>
      <c r="H73" s="27"/>
      <c r="I73" s="27"/>
      <c r="J73" s="27"/>
      <c r="K73" s="27"/>
      <c r="L73" s="27"/>
      <c r="M73" s="27">
        <v>0</v>
      </c>
      <c r="N73" s="210">
        <f t="shared" si="4"/>
        <v>33.880000000000003</v>
      </c>
      <c r="O73" s="106">
        <f t="shared" si="5"/>
        <v>16.940000000000001</v>
      </c>
    </row>
    <row r="74" spans="1:15" s="25" customFormat="1" ht="12.6" customHeight="1" thickBot="1" x14ac:dyDescent="0.25">
      <c r="A74" s="176" t="s">
        <v>1</v>
      </c>
      <c r="B74" s="177">
        <f t="shared" ref="B74:M74" si="6">SUM(B64:B73)</f>
        <v>7953.37</v>
      </c>
      <c r="C74" s="177">
        <f t="shared" si="6"/>
        <v>6000</v>
      </c>
      <c r="D74" s="177">
        <f t="shared" si="6"/>
        <v>6015.51</v>
      </c>
      <c r="E74" s="177">
        <f t="shared" si="6"/>
        <v>0</v>
      </c>
      <c r="F74" s="177">
        <f t="shared" si="6"/>
        <v>0</v>
      </c>
      <c r="G74" s="177">
        <f t="shared" si="6"/>
        <v>0</v>
      </c>
      <c r="H74" s="177">
        <f t="shared" si="6"/>
        <v>0</v>
      </c>
      <c r="I74" s="177">
        <f t="shared" si="6"/>
        <v>0</v>
      </c>
      <c r="J74" s="177">
        <f t="shared" si="6"/>
        <v>0</v>
      </c>
      <c r="K74" s="177">
        <f t="shared" si="6"/>
        <v>0</v>
      </c>
      <c r="L74" s="177">
        <f t="shared" si="6"/>
        <v>0</v>
      </c>
      <c r="M74" s="177">
        <f t="shared" si="6"/>
        <v>0</v>
      </c>
      <c r="N74" s="177">
        <f>SUM(B74:M74)</f>
        <v>19968.879999999997</v>
      </c>
      <c r="O74" s="291">
        <f>IFERROR(AVERAGEIF(B74:M74,"&gt;0"),"")</f>
        <v>6656.2933333333322</v>
      </c>
    </row>
    <row r="75" spans="1:15" s="25" customFormat="1" ht="12.6" customHeight="1" thickBot="1" x14ac:dyDescent="0.25">
      <c r="A75" s="41"/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43"/>
      <c r="O75" s="39"/>
    </row>
    <row r="76" spans="1:15" s="34" customFormat="1" ht="12.6" customHeight="1" thickBot="1" x14ac:dyDescent="0.25">
      <c r="A76" s="184" t="s">
        <v>9</v>
      </c>
      <c r="B76" s="336">
        <f>'[2]2021'!$E$18</f>
        <v>28263.439999999999</v>
      </c>
      <c r="C76" s="336">
        <f>'[2]2021'!$H$18</f>
        <v>28077.8</v>
      </c>
      <c r="D76" s="336">
        <f>'[2]2021'!$K$18</f>
        <v>29648.75</v>
      </c>
      <c r="E76" s="336">
        <f>'[2]2021'!$N$18</f>
        <v>0</v>
      </c>
      <c r="F76" s="336">
        <f>'[2]2021'!$Q$18</f>
        <v>0</v>
      </c>
      <c r="G76" s="336">
        <f>'[2]2021'!$T$18</f>
        <v>0</v>
      </c>
      <c r="H76" s="336">
        <f>'[2]2021'!$W$18</f>
        <v>0</v>
      </c>
      <c r="I76" s="336">
        <f>'[2]2021'!$Z$18</f>
        <v>0</v>
      </c>
      <c r="J76" s="336">
        <f>'[2]2021'!$AC$18</f>
        <v>0</v>
      </c>
      <c r="K76" s="336">
        <f>'[2]2021'!$AF$18</f>
        <v>0</v>
      </c>
      <c r="L76" s="336">
        <f>'[2]2021'!$AI$18</f>
        <v>0</v>
      </c>
      <c r="M76" s="336">
        <f>'[2]2021'!$AL$18</f>
        <v>0</v>
      </c>
      <c r="N76" s="43"/>
      <c r="O76" s="43"/>
    </row>
    <row r="77" spans="1:15" s="25" customFormat="1" ht="14.1" customHeight="1" x14ac:dyDescent="0.2">
      <c r="N77" s="34"/>
    </row>
    <row r="78" spans="1:15" s="25" customFormat="1" ht="14.1" customHeight="1" x14ac:dyDescent="0.2">
      <c r="N78" s="34"/>
    </row>
    <row r="79" spans="1:15" ht="14.1" customHeight="1" x14ac:dyDescent="0.2"/>
    <row r="80" spans="1:15" ht="14.1" customHeight="1" x14ac:dyDescent="0.2"/>
    <row r="81" ht="14.1" customHeight="1" x14ac:dyDescent="0.2"/>
    <row r="82" ht="14.1" customHeight="1" x14ac:dyDescent="0.2"/>
    <row r="83" ht="14.1" customHeight="1" x14ac:dyDescent="0.2"/>
    <row r="84" ht="14.1" customHeight="1" x14ac:dyDescent="0.2"/>
    <row r="85" ht="14.1" customHeight="1" x14ac:dyDescent="0.2"/>
    <row r="86" ht="14.1" customHeight="1" x14ac:dyDescent="0.2"/>
    <row r="87" ht="14.1" customHeight="1" x14ac:dyDescent="0.2"/>
    <row r="88" ht="14.1" customHeight="1" x14ac:dyDescent="0.2"/>
    <row r="89" ht="14.1" customHeight="1" x14ac:dyDescent="0.2"/>
    <row r="90" ht="14.1" customHeight="1" x14ac:dyDescent="0.2"/>
    <row r="91" ht="14.1" customHeight="1" x14ac:dyDescent="0.2"/>
    <row r="92" ht="14.1" customHeight="1" x14ac:dyDescent="0.2"/>
    <row r="93" ht="14.1" customHeight="1" x14ac:dyDescent="0.2"/>
    <row r="94" ht="14.1" customHeight="1" x14ac:dyDescent="0.2"/>
    <row r="95" ht="14.1" customHeight="1" x14ac:dyDescent="0.2"/>
    <row r="96" ht="14.1" customHeight="1" x14ac:dyDescent="0.2"/>
    <row r="97" ht="14.1" customHeight="1" x14ac:dyDescent="0.2"/>
    <row r="98" ht="14.1" customHeight="1" x14ac:dyDescent="0.2"/>
    <row r="99" ht="14.1" customHeight="1" x14ac:dyDescent="0.2"/>
    <row r="100" ht="14.1" customHeight="1" x14ac:dyDescent="0.2"/>
    <row r="101" ht="14.1" customHeight="1" x14ac:dyDescent="0.2"/>
    <row r="102" ht="14.1" customHeight="1" x14ac:dyDescent="0.2"/>
    <row r="103" ht="14.1" customHeight="1" x14ac:dyDescent="0.2"/>
    <row r="104" ht="14.1" customHeight="1" x14ac:dyDescent="0.2"/>
    <row r="105" ht="14.1" customHeight="1" x14ac:dyDescent="0.2"/>
    <row r="106" ht="14.1" customHeight="1" x14ac:dyDescent="0.2"/>
    <row r="107" ht="14.1" customHeight="1" x14ac:dyDescent="0.2"/>
    <row r="108" ht="14.1" customHeight="1" x14ac:dyDescent="0.2"/>
    <row r="109" ht="14.1" customHeight="1" x14ac:dyDescent="0.2"/>
    <row r="110" ht="14.1" customHeight="1" x14ac:dyDescent="0.2"/>
    <row r="111" ht="14.1" customHeight="1" x14ac:dyDescent="0.2"/>
    <row r="112" ht="14.1" customHeight="1" x14ac:dyDescent="0.2"/>
    <row r="113" ht="14.1" customHeight="1" x14ac:dyDescent="0.2"/>
    <row r="114" ht="14.1" customHeight="1" x14ac:dyDescent="0.2"/>
    <row r="115" ht="14.1" customHeight="1" x14ac:dyDescent="0.2"/>
    <row r="116" ht="14.1" customHeight="1" x14ac:dyDescent="0.2"/>
    <row r="117" ht="14.1" customHeight="1" x14ac:dyDescent="0.2"/>
    <row r="118" ht="14.1" customHeight="1" x14ac:dyDescent="0.2"/>
    <row r="119" ht="14.1" customHeight="1" x14ac:dyDescent="0.2"/>
    <row r="120" ht="14.1" customHeight="1" x14ac:dyDescent="0.2"/>
    <row r="121" ht="14.1" customHeight="1" x14ac:dyDescent="0.2"/>
    <row r="122" ht="14.1" customHeight="1" x14ac:dyDescent="0.2"/>
    <row r="123" ht="14.1" customHeight="1" x14ac:dyDescent="0.2"/>
    <row r="124" ht="14.1" customHeight="1" x14ac:dyDescent="0.2"/>
    <row r="125" ht="14.1" customHeight="1" x14ac:dyDescent="0.2"/>
    <row r="126" ht="14.1" customHeight="1" x14ac:dyDescent="0.2"/>
    <row r="127" ht="14.1" customHeight="1" x14ac:dyDescent="0.2"/>
    <row r="128" ht="14.1" customHeight="1" x14ac:dyDescent="0.2"/>
    <row r="129" ht="14.1" customHeight="1" x14ac:dyDescent="0.2"/>
    <row r="130" ht="14.1" customHeight="1" x14ac:dyDescent="0.2"/>
  </sheetData>
  <sheetProtection password="E499" sheet="1" objects="1" scenarios="1" selectLockedCells="1" selectUnlockedCells="1"/>
  <mergeCells count="3">
    <mergeCell ref="A1:O1"/>
    <mergeCell ref="A2:O2"/>
    <mergeCell ref="A4:O4"/>
  </mergeCells>
  <printOptions horizontalCentered="1"/>
  <pageMargins left="0.94488188976377963" right="0.35433070866141736" top="0.39370078740157483" bottom="0.39370078740157483" header="0.51181102362204722" footer="0.51181102362204722"/>
  <pageSetup paperSize="9" scale="70" firstPageNumber="0" orientation="landscape" horizontalDpi="300" verticalDpi="300" r:id="rId1"/>
  <headerFooter alignWithMargins="0"/>
  <ignoredErrors>
    <ignoredError sqref="J61" formula="1"/>
  </ignoredError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8"/>
  <dimension ref="A1:O64"/>
  <sheetViews>
    <sheetView topLeftCell="A35" zoomScale="140" zoomScaleNormal="140" workbookViewId="0">
      <selection activeCell="B42" sqref="B42:M42"/>
    </sheetView>
  </sheetViews>
  <sheetFormatPr defaultRowHeight="12.75" x14ac:dyDescent="0.2"/>
  <cols>
    <col min="1" max="1" width="39" style="44" customWidth="1"/>
    <col min="2" max="2" width="9.28515625" style="44" customWidth="1"/>
    <col min="3" max="3" width="9" style="44" customWidth="1"/>
    <col min="4" max="4" width="9.28515625" style="44" customWidth="1"/>
    <col min="5" max="6" width="9.140625" style="44" customWidth="1"/>
    <col min="7" max="7" width="9.7109375" style="44" customWidth="1"/>
    <col min="8" max="8" width="8.7109375" style="44" customWidth="1"/>
    <col min="9" max="9" width="10" style="44" customWidth="1"/>
    <col min="10" max="10" width="9.28515625" style="44" customWidth="1"/>
    <col min="11" max="13" width="10.7109375" style="44" customWidth="1"/>
    <col min="14" max="14" width="10.7109375" style="215" customWidth="1"/>
    <col min="15" max="15" width="10.7109375" style="44" customWidth="1"/>
    <col min="16" max="16384" width="9.140625" style="44"/>
  </cols>
  <sheetData>
    <row r="1" spans="1:15" ht="12.6" customHeight="1" x14ac:dyDescent="0.2">
      <c r="A1" s="508" t="str">
        <f>APUCARANA!A1</f>
        <v xml:space="preserve">ORDEM DOS ADVOGADOS DO BRASIL - Seção PR </v>
      </c>
      <c r="B1" s="523"/>
      <c r="C1" s="523"/>
      <c r="D1" s="523"/>
      <c r="E1" s="523"/>
      <c r="F1" s="523"/>
      <c r="G1" s="523"/>
      <c r="H1" s="523"/>
      <c r="I1" s="523"/>
      <c r="J1" s="523"/>
      <c r="K1" s="523"/>
      <c r="L1" s="523"/>
      <c r="M1" s="523"/>
      <c r="N1" s="523"/>
      <c r="O1" s="524"/>
    </row>
    <row r="2" spans="1:15" ht="12.6" customHeight="1" thickBot="1" x14ac:dyDescent="0.25">
      <c r="A2" s="481" t="s">
        <v>703</v>
      </c>
      <c r="B2" s="482"/>
      <c r="C2" s="482"/>
      <c r="D2" s="482"/>
      <c r="E2" s="482"/>
      <c r="F2" s="482"/>
      <c r="G2" s="482"/>
      <c r="H2" s="482"/>
      <c r="I2" s="482"/>
      <c r="J2" s="482"/>
      <c r="K2" s="482"/>
      <c r="L2" s="482"/>
      <c r="M2" s="482"/>
      <c r="N2" s="482"/>
      <c r="O2" s="483"/>
    </row>
    <row r="3" spans="1:15" ht="12.6" customHeight="1" thickBot="1" x14ac:dyDescent="0.25">
      <c r="A3" s="45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211"/>
      <c r="O3" s="46"/>
    </row>
    <row r="4" spans="1:15" ht="12.6" customHeight="1" thickBot="1" x14ac:dyDescent="0.25">
      <c r="A4" s="511" t="s">
        <v>47</v>
      </c>
      <c r="B4" s="512"/>
      <c r="C4" s="512"/>
      <c r="D4" s="512"/>
      <c r="E4" s="512"/>
      <c r="F4" s="512"/>
      <c r="G4" s="512"/>
      <c r="H4" s="512"/>
      <c r="I4" s="512"/>
      <c r="J4" s="512"/>
      <c r="K4" s="512"/>
      <c r="L4" s="512"/>
      <c r="M4" s="512"/>
      <c r="N4" s="512"/>
      <c r="O4" s="513"/>
    </row>
    <row r="5" spans="1:15" ht="12.6" customHeight="1" thickBot="1" x14ac:dyDescent="0.25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298"/>
      <c r="O5" s="45"/>
    </row>
    <row r="6" spans="1:15" s="25" customFormat="1" ht="12.6" customHeight="1" thickBot="1" x14ac:dyDescent="0.25">
      <c r="A6" s="101" t="s">
        <v>0</v>
      </c>
      <c r="B6" s="130">
        <f>APUCARANA!B6</f>
        <v>44197</v>
      </c>
      <c r="C6" s="130">
        <f>APUCARANA!C6</f>
        <v>44228</v>
      </c>
      <c r="D6" s="130">
        <f>APUCARANA!D6</f>
        <v>44256</v>
      </c>
      <c r="E6" s="130">
        <f>APUCARANA!E6</f>
        <v>44287</v>
      </c>
      <c r="F6" s="130">
        <f>APUCARANA!F6</f>
        <v>44317</v>
      </c>
      <c r="G6" s="130">
        <f>APUCARANA!G6</f>
        <v>44348</v>
      </c>
      <c r="H6" s="130">
        <f>APUCARANA!H6</f>
        <v>44378</v>
      </c>
      <c r="I6" s="130">
        <f>APUCARANA!I6</f>
        <v>44409</v>
      </c>
      <c r="J6" s="130">
        <f>APUCARANA!J6</f>
        <v>44440</v>
      </c>
      <c r="K6" s="130">
        <f>APUCARANA!K6</f>
        <v>44470</v>
      </c>
      <c r="L6" s="130">
        <f>APUCARANA!L6</f>
        <v>44501</v>
      </c>
      <c r="M6" s="130">
        <f>APUCARANA!M6</f>
        <v>44531</v>
      </c>
      <c r="N6" s="103" t="str">
        <f>APUCARANA!N6</f>
        <v>Total</v>
      </c>
      <c r="O6" s="104" t="str">
        <f>APUCARANA!O6</f>
        <v>Média</v>
      </c>
    </row>
    <row r="7" spans="1:15" s="25" customFormat="1" ht="12.6" customHeight="1" x14ac:dyDescent="0.2">
      <c r="A7" s="105" t="s">
        <v>113</v>
      </c>
      <c r="B7" s="26">
        <v>0</v>
      </c>
      <c r="C7" s="26">
        <v>0</v>
      </c>
      <c r="D7" s="26">
        <v>0</v>
      </c>
      <c r="E7" s="26">
        <v>0</v>
      </c>
      <c r="F7" s="26">
        <v>0</v>
      </c>
      <c r="G7" s="26">
        <v>0</v>
      </c>
      <c r="H7" s="26">
        <v>0</v>
      </c>
      <c r="I7" s="26">
        <v>0</v>
      </c>
      <c r="J7" s="26">
        <v>0</v>
      </c>
      <c r="K7" s="26">
        <v>0</v>
      </c>
      <c r="L7" s="26">
        <v>0</v>
      </c>
      <c r="M7" s="26">
        <v>0</v>
      </c>
      <c r="N7" s="183">
        <f>SUM(B7:M7)</f>
        <v>0</v>
      </c>
      <c r="O7" s="106" t="str">
        <f>IFERROR(AVERAGEIF(B7:M7,"&gt;0"),"")</f>
        <v/>
      </c>
    </row>
    <row r="8" spans="1:15" s="25" customFormat="1" ht="12.6" customHeight="1" x14ac:dyDescent="0.2">
      <c r="A8" s="105" t="s">
        <v>504</v>
      </c>
      <c r="B8" s="26">
        <v>89.8</v>
      </c>
      <c r="C8" s="26">
        <v>93.8</v>
      </c>
      <c r="D8" s="26">
        <v>109.8</v>
      </c>
      <c r="E8" s="26"/>
      <c r="F8" s="26"/>
      <c r="G8" s="26"/>
      <c r="H8" s="26"/>
      <c r="I8" s="26"/>
      <c r="J8" s="26"/>
      <c r="K8" s="26"/>
      <c r="L8" s="26"/>
      <c r="M8" s="26">
        <v>0</v>
      </c>
      <c r="N8" s="183">
        <f t="shared" ref="N8:N46" si="0">SUM(B8:M8)</f>
        <v>293.39999999999998</v>
      </c>
      <c r="O8" s="106">
        <f t="shared" ref="O8:O46" si="1">IFERROR(AVERAGEIF(B8:M8,"&gt;0"),"")</f>
        <v>97.8</v>
      </c>
    </row>
    <row r="9" spans="1:15" s="25" customFormat="1" ht="12.6" customHeight="1" x14ac:dyDescent="0.2">
      <c r="A9" s="163" t="s">
        <v>277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>
        <v>0</v>
      </c>
      <c r="N9" s="183">
        <f t="shared" si="0"/>
        <v>0</v>
      </c>
      <c r="O9" s="106" t="str">
        <f t="shared" si="1"/>
        <v/>
      </c>
    </row>
    <row r="10" spans="1:15" s="25" customFormat="1" ht="12.6" customHeight="1" x14ac:dyDescent="0.2">
      <c r="A10" s="105" t="s">
        <v>608</v>
      </c>
      <c r="B10" s="26"/>
      <c r="C10" s="26"/>
      <c r="D10" s="26">
        <v>1487.5</v>
      </c>
      <c r="E10" s="26"/>
      <c r="F10" s="26"/>
      <c r="G10" s="26"/>
      <c r="H10" s="26"/>
      <c r="I10" s="26"/>
      <c r="J10" s="26"/>
      <c r="K10" s="26"/>
      <c r="L10" s="26"/>
      <c r="M10" s="26">
        <v>0</v>
      </c>
      <c r="N10" s="183">
        <f t="shared" si="0"/>
        <v>1487.5</v>
      </c>
      <c r="O10" s="106">
        <f t="shared" si="1"/>
        <v>1487.5</v>
      </c>
    </row>
    <row r="11" spans="1:15" s="25" customFormat="1" ht="12.6" customHeight="1" x14ac:dyDescent="0.2">
      <c r="A11" s="105" t="s">
        <v>157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>
        <v>0</v>
      </c>
      <c r="N11" s="183">
        <f t="shared" si="0"/>
        <v>0</v>
      </c>
      <c r="O11" s="106" t="str">
        <f t="shared" si="1"/>
        <v/>
      </c>
    </row>
    <row r="12" spans="1:15" s="25" customFormat="1" ht="12.6" customHeight="1" x14ac:dyDescent="0.2">
      <c r="A12" s="105" t="s">
        <v>154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>
        <v>0</v>
      </c>
      <c r="N12" s="183">
        <f t="shared" si="0"/>
        <v>0</v>
      </c>
      <c r="O12" s="106" t="str">
        <f t="shared" si="1"/>
        <v/>
      </c>
    </row>
    <row r="13" spans="1:15" s="25" customFormat="1" ht="12.6" customHeight="1" x14ac:dyDescent="0.2">
      <c r="A13" s="105" t="s">
        <v>182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>
        <v>0</v>
      </c>
      <c r="N13" s="183">
        <f t="shared" si="0"/>
        <v>0</v>
      </c>
      <c r="O13" s="106" t="str">
        <f t="shared" si="1"/>
        <v/>
      </c>
    </row>
    <row r="14" spans="1:15" s="25" customFormat="1" ht="12.6" customHeight="1" x14ac:dyDescent="0.2">
      <c r="A14" s="105" t="s">
        <v>488</v>
      </c>
      <c r="B14" s="26"/>
      <c r="C14" s="26">
        <v>157.53</v>
      </c>
      <c r="D14" s="26">
        <v>205.49</v>
      </c>
      <c r="E14" s="26"/>
      <c r="F14" s="26"/>
      <c r="G14" s="26"/>
      <c r="H14" s="26"/>
      <c r="I14" s="26"/>
      <c r="J14" s="26"/>
      <c r="K14" s="26"/>
      <c r="L14" s="26"/>
      <c r="M14" s="26">
        <v>0</v>
      </c>
      <c r="N14" s="183">
        <f t="shared" si="0"/>
        <v>363.02</v>
      </c>
      <c r="O14" s="106">
        <f t="shared" si="1"/>
        <v>181.51</v>
      </c>
    </row>
    <row r="15" spans="1:15" s="25" customFormat="1" ht="12.6" customHeight="1" x14ac:dyDescent="0.2">
      <c r="A15" s="105" t="s">
        <v>244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>
        <v>0</v>
      </c>
      <c r="N15" s="183">
        <f t="shared" si="0"/>
        <v>0</v>
      </c>
      <c r="O15" s="106" t="str">
        <f t="shared" si="1"/>
        <v/>
      </c>
    </row>
    <row r="16" spans="1:15" s="25" customFormat="1" ht="12.6" customHeight="1" x14ac:dyDescent="0.2">
      <c r="A16" s="105" t="s">
        <v>67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>
        <v>0</v>
      </c>
      <c r="N16" s="183">
        <f t="shared" si="0"/>
        <v>0</v>
      </c>
      <c r="O16" s="106" t="str">
        <f t="shared" si="1"/>
        <v/>
      </c>
    </row>
    <row r="17" spans="1:15" s="25" customFormat="1" ht="12.6" customHeight="1" x14ac:dyDescent="0.2">
      <c r="A17" s="105" t="s">
        <v>540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>
        <v>0</v>
      </c>
      <c r="N17" s="183">
        <f t="shared" si="0"/>
        <v>0</v>
      </c>
      <c r="O17" s="106" t="str">
        <f t="shared" si="1"/>
        <v/>
      </c>
    </row>
    <row r="18" spans="1:15" s="25" customFormat="1" ht="12.6" customHeight="1" x14ac:dyDescent="0.2">
      <c r="A18" s="105" t="s">
        <v>159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>
        <v>0</v>
      </c>
      <c r="N18" s="183">
        <f t="shared" si="0"/>
        <v>0</v>
      </c>
      <c r="O18" s="106" t="str">
        <f t="shared" si="1"/>
        <v/>
      </c>
    </row>
    <row r="19" spans="1:15" s="25" customFormat="1" ht="12.6" customHeight="1" x14ac:dyDescent="0.2">
      <c r="A19" s="105" t="s">
        <v>628</v>
      </c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>
        <v>0</v>
      </c>
      <c r="N19" s="183">
        <f t="shared" si="0"/>
        <v>0</v>
      </c>
      <c r="O19" s="106" t="str">
        <f t="shared" si="1"/>
        <v/>
      </c>
    </row>
    <row r="20" spans="1:15" s="25" customFormat="1" ht="12.6" customHeight="1" x14ac:dyDescent="0.2">
      <c r="A20" s="105" t="s">
        <v>629</v>
      </c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>
        <v>0</v>
      </c>
      <c r="N20" s="183">
        <f t="shared" si="0"/>
        <v>0</v>
      </c>
      <c r="O20" s="106" t="str">
        <f t="shared" si="1"/>
        <v/>
      </c>
    </row>
    <row r="21" spans="1:15" s="25" customFormat="1" ht="12.6" customHeight="1" x14ac:dyDescent="0.2">
      <c r="A21" s="105" t="s">
        <v>158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>
        <v>0</v>
      </c>
      <c r="N21" s="183">
        <f t="shared" si="0"/>
        <v>0</v>
      </c>
      <c r="O21" s="106" t="str">
        <f t="shared" si="1"/>
        <v/>
      </c>
    </row>
    <row r="22" spans="1:15" s="25" customFormat="1" ht="12.6" customHeight="1" x14ac:dyDescent="0.2">
      <c r="A22" s="105" t="s">
        <v>141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>
        <v>0</v>
      </c>
      <c r="N22" s="183">
        <f t="shared" si="0"/>
        <v>0</v>
      </c>
      <c r="O22" s="106" t="str">
        <f t="shared" si="1"/>
        <v/>
      </c>
    </row>
    <row r="23" spans="1:15" s="25" customFormat="1" ht="12.6" customHeight="1" x14ac:dyDescent="0.2">
      <c r="A23" s="105" t="s">
        <v>88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>
        <v>0</v>
      </c>
      <c r="N23" s="183">
        <f t="shared" si="0"/>
        <v>0</v>
      </c>
      <c r="O23" s="106" t="str">
        <f t="shared" si="1"/>
        <v/>
      </c>
    </row>
    <row r="24" spans="1:15" s="25" customFormat="1" ht="12.6" customHeight="1" x14ac:dyDescent="0.2">
      <c r="A24" s="105" t="s">
        <v>176</v>
      </c>
      <c r="B24" s="26">
        <v>430</v>
      </c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>
        <v>0</v>
      </c>
      <c r="N24" s="183">
        <f t="shared" si="0"/>
        <v>430</v>
      </c>
      <c r="O24" s="106">
        <f t="shared" si="1"/>
        <v>430</v>
      </c>
    </row>
    <row r="25" spans="1:15" s="25" customFormat="1" ht="12.6" customHeight="1" x14ac:dyDescent="0.2">
      <c r="A25" s="105" t="s">
        <v>411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>
        <v>0</v>
      </c>
      <c r="N25" s="183">
        <f t="shared" si="0"/>
        <v>0</v>
      </c>
      <c r="O25" s="106" t="str">
        <f t="shared" si="1"/>
        <v/>
      </c>
    </row>
    <row r="26" spans="1:15" s="25" customFormat="1" ht="12.6" customHeight="1" x14ac:dyDescent="0.2">
      <c r="A26" s="105" t="s">
        <v>77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>
        <v>0</v>
      </c>
      <c r="N26" s="183">
        <f t="shared" si="0"/>
        <v>0</v>
      </c>
      <c r="O26" s="106" t="str">
        <f t="shared" si="1"/>
        <v/>
      </c>
    </row>
    <row r="27" spans="1:15" s="25" customFormat="1" ht="12.6" customHeight="1" x14ac:dyDescent="0.2">
      <c r="A27" s="105" t="s">
        <v>111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>
        <v>0</v>
      </c>
      <c r="N27" s="183">
        <f t="shared" si="0"/>
        <v>0</v>
      </c>
      <c r="O27" s="106" t="str">
        <f t="shared" si="1"/>
        <v/>
      </c>
    </row>
    <row r="28" spans="1:15" s="25" customFormat="1" ht="12.6" customHeight="1" x14ac:dyDescent="0.2">
      <c r="A28" s="105" t="s">
        <v>69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>
        <v>0</v>
      </c>
      <c r="N28" s="183">
        <f t="shared" si="0"/>
        <v>0</v>
      </c>
      <c r="O28" s="106" t="str">
        <f t="shared" si="1"/>
        <v/>
      </c>
    </row>
    <row r="29" spans="1:15" s="25" customFormat="1" ht="12.6" customHeight="1" x14ac:dyDescent="0.2">
      <c r="A29" s="105" t="s">
        <v>76</v>
      </c>
      <c r="B29" s="26"/>
      <c r="C29" s="26"/>
      <c r="D29" s="26">
        <v>50</v>
      </c>
      <c r="E29" s="26"/>
      <c r="F29" s="26"/>
      <c r="G29" s="26"/>
      <c r="H29" s="26"/>
      <c r="I29" s="26"/>
      <c r="J29" s="26"/>
      <c r="K29" s="26"/>
      <c r="L29" s="26"/>
      <c r="M29" s="26">
        <v>0</v>
      </c>
      <c r="N29" s="183">
        <f t="shared" si="0"/>
        <v>50</v>
      </c>
      <c r="O29" s="106">
        <f t="shared" si="1"/>
        <v>50</v>
      </c>
    </row>
    <row r="30" spans="1:15" s="25" customFormat="1" ht="12.6" customHeight="1" x14ac:dyDescent="0.2">
      <c r="A30" s="105" t="s">
        <v>132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>
        <v>0</v>
      </c>
      <c r="N30" s="183">
        <f t="shared" si="0"/>
        <v>0</v>
      </c>
      <c r="O30" s="106" t="str">
        <f t="shared" si="1"/>
        <v/>
      </c>
    </row>
    <row r="31" spans="1:15" s="25" customFormat="1" ht="12.6" customHeight="1" x14ac:dyDescent="0.2">
      <c r="A31" s="105" t="s">
        <v>656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183">
        <f t="shared" si="0"/>
        <v>0</v>
      </c>
      <c r="O31" s="106" t="str">
        <f t="shared" si="1"/>
        <v/>
      </c>
    </row>
    <row r="32" spans="1:15" s="25" customFormat="1" ht="12.6" customHeight="1" x14ac:dyDescent="0.2">
      <c r="A32" s="105" t="s">
        <v>181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>
        <v>0</v>
      </c>
      <c r="N32" s="183">
        <f t="shared" si="0"/>
        <v>0</v>
      </c>
      <c r="O32" s="106" t="str">
        <f t="shared" si="1"/>
        <v/>
      </c>
    </row>
    <row r="33" spans="1:15" s="25" customFormat="1" ht="12.6" customHeight="1" x14ac:dyDescent="0.2">
      <c r="A33" s="263" t="s">
        <v>371</v>
      </c>
      <c r="B33" s="26">
        <v>37.950000000000003</v>
      </c>
      <c r="C33" s="26">
        <v>37.950000000000003</v>
      </c>
      <c r="D33" s="26">
        <v>37.950000000000003</v>
      </c>
      <c r="E33" s="26"/>
      <c r="F33" s="26"/>
      <c r="G33" s="26"/>
      <c r="H33" s="26"/>
      <c r="I33" s="26"/>
      <c r="J33" s="26"/>
      <c r="K33" s="26"/>
      <c r="L33" s="26"/>
      <c r="M33" s="26">
        <v>0</v>
      </c>
      <c r="N33" s="183">
        <f t="shared" si="0"/>
        <v>113.85000000000001</v>
      </c>
      <c r="O33" s="106">
        <f t="shared" si="1"/>
        <v>37.950000000000003</v>
      </c>
    </row>
    <row r="34" spans="1:15" s="25" customFormat="1" ht="12.6" customHeight="1" x14ac:dyDescent="0.2">
      <c r="A34" s="105" t="s">
        <v>541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>
        <v>0</v>
      </c>
      <c r="N34" s="183">
        <f t="shared" si="0"/>
        <v>0</v>
      </c>
      <c r="O34" s="106" t="str">
        <f t="shared" si="1"/>
        <v/>
      </c>
    </row>
    <row r="35" spans="1:15" s="25" customFormat="1" ht="12.6" customHeight="1" x14ac:dyDescent="0.2">
      <c r="A35" s="105" t="s">
        <v>519</v>
      </c>
      <c r="B35" s="26"/>
      <c r="C35" s="26">
        <v>480</v>
      </c>
      <c r="D35" s="26"/>
      <c r="E35" s="26"/>
      <c r="F35" s="26"/>
      <c r="G35" s="26"/>
      <c r="H35" s="26"/>
      <c r="I35" s="26"/>
      <c r="J35" s="26"/>
      <c r="K35" s="26"/>
      <c r="L35" s="26"/>
      <c r="M35" s="26">
        <v>0</v>
      </c>
      <c r="N35" s="183">
        <f t="shared" si="0"/>
        <v>480</v>
      </c>
      <c r="O35" s="106">
        <f t="shared" si="1"/>
        <v>480</v>
      </c>
    </row>
    <row r="36" spans="1:15" s="25" customFormat="1" ht="12.6" customHeight="1" x14ac:dyDescent="0.2">
      <c r="A36" s="105" t="s">
        <v>527</v>
      </c>
      <c r="B36" s="26">
        <v>150</v>
      </c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>
        <v>0</v>
      </c>
      <c r="N36" s="183">
        <f t="shared" si="0"/>
        <v>150</v>
      </c>
      <c r="O36" s="106">
        <f t="shared" si="1"/>
        <v>150</v>
      </c>
    </row>
    <row r="37" spans="1:15" s="25" customFormat="1" ht="12.6" customHeight="1" x14ac:dyDescent="0.2">
      <c r="A37" s="105" t="s">
        <v>497</v>
      </c>
      <c r="B37" s="26">
        <v>15.55</v>
      </c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>
        <v>0</v>
      </c>
      <c r="N37" s="183">
        <f t="shared" si="0"/>
        <v>15.55</v>
      </c>
      <c r="O37" s="106">
        <f t="shared" si="1"/>
        <v>15.55</v>
      </c>
    </row>
    <row r="38" spans="1:15" s="25" customFormat="1" ht="12.6" customHeight="1" x14ac:dyDescent="0.2">
      <c r="A38" s="105" t="s">
        <v>95</v>
      </c>
      <c r="B38" s="26">
        <v>419.07</v>
      </c>
      <c r="C38" s="26">
        <v>236.99</v>
      </c>
      <c r="D38" s="26">
        <v>261.44</v>
      </c>
      <c r="E38" s="26"/>
      <c r="F38" s="26"/>
      <c r="G38" s="26"/>
      <c r="H38" s="26"/>
      <c r="I38" s="26"/>
      <c r="J38" s="26"/>
      <c r="K38" s="26"/>
      <c r="L38" s="26"/>
      <c r="M38" s="26">
        <v>0</v>
      </c>
      <c r="N38" s="183">
        <f t="shared" si="0"/>
        <v>917.5</v>
      </c>
      <c r="O38" s="106">
        <f t="shared" si="1"/>
        <v>305.83333333333331</v>
      </c>
    </row>
    <row r="39" spans="1:15" s="25" customFormat="1" ht="12.6" customHeight="1" x14ac:dyDescent="0.2">
      <c r="A39" s="105" t="s">
        <v>98</v>
      </c>
      <c r="B39" s="26"/>
      <c r="C39" s="26">
        <v>100</v>
      </c>
      <c r="D39" s="26"/>
      <c r="E39" s="26"/>
      <c r="F39" s="26"/>
      <c r="G39" s="26"/>
      <c r="H39" s="26"/>
      <c r="I39" s="26"/>
      <c r="J39" s="26"/>
      <c r="K39" s="26"/>
      <c r="L39" s="26"/>
      <c r="M39" s="26">
        <v>0</v>
      </c>
      <c r="N39" s="183">
        <f t="shared" si="0"/>
        <v>100</v>
      </c>
      <c r="O39" s="106">
        <f t="shared" si="1"/>
        <v>100</v>
      </c>
    </row>
    <row r="40" spans="1:15" s="25" customFormat="1" ht="12.6" customHeight="1" x14ac:dyDescent="0.2">
      <c r="A40" s="105" t="s">
        <v>99</v>
      </c>
      <c r="B40" s="26">
        <v>189.9</v>
      </c>
      <c r="C40" s="26">
        <v>357.46</v>
      </c>
      <c r="D40" s="26">
        <v>289.8</v>
      </c>
      <c r="E40" s="26"/>
      <c r="F40" s="26"/>
      <c r="G40" s="26"/>
      <c r="H40" s="26"/>
      <c r="I40" s="26"/>
      <c r="J40" s="26"/>
      <c r="K40" s="26"/>
      <c r="L40" s="26"/>
      <c r="M40" s="26">
        <v>0</v>
      </c>
      <c r="N40" s="183">
        <f t="shared" si="0"/>
        <v>837.16000000000008</v>
      </c>
      <c r="O40" s="106">
        <f t="shared" si="1"/>
        <v>279.05333333333334</v>
      </c>
    </row>
    <row r="41" spans="1:15" s="25" customFormat="1" ht="12.6" customHeight="1" x14ac:dyDescent="0.2">
      <c r="A41" s="105" t="s">
        <v>74</v>
      </c>
      <c r="B41" s="26">
        <v>145</v>
      </c>
      <c r="C41" s="26">
        <v>145</v>
      </c>
      <c r="D41" s="26">
        <v>145</v>
      </c>
      <c r="E41" s="26"/>
      <c r="F41" s="26"/>
      <c r="G41" s="26"/>
      <c r="H41" s="26"/>
      <c r="I41" s="26"/>
      <c r="J41" s="26"/>
      <c r="K41" s="26"/>
      <c r="L41" s="26"/>
      <c r="M41" s="26">
        <v>0</v>
      </c>
      <c r="N41" s="183">
        <f t="shared" si="0"/>
        <v>435</v>
      </c>
      <c r="O41" s="106">
        <f t="shared" si="1"/>
        <v>145</v>
      </c>
    </row>
    <row r="42" spans="1:15" s="25" customFormat="1" ht="12.6" customHeight="1" x14ac:dyDescent="0.2">
      <c r="A42" s="105" t="s">
        <v>75</v>
      </c>
      <c r="B42" s="26">
        <v>165.99</v>
      </c>
      <c r="C42" s="26"/>
      <c r="D42" s="26">
        <v>440.51</v>
      </c>
      <c r="E42" s="26"/>
      <c r="F42" s="26"/>
      <c r="G42" s="26"/>
      <c r="H42" s="26"/>
      <c r="I42" s="26"/>
      <c r="J42" s="26"/>
      <c r="K42" s="26"/>
      <c r="L42" s="26"/>
      <c r="M42" s="26">
        <v>0</v>
      </c>
      <c r="N42" s="183">
        <f t="shared" si="0"/>
        <v>606.5</v>
      </c>
      <c r="O42" s="106">
        <f t="shared" si="1"/>
        <v>303.25</v>
      </c>
    </row>
    <row r="43" spans="1:15" s="25" customFormat="1" ht="12.6" customHeight="1" x14ac:dyDescent="0.2">
      <c r="A43" s="105" t="s">
        <v>352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>
        <v>0</v>
      </c>
      <c r="N43" s="183">
        <f t="shared" si="0"/>
        <v>0</v>
      </c>
      <c r="O43" s="106" t="str">
        <f t="shared" si="1"/>
        <v/>
      </c>
    </row>
    <row r="44" spans="1:15" s="25" customFormat="1" ht="12.6" customHeight="1" x14ac:dyDescent="0.2">
      <c r="A44" s="105" t="s">
        <v>79</v>
      </c>
      <c r="B44" s="26">
        <v>49</v>
      </c>
      <c r="C44" s="26">
        <v>49</v>
      </c>
      <c r="D44" s="26">
        <v>49</v>
      </c>
      <c r="E44" s="26"/>
      <c r="F44" s="26"/>
      <c r="G44" s="26"/>
      <c r="H44" s="26"/>
      <c r="I44" s="26"/>
      <c r="J44" s="26"/>
      <c r="K44" s="26"/>
      <c r="L44" s="26"/>
      <c r="M44" s="26">
        <v>0</v>
      </c>
      <c r="N44" s="183">
        <f t="shared" si="0"/>
        <v>147</v>
      </c>
      <c r="O44" s="106">
        <f t="shared" si="1"/>
        <v>49</v>
      </c>
    </row>
    <row r="45" spans="1:15" s="25" customFormat="1" ht="12.6" customHeight="1" x14ac:dyDescent="0.2">
      <c r="A45" s="105" t="s">
        <v>81</v>
      </c>
      <c r="B45" s="26">
        <v>125.64</v>
      </c>
      <c r="C45" s="26">
        <v>125.64</v>
      </c>
      <c r="D45" s="26">
        <v>128.84</v>
      </c>
      <c r="E45" s="26"/>
      <c r="F45" s="26"/>
      <c r="G45" s="26"/>
      <c r="H45" s="26"/>
      <c r="I45" s="26"/>
      <c r="J45" s="26"/>
      <c r="K45" s="26"/>
      <c r="L45" s="26"/>
      <c r="M45" s="26">
        <v>0</v>
      </c>
      <c r="N45" s="183">
        <f t="shared" si="0"/>
        <v>380.12</v>
      </c>
      <c r="O45" s="106">
        <f t="shared" si="1"/>
        <v>126.70666666666666</v>
      </c>
    </row>
    <row r="46" spans="1:15" s="25" customFormat="1" ht="12.6" customHeight="1" x14ac:dyDescent="0.2">
      <c r="A46" s="105" t="s">
        <v>87</v>
      </c>
      <c r="B46" s="26">
        <v>1.1499999999999999</v>
      </c>
      <c r="C46" s="26">
        <v>0.46</v>
      </c>
      <c r="D46" s="26">
        <v>1.84</v>
      </c>
      <c r="E46" s="26"/>
      <c r="F46" s="26"/>
      <c r="G46" s="26"/>
      <c r="H46" s="26"/>
      <c r="I46" s="26"/>
      <c r="J46" s="26"/>
      <c r="K46" s="26"/>
      <c r="L46" s="26"/>
      <c r="M46" s="26">
        <v>0</v>
      </c>
      <c r="N46" s="183">
        <f t="shared" si="0"/>
        <v>3.45</v>
      </c>
      <c r="O46" s="106">
        <f t="shared" si="1"/>
        <v>1.1500000000000001</v>
      </c>
    </row>
    <row r="47" spans="1:15" s="25" customFormat="1" ht="12.6" customHeight="1" thickBot="1" x14ac:dyDescent="0.25">
      <c r="A47" s="168" t="s">
        <v>1</v>
      </c>
      <c r="B47" s="178">
        <f t="shared" ref="B47:M47" si="2">SUM(B7:B46)</f>
        <v>1819.0500000000002</v>
      </c>
      <c r="C47" s="178">
        <f>SUM(C7:C46)</f>
        <v>1783.8300000000002</v>
      </c>
      <c r="D47" s="178">
        <f t="shared" si="2"/>
        <v>3207.17</v>
      </c>
      <c r="E47" s="178">
        <f t="shared" si="2"/>
        <v>0</v>
      </c>
      <c r="F47" s="178">
        <f>SUM(F7:F46)</f>
        <v>0</v>
      </c>
      <c r="G47" s="178">
        <f t="shared" si="2"/>
        <v>0</v>
      </c>
      <c r="H47" s="178">
        <f t="shared" si="2"/>
        <v>0</v>
      </c>
      <c r="I47" s="178">
        <f t="shared" si="2"/>
        <v>0</v>
      </c>
      <c r="J47" s="178">
        <f t="shared" si="2"/>
        <v>0</v>
      </c>
      <c r="K47" s="178">
        <f t="shared" si="2"/>
        <v>0</v>
      </c>
      <c r="L47" s="178">
        <f t="shared" si="2"/>
        <v>0</v>
      </c>
      <c r="M47" s="178">
        <f t="shared" si="2"/>
        <v>0</v>
      </c>
      <c r="N47" s="178">
        <f>SUM(N7:N46)</f>
        <v>6810.0499999999993</v>
      </c>
      <c r="O47" s="295">
        <f>IFERROR(AVERAGEIF(B47:M47,"&gt;0"),"")</f>
        <v>2270.0166666666669</v>
      </c>
    </row>
    <row r="48" spans="1:15" s="25" customFormat="1" ht="12.6" customHeight="1" thickBot="1" x14ac:dyDescent="0.25"/>
    <row r="49" spans="1:15" s="25" customFormat="1" ht="12.6" customHeight="1" thickBot="1" x14ac:dyDescent="0.25">
      <c r="A49" s="64" t="s">
        <v>2</v>
      </c>
      <c r="B49" s="107">
        <f t="shared" ref="B49:O49" si="3">B6</f>
        <v>44197</v>
      </c>
      <c r="C49" s="108">
        <f t="shared" si="3"/>
        <v>44228</v>
      </c>
      <c r="D49" s="108">
        <f t="shared" si="3"/>
        <v>44256</v>
      </c>
      <c r="E49" s="108">
        <f t="shared" si="3"/>
        <v>44287</v>
      </c>
      <c r="F49" s="108">
        <f t="shared" si="3"/>
        <v>44317</v>
      </c>
      <c r="G49" s="108">
        <f t="shared" si="3"/>
        <v>44348</v>
      </c>
      <c r="H49" s="108">
        <f t="shared" si="3"/>
        <v>44378</v>
      </c>
      <c r="I49" s="108">
        <f t="shared" si="3"/>
        <v>44409</v>
      </c>
      <c r="J49" s="108">
        <f t="shared" si="3"/>
        <v>44440</v>
      </c>
      <c r="K49" s="108">
        <f t="shared" si="3"/>
        <v>44470</v>
      </c>
      <c r="L49" s="108">
        <f t="shared" si="3"/>
        <v>44501</v>
      </c>
      <c r="M49" s="108">
        <f t="shared" si="3"/>
        <v>44531</v>
      </c>
      <c r="N49" s="109" t="str">
        <f t="shared" si="3"/>
        <v>Total</v>
      </c>
      <c r="O49" s="120" t="str">
        <f t="shared" si="3"/>
        <v>Média</v>
      </c>
    </row>
    <row r="50" spans="1:15" s="25" customFormat="1" ht="12.6" customHeight="1" x14ac:dyDescent="0.2">
      <c r="A50" s="111" t="s">
        <v>5</v>
      </c>
      <c r="B50" s="26">
        <v>4000</v>
      </c>
      <c r="C50" s="26">
        <v>4000</v>
      </c>
      <c r="D50" s="26">
        <v>4000</v>
      </c>
      <c r="E50" s="26"/>
      <c r="F50" s="26"/>
      <c r="G50" s="26"/>
      <c r="H50" s="26"/>
      <c r="I50" s="26"/>
      <c r="J50" s="26"/>
      <c r="K50" s="26"/>
      <c r="L50" s="26"/>
      <c r="M50" s="26">
        <v>0</v>
      </c>
      <c r="N50" s="210">
        <f t="shared" ref="N50:N60" si="4">SUM(B50:M50)</f>
        <v>12000</v>
      </c>
      <c r="O50" s="106">
        <f>IFERROR(AVERAGEIF(B50:M50,"&gt;0"),"")</f>
        <v>4000</v>
      </c>
    </row>
    <row r="51" spans="1:15" s="25" customFormat="1" ht="12.6" customHeight="1" x14ac:dyDescent="0.2">
      <c r="A51" s="111" t="s">
        <v>304</v>
      </c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>
        <v>0</v>
      </c>
      <c r="N51" s="210">
        <f t="shared" si="4"/>
        <v>0</v>
      </c>
      <c r="O51" s="106" t="str">
        <f t="shared" ref="O51:O59" si="5">IFERROR(AVERAGEIF(B51:M51,"&gt;0"),"")</f>
        <v/>
      </c>
    </row>
    <row r="52" spans="1:15" s="25" customFormat="1" ht="12.6" customHeight="1" x14ac:dyDescent="0.2">
      <c r="A52" s="111" t="s">
        <v>475</v>
      </c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>
        <v>0</v>
      </c>
      <c r="N52" s="183">
        <f t="shared" si="4"/>
        <v>0</v>
      </c>
      <c r="O52" s="106" t="str">
        <f t="shared" si="5"/>
        <v/>
      </c>
    </row>
    <row r="53" spans="1:15" s="25" customFormat="1" ht="12.6" customHeight="1" x14ac:dyDescent="0.2">
      <c r="A53" s="112" t="s">
        <v>148</v>
      </c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>
        <v>0</v>
      </c>
      <c r="N53" s="210">
        <f t="shared" si="4"/>
        <v>0</v>
      </c>
      <c r="O53" s="106" t="str">
        <f t="shared" si="5"/>
        <v/>
      </c>
    </row>
    <row r="54" spans="1:15" s="25" customFormat="1" ht="12.6" customHeight="1" x14ac:dyDescent="0.2">
      <c r="A54" s="112" t="s">
        <v>61</v>
      </c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>
        <v>0</v>
      </c>
      <c r="N54" s="210">
        <f t="shared" si="4"/>
        <v>0</v>
      </c>
      <c r="O54" s="106" t="str">
        <f t="shared" si="5"/>
        <v/>
      </c>
    </row>
    <row r="55" spans="1:15" s="25" customFormat="1" ht="12.6" customHeight="1" x14ac:dyDescent="0.2">
      <c r="A55" s="112" t="s">
        <v>3</v>
      </c>
      <c r="B55" s="26"/>
      <c r="C55" s="26"/>
      <c r="D55" s="26">
        <v>57.28</v>
      </c>
      <c r="E55" s="26"/>
      <c r="F55" s="26"/>
      <c r="G55" s="26"/>
      <c r="H55" s="26"/>
      <c r="I55" s="26"/>
      <c r="J55" s="26"/>
      <c r="K55" s="26"/>
      <c r="L55" s="26"/>
      <c r="M55" s="26">
        <v>0</v>
      </c>
      <c r="N55" s="210">
        <f t="shared" si="4"/>
        <v>57.28</v>
      </c>
      <c r="O55" s="106">
        <f t="shared" si="5"/>
        <v>57.28</v>
      </c>
    </row>
    <row r="56" spans="1:15" s="25" customFormat="1" ht="12.6" customHeight="1" x14ac:dyDescent="0.2">
      <c r="A56" s="112" t="s">
        <v>503</v>
      </c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>
        <v>0</v>
      </c>
      <c r="N56" s="210">
        <f>SUM(B56:M56)</f>
        <v>0</v>
      </c>
      <c r="O56" s="106" t="str">
        <f t="shared" si="5"/>
        <v/>
      </c>
    </row>
    <row r="57" spans="1:15" s="25" customFormat="1" ht="12.6" customHeight="1" x14ac:dyDescent="0.2">
      <c r="A57" s="112" t="s">
        <v>439</v>
      </c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>
        <v>0</v>
      </c>
      <c r="N57" s="210">
        <f t="shared" si="4"/>
        <v>0</v>
      </c>
      <c r="O57" s="106" t="str">
        <f t="shared" si="5"/>
        <v/>
      </c>
    </row>
    <row r="58" spans="1:15" s="25" customFormat="1" ht="12.6" customHeight="1" x14ac:dyDescent="0.2">
      <c r="A58" s="112" t="s">
        <v>643</v>
      </c>
      <c r="B58" s="26"/>
      <c r="C58" s="26"/>
      <c r="D58" s="26">
        <v>1575</v>
      </c>
      <c r="E58" s="26"/>
      <c r="F58" s="26"/>
      <c r="G58" s="26"/>
      <c r="H58" s="26"/>
      <c r="I58" s="26"/>
      <c r="J58" s="26"/>
      <c r="K58" s="26"/>
      <c r="L58" s="26"/>
      <c r="M58" s="26"/>
      <c r="N58" s="210"/>
      <c r="O58" s="106"/>
    </row>
    <row r="59" spans="1:15" s="25" customFormat="1" ht="12.6" customHeight="1" x14ac:dyDescent="0.2">
      <c r="A59" s="112" t="s">
        <v>65</v>
      </c>
      <c r="B59" s="26">
        <v>71.95</v>
      </c>
      <c r="C59" s="26">
        <v>24.67</v>
      </c>
      <c r="D59" s="26">
        <v>67.63</v>
      </c>
      <c r="E59" s="26"/>
      <c r="F59" s="26"/>
      <c r="G59" s="26"/>
      <c r="H59" s="26"/>
      <c r="I59" s="26"/>
      <c r="J59" s="26"/>
      <c r="K59" s="26"/>
      <c r="L59" s="26"/>
      <c r="M59" s="26">
        <v>0</v>
      </c>
      <c r="N59" s="210">
        <f t="shared" si="4"/>
        <v>164.25</v>
      </c>
      <c r="O59" s="106">
        <f t="shared" si="5"/>
        <v>54.75</v>
      </c>
    </row>
    <row r="60" spans="1:15" s="25" customFormat="1" ht="12.6" customHeight="1" thickBot="1" x14ac:dyDescent="0.25">
      <c r="A60" s="176" t="s">
        <v>1</v>
      </c>
      <c r="B60" s="177">
        <f t="shared" ref="B60:M60" si="6">SUM(B50:B59)</f>
        <v>4071.95</v>
      </c>
      <c r="C60" s="177">
        <f t="shared" si="6"/>
        <v>4024.67</v>
      </c>
      <c r="D60" s="177">
        <f>SUM(D50:D59)</f>
        <v>5699.9100000000008</v>
      </c>
      <c r="E60" s="177">
        <f t="shared" si="6"/>
        <v>0</v>
      </c>
      <c r="F60" s="177">
        <f t="shared" si="6"/>
        <v>0</v>
      </c>
      <c r="G60" s="177">
        <f t="shared" si="6"/>
        <v>0</v>
      </c>
      <c r="H60" s="177">
        <f t="shared" si="6"/>
        <v>0</v>
      </c>
      <c r="I60" s="177">
        <f t="shared" si="6"/>
        <v>0</v>
      </c>
      <c r="J60" s="177">
        <f t="shared" si="6"/>
        <v>0</v>
      </c>
      <c r="K60" s="177">
        <f t="shared" si="6"/>
        <v>0</v>
      </c>
      <c r="L60" s="177">
        <f t="shared" si="6"/>
        <v>0</v>
      </c>
      <c r="M60" s="177">
        <f t="shared" si="6"/>
        <v>0</v>
      </c>
      <c r="N60" s="177">
        <f t="shared" si="4"/>
        <v>13796.53</v>
      </c>
      <c r="O60" s="291">
        <f>IFERROR(AVERAGEIF(B60:M60,"&gt;0"),"")</f>
        <v>4598.8433333333332</v>
      </c>
    </row>
    <row r="61" spans="1:15" s="25" customFormat="1" ht="12.6" customHeight="1" thickBot="1" x14ac:dyDescent="0.25">
      <c r="A61" s="41"/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43"/>
      <c r="O61" s="39"/>
    </row>
    <row r="62" spans="1:15" s="34" customFormat="1" ht="12.6" customHeight="1" thickBot="1" x14ac:dyDescent="0.25">
      <c r="A62" s="184" t="s">
        <v>9</v>
      </c>
      <c r="B62" s="336">
        <f>'[2]2021'!$E$19</f>
        <v>60536.909999999996</v>
      </c>
      <c r="C62" s="336">
        <f>'[2]2021'!$H$19</f>
        <v>62790.909999999996</v>
      </c>
      <c r="D62" s="336">
        <f>'[2]2021'!$K$19</f>
        <v>65340.53</v>
      </c>
      <c r="E62" s="336">
        <f>'[2]2021'!$N$19</f>
        <v>0</v>
      </c>
      <c r="F62" s="336">
        <f>'[2]2021'!$Q$19</f>
        <v>0</v>
      </c>
      <c r="G62" s="336">
        <f>'[2]2021'!$T$19</f>
        <v>0</v>
      </c>
      <c r="H62" s="336">
        <f>'[2]2021'!$W$19</f>
        <v>0</v>
      </c>
      <c r="I62" s="336">
        <f>'[2]2021'!$Z$19</f>
        <v>0</v>
      </c>
      <c r="J62" s="336">
        <f>'[2]2021'!$AC$19</f>
        <v>0</v>
      </c>
      <c r="K62" s="336">
        <f>'[2]2021'!$AF$19</f>
        <v>0</v>
      </c>
      <c r="L62" s="336">
        <f>'[2]2021'!$AI$19</f>
        <v>0</v>
      </c>
      <c r="M62" s="336">
        <f>'[2]2021'!$AL$19</f>
        <v>0</v>
      </c>
      <c r="N62" s="42"/>
      <c r="O62" s="42"/>
    </row>
    <row r="63" spans="1:15" s="25" customFormat="1" ht="14.1" customHeight="1" x14ac:dyDescent="0.2">
      <c r="N63" s="34"/>
    </row>
    <row r="64" spans="1:15" s="25" customFormat="1" ht="14.1" customHeight="1" x14ac:dyDescent="0.2">
      <c r="N64" s="34"/>
    </row>
  </sheetData>
  <sheetProtection password="E499" sheet="1" objects="1" scenarios="1" selectLockedCells="1" selectUnlockedCells="1"/>
  <mergeCells count="3">
    <mergeCell ref="A1:O1"/>
    <mergeCell ref="A2:O2"/>
    <mergeCell ref="A4:O4"/>
  </mergeCells>
  <printOptions horizontalCentered="1"/>
  <pageMargins left="0.94488188976377963" right="0.35433070866141736" top="0.39370078740157483" bottom="0.39370078740157483" header="0.51181102362204722" footer="0.51181102362204722"/>
  <pageSetup paperSize="9" scale="75" firstPageNumber="0" orientation="landscape" horizontalDpi="300" verticalDpi="300" r:id="rId1"/>
  <headerFooter alignWithMargins="0"/>
  <ignoredErrors>
    <ignoredError sqref="B47:M47" formulaRange="1"/>
  </ignoredError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9"/>
  <dimension ref="A1:O63"/>
  <sheetViews>
    <sheetView topLeftCell="A34" zoomScale="140" zoomScaleNormal="140" workbookViewId="0">
      <selection activeCell="B42" sqref="B42:M42"/>
    </sheetView>
  </sheetViews>
  <sheetFormatPr defaultRowHeight="12.75" x14ac:dyDescent="0.2"/>
  <cols>
    <col min="1" max="1" width="37.28515625" style="44" customWidth="1"/>
    <col min="2" max="2" width="10.7109375" style="44" customWidth="1"/>
    <col min="3" max="3" width="9" style="44" bestFit="1" customWidth="1"/>
    <col min="4" max="5" width="8.42578125" style="44" customWidth="1"/>
    <col min="6" max="6" width="10.7109375" style="44" customWidth="1"/>
    <col min="7" max="7" width="9.5703125" style="44" customWidth="1"/>
    <col min="8" max="8" width="9.140625" style="44" customWidth="1"/>
    <col min="9" max="9" width="8.42578125" style="44" customWidth="1"/>
    <col min="10" max="10" width="9.7109375" style="44" customWidth="1"/>
    <col min="11" max="13" width="10.7109375" style="44" customWidth="1"/>
    <col min="14" max="14" width="10.7109375" style="215" customWidth="1"/>
    <col min="15" max="16" width="10.7109375" style="44" customWidth="1"/>
    <col min="17" max="16384" width="9.140625" style="44"/>
  </cols>
  <sheetData>
    <row r="1" spans="1:15" ht="12" customHeight="1" x14ac:dyDescent="0.2">
      <c r="A1" s="508" t="str">
        <f>APUCARANA!A1</f>
        <v xml:space="preserve">ORDEM DOS ADVOGADOS DO BRASIL - Seção PR </v>
      </c>
      <c r="B1" s="509"/>
      <c r="C1" s="509"/>
      <c r="D1" s="509"/>
      <c r="E1" s="509"/>
      <c r="F1" s="509"/>
      <c r="G1" s="509"/>
      <c r="H1" s="509"/>
      <c r="I1" s="509"/>
      <c r="J1" s="509"/>
      <c r="K1" s="509"/>
      <c r="L1" s="509"/>
      <c r="M1" s="509"/>
      <c r="N1" s="509"/>
      <c r="O1" s="510"/>
    </row>
    <row r="2" spans="1:15" ht="12" customHeight="1" thickBot="1" x14ac:dyDescent="0.25">
      <c r="A2" s="490" t="str">
        <f>APUCARANA!A2</f>
        <v>Demostrativo de Despesas - JANEIRO 2021 A DEZEMBRO 2021</v>
      </c>
      <c r="B2" s="491"/>
      <c r="C2" s="491"/>
      <c r="D2" s="491"/>
      <c r="E2" s="491"/>
      <c r="F2" s="491"/>
      <c r="G2" s="491"/>
      <c r="H2" s="491"/>
      <c r="I2" s="491"/>
      <c r="J2" s="491"/>
      <c r="K2" s="491"/>
      <c r="L2" s="491"/>
      <c r="M2" s="491"/>
      <c r="N2" s="491"/>
      <c r="O2" s="492"/>
    </row>
    <row r="3" spans="1:15" ht="9.75" customHeight="1" thickBot="1" x14ac:dyDescent="0.25">
      <c r="A3" s="45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211"/>
      <c r="O3" s="46"/>
    </row>
    <row r="4" spans="1:15" ht="12" customHeight="1" thickBot="1" x14ac:dyDescent="0.25">
      <c r="A4" s="511" t="s">
        <v>46</v>
      </c>
      <c r="B4" s="512"/>
      <c r="C4" s="512"/>
      <c r="D4" s="512"/>
      <c r="E4" s="512"/>
      <c r="F4" s="512"/>
      <c r="G4" s="512"/>
      <c r="H4" s="512"/>
      <c r="I4" s="512"/>
      <c r="J4" s="512"/>
      <c r="K4" s="512"/>
      <c r="L4" s="512"/>
      <c r="M4" s="512"/>
      <c r="N4" s="512"/>
      <c r="O4" s="513"/>
    </row>
    <row r="5" spans="1:15" ht="9" customHeight="1" thickBot="1" x14ac:dyDescent="0.25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298"/>
      <c r="O5" s="45"/>
    </row>
    <row r="6" spans="1:15" s="25" customFormat="1" ht="12" customHeight="1" x14ac:dyDescent="0.2">
      <c r="A6" s="158" t="s">
        <v>0</v>
      </c>
      <c r="B6" s="159">
        <f>APUCARANA!B6</f>
        <v>44197</v>
      </c>
      <c r="C6" s="159">
        <f>APUCARANA!C6</f>
        <v>44228</v>
      </c>
      <c r="D6" s="159">
        <f>APUCARANA!D6</f>
        <v>44256</v>
      </c>
      <c r="E6" s="159">
        <f>APUCARANA!E6</f>
        <v>44287</v>
      </c>
      <c r="F6" s="159">
        <f>APUCARANA!F6</f>
        <v>44317</v>
      </c>
      <c r="G6" s="159">
        <f>APUCARANA!G6</f>
        <v>44348</v>
      </c>
      <c r="H6" s="159">
        <f>APUCARANA!H6</f>
        <v>44378</v>
      </c>
      <c r="I6" s="159">
        <f>APUCARANA!I6</f>
        <v>44409</v>
      </c>
      <c r="J6" s="159">
        <f>APUCARANA!J6</f>
        <v>44440</v>
      </c>
      <c r="K6" s="159">
        <f>APUCARANA!K6</f>
        <v>44470</v>
      </c>
      <c r="L6" s="159">
        <f>APUCARANA!L6</f>
        <v>44501</v>
      </c>
      <c r="M6" s="159">
        <f>APUCARANA!M6</f>
        <v>44531</v>
      </c>
      <c r="N6" s="160" t="str">
        <f>APUCARANA!N6</f>
        <v>Total</v>
      </c>
      <c r="O6" s="161" t="str">
        <f>APUCARANA!O6</f>
        <v>Média</v>
      </c>
    </row>
    <row r="7" spans="1:15" s="25" customFormat="1" ht="12" customHeight="1" x14ac:dyDescent="0.2">
      <c r="A7" s="163" t="s">
        <v>307</v>
      </c>
      <c r="B7" s="27">
        <v>16.66</v>
      </c>
      <c r="C7" s="27">
        <v>16.66</v>
      </c>
      <c r="D7" s="27">
        <v>16.66</v>
      </c>
      <c r="E7" s="27"/>
      <c r="F7" s="27"/>
      <c r="G7" s="27"/>
      <c r="H7" s="27"/>
      <c r="I7" s="27"/>
      <c r="J7" s="27"/>
      <c r="K7" s="27"/>
      <c r="L7" s="27"/>
      <c r="M7" s="27">
        <v>0</v>
      </c>
      <c r="N7" s="216">
        <f t="shared" ref="N7:N48" si="0">SUM(B7:M7)</f>
        <v>49.980000000000004</v>
      </c>
      <c r="O7" s="106">
        <f>IFERROR(AVERAGEIF(B7:M7,"&gt;0"),"")</f>
        <v>16.66</v>
      </c>
    </row>
    <row r="8" spans="1:15" s="25" customFormat="1" ht="12" customHeight="1" x14ac:dyDescent="0.2">
      <c r="A8" s="163" t="s">
        <v>447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>
        <v>0</v>
      </c>
      <c r="N8" s="216">
        <f t="shared" si="0"/>
        <v>0</v>
      </c>
      <c r="O8" s="106" t="str">
        <f t="shared" ref="O8:O48" si="1">IFERROR(AVERAGEIF(B8:M8,"&gt;0"),"")</f>
        <v/>
      </c>
    </row>
    <row r="9" spans="1:15" s="25" customFormat="1" ht="12" customHeight="1" x14ac:dyDescent="0.2">
      <c r="A9" s="163" t="s">
        <v>113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>
        <v>0</v>
      </c>
      <c r="N9" s="216">
        <f t="shared" si="0"/>
        <v>0</v>
      </c>
      <c r="O9" s="106" t="str">
        <f t="shared" si="1"/>
        <v/>
      </c>
    </row>
    <row r="10" spans="1:15" s="25" customFormat="1" ht="12" customHeight="1" x14ac:dyDescent="0.2">
      <c r="A10" s="163" t="s">
        <v>616</v>
      </c>
      <c r="B10" s="27"/>
      <c r="C10" s="27">
        <v>157</v>
      </c>
      <c r="D10" s="27"/>
      <c r="E10" s="27"/>
      <c r="F10" s="27"/>
      <c r="G10" s="27"/>
      <c r="H10" s="27"/>
      <c r="I10" s="27"/>
      <c r="J10" s="27"/>
      <c r="K10" s="27"/>
      <c r="L10" s="27"/>
      <c r="M10" s="27">
        <v>0</v>
      </c>
      <c r="N10" s="216">
        <f t="shared" si="0"/>
        <v>157</v>
      </c>
      <c r="O10" s="106">
        <f t="shared" si="1"/>
        <v>157</v>
      </c>
    </row>
    <row r="11" spans="1:15" s="25" customFormat="1" ht="12" customHeight="1" x14ac:dyDescent="0.2">
      <c r="A11" s="163" t="s">
        <v>607</v>
      </c>
      <c r="B11" s="27"/>
      <c r="C11" s="27"/>
      <c r="D11" s="27">
        <v>1572.5</v>
      </c>
      <c r="E11" s="27"/>
      <c r="F11" s="27"/>
      <c r="G11" s="27"/>
      <c r="H11" s="27"/>
      <c r="I11" s="27"/>
      <c r="J11" s="27"/>
      <c r="K11" s="27"/>
      <c r="L11" s="27"/>
      <c r="M11" s="27">
        <v>0</v>
      </c>
      <c r="N11" s="216">
        <f t="shared" si="0"/>
        <v>1572.5</v>
      </c>
      <c r="O11" s="106">
        <f t="shared" si="1"/>
        <v>1572.5</v>
      </c>
    </row>
    <row r="12" spans="1:15" s="25" customFormat="1" ht="12" customHeight="1" x14ac:dyDescent="0.2">
      <c r="A12" s="163" t="s">
        <v>277</v>
      </c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>
        <v>0</v>
      </c>
      <c r="N12" s="216">
        <f t="shared" si="0"/>
        <v>0</v>
      </c>
      <c r="O12" s="106" t="str">
        <f t="shared" si="1"/>
        <v/>
      </c>
    </row>
    <row r="13" spans="1:15" s="25" customFormat="1" ht="12" customHeight="1" x14ac:dyDescent="0.2">
      <c r="A13" s="163" t="s">
        <v>157</v>
      </c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>
        <v>0</v>
      </c>
      <c r="N13" s="216">
        <f t="shared" si="0"/>
        <v>0</v>
      </c>
      <c r="O13" s="106" t="str">
        <f t="shared" si="1"/>
        <v/>
      </c>
    </row>
    <row r="14" spans="1:15" s="25" customFormat="1" ht="12" customHeight="1" x14ac:dyDescent="0.2">
      <c r="A14" s="163" t="s">
        <v>149</v>
      </c>
      <c r="B14" s="27"/>
      <c r="C14" s="27">
        <v>354</v>
      </c>
      <c r="D14" s="27"/>
      <c r="E14" s="27"/>
      <c r="F14" s="27"/>
      <c r="G14" s="27"/>
      <c r="H14" s="27"/>
      <c r="I14" s="27"/>
      <c r="J14" s="27"/>
      <c r="K14" s="27"/>
      <c r="L14" s="27"/>
      <c r="M14" s="27">
        <v>0</v>
      </c>
      <c r="N14" s="216">
        <f t="shared" si="0"/>
        <v>354</v>
      </c>
      <c r="O14" s="106">
        <f t="shared" si="1"/>
        <v>354</v>
      </c>
    </row>
    <row r="15" spans="1:15" s="25" customFormat="1" ht="12" customHeight="1" x14ac:dyDescent="0.2">
      <c r="A15" s="163" t="s">
        <v>182</v>
      </c>
      <c r="B15" s="27"/>
      <c r="C15" s="27">
        <v>200.87</v>
      </c>
      <c r="D15" s="27"/>
      <c r="E15" s="27"/>
      <c r="F15" s="27"/>
      <c r="G15" s="27"/>
      <c r="H15" s="27"/>
      <c r="I15" s="27"/>
      <c r="J15" s="27"/>
      <c r="K15" s="27"/>
      <c r="L15" s="27"/>
      <c r="M15" s="27">
        <v>0</v>
      </c>
      <c r="N15" s="216">
        <f t="shared" si="0"/>
        <v>200.87</v>
      </c>
      <c r="O15" s="106">
        <f t="shared" si="1"/>
        <v>200.87</v>
      </c>
    </row>
    <row r="16" spans="1:15" s="25" customFormat="1" ht="12" customHeight="1" x14ac:dyDescent="0.2">
      <c r="A16" s="163" t="s">
        <v>187</v>
      </c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>
        <v>0</v>
      </c>
      <c r="N16" s="216">
        <f t="shared" si="0"/>
        <v>0</v>
      </c>
      <c r="O16" s="106" t="str">
        <f t="shared" si="1"/>
        <v/>
      </c>
    </row>
    <row r="17" spans="1:15" s="25" customFormat="1" ht="12" customHeight="1" x14ac:dyDescent="0.2">
      <c r="A17" s="163" t="s">
        <v>80</v>
      </c>
      <c r="B17" s="27"/>
      <c r="C17" s="27"/>
      <c r="D17" s="27">
        <v>86.06</v>
      </c>
      <c r="E17" s="27"/>
      <c r="F17" s="27"/>
      <c r="G17" s="27"/>
      <c r="H17" s="27"/>
      <c r="I17" s="27"/>
      <c r="J17" s="27"/>
      <c r="K17" s="27"/>
      <c r="L17" s="27"/>
      <c r="M17" s="27">
        <v>0</v>
      </c>
      <c r="N17" s="216">
        <f t="shared" si="0"/>
        <v>86.06</v>
      </c>
      <c r="O17" s="106">
        <f t="shared" si="1"/>
        <v>86.06</v>
      </c>
    </row>
    <row r="18" spans="1:15" s="25" customFormat="1" ht="12" customHeight="1" x14ac:dyDescent="0.2">
      <c r="A18" s="163" t="s">
        <v>67</v>
      </c>
      <c r="B18" s="27"/>
      <c r="C18" s="27">
        <v>65</v>
      </c>
      <c r="D18" s="27">
        <v>76.900000000000006</v>
      </c>
      <c r="E18" s="27"/>
      <c r="F18" s="27"/>
      <c r="G18" s="27"/>
      <c r="H18" s="27"/>
      <c r="I18" s="27"/>
      <c r="J18" s="27"/>
      <c r="K18" s="27"/>
      <c r="L18" s="27"/>
      <c r="M18" s="27">
        <v>0</v>
      </c>
      <c r="N18" s="216">
        <f t="shared" si="0"/>
        <v>141.9</v>
      </c>
      <c r="O18" s="106">
        <f t="shared" si="1"/>
        <v>70.95</v>
      </c>
    </row>
    <row r="19" spans="1:15" s="25" customFormat="1" ht="12" customHeight="1" x14ac:dyDescent="0.2">
      <c r="A19" s="163" t="s">
        <v>133</v>
      </c>
      <c r="B19" s="27"/>
      <c r="C19" s="27">
        <v>60</v>
      </c>
      <c r="D19" s="27"/>
      <c r="E19" s="27"/>
      <c r="F19" s="27"/>
      <c r="G19" s="27"/>
      <c r="H19" s="27"/>
      <c r="I19" s="27"/>
      <c r="J19" s="27"/>
      <c r="K19" s="27"/>
      <c r="L19" s="27"/>
      <c r="M19" s="27">
        <v>0</v>
      </c>
      <c r="N19" s="216">
        <f t="shared" si="0"/>
        <v>60</v>
      </c>
      <c r="O19" s="106">
        <f t="shared" si="1"/>
        <v>60</v>
      </c>
    </row>
    <row r="20" spans="1:15" s="25" customFormat="1" ht="12" customHeight="1" x14ac:dyDescent="0.2">
      <c r="A20" s="163" t="s">
        <v>142</v>
      </c>
      <c r="B20" s="27"/>
      <c r="C20" s="27">
        <v>400</v>
      </c>
      <c r="D20" s="27"/>
      <c r="E20" s="27"/>
      <c r="F20" s="27"/>
      <c r="G20" s="27"/>
      <c r="H20" s="27"/>
      <c r="I20" s="27"/>
      <c r="J20" s="27"/>
      <c r="K20" s="27"/>
      <c r="L20" s="27"/>
      <c r="M20" s="27">
        <v>0</v>
      </c>
      <c r="N20" s="216">
        <f t="shared" si="0"/>
        <v>400</v>
      </c>
      <c r="O20" s="106">
        <f t="shared" si="1"/>
        <v>400</v>
      </c>
    </row>
    <row r="21" spans="1:15" s="25" customFormat="1" ht="12" customHeight="1" x14ac:dyDescent="0.2">
      <c r="A21" s="163" t="s">
        <v>630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>
        <v>0</v>
      </c>
      <c r="N21" s="216">
        <f t="shared" si="0"/>
        <v>0</v>
      </c>
      <c r="O21" s="106" t="str">
        <f t="shared" si="1"/>
        <v/>
      </c>
    </row>
    <row r="22" spans="1:15" s="25" customFormat="1" ht="12" customHeight="1" x14ac:dyDescent="0.2">
      <c r="A22" s="163" t="s">
        <v>123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>
        <v>0</v>
      </c>
      <c r="N22" s="216">
        <f t="shared" si="0"/>
        <v>0</v>
      </c>
      <c r="O22" s="106" t="str">
        <f t="shared" si="1"/>
        <v/>
      </c>
    </row>
    <row r="23" spans="1:15" s="25" customFormat="1" ht="12" customHeight="1" x14ac:dyDescent="0.2">
      <c r="A23" s="296" t="s">
        <v>490</v>
      </c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>
        <v>0</v>
      </c>
      <c r="N23" s="216">
        <f t="shared" si="0"/>
        <v>0</v>
      </c>
      <c r="O23" s="106" t="str">
        <f t="shared" si="1"/>
        <v/>
      </c>
    </row>
    <row r="24" spans="1:15" s="25" customFormat="1" ht="12" customHeight="1" x14ac:dyDescent="0.2">
      <c r="A24" s="117" t="s">
        <v>354</v>
      </c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>
        <v>0</v>
      </c>
      <c r="N24" s="216">
        <f t="shared" si="0"/>
        <v>0</v>
      </c>
      <c r="O24" s="106" t="str">
        <f t="shared" si="1"/>
        <v/>
      </c>
    </row>
    <row r="25" spans="1:15" s="25" customFormat="1" ht="12" customHeight="1" x14ac:dyDescent="0.2">
      <c r="A25" s="163" t="s">
        <v>88</v>
      </c>
      <c r="B25" s="27"/>
      <c r="C25" s="27">
        <v>160.30000000000001</v>
      </c>
      <c r="D25" s="27"/>
      <c r="E25" s="27"/>
      <c r="F25" s="27"/>
      <c r="G25" s="27"/>
      <c r="H25" s="27"/>
      <c r="I25" s="27"/>
      <c r="J25" s="27"/>
      <c r="K25" s="27"/>
      <c r="L25" s="27"/>
      <c r="M25" s="27">
        <v>0</v>
      </c>
      <c r="N25" s="216">
        <f t="shared" si="0"/>
        <v>160.30000000000001</v>
      </c>
      <c r="O25" s="106">
        <f t="shared" si="1"/>
        <v>160.30000000000001</v>
      </c>
    </row>
    <row r="26" spans="1:15" s="25" customFormat="1" ht="12" customHeight="1" x14ac:dyDescent="0.2">
      <c r="A26" s="105" t="s">
        <v>108</v>
      </c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>
        <v>0</v>
      </c>
      <c r="N26" s="216">
        <f t="shared" si="0"/>
        <v>0</v>
      </c>
      <c r="O26" s="106" t="str">
        <f t="shared" si="1"/>
        <v/>
      </c>
    </row>
    <row r="27" spans="1:15" s="25" customFormat="1" ht="12" customHeight="1" x14ac:dyDescent="0.2">
      <c r="A27" s="163" t="s">
        <v>111</v>
      </c>
      <c r="B27" s="27"/>
      <c r="C27" s="27">
        <v>360.09</v>
      </c>
      <c r="D27" s="27">
        <v>250</v>
      </c>
      <c r="E27" s="27"/>
      <c r="F27" s="27"/>
      <c r="G27" s="27"/>
      <c r="H27" s="27"/>
      <c r="I27" s="27"/>
      <c r="J27" s="27"/>
      <c r="K27" s="27"/>
      <c r="L27" s="27"/>
      <c r="M27" s="27">
        <v>0</v>
      </c>
      <c r="N27" s="216">
        <f t="shared" si="0"/>
        <v>610.08999999999992</v>
      </c>
      <c r="O27" s="106">
        <f t="shared" si="1"/>
        <v>305.04499999999996</v>
      </c>
    </row>
    <row r="28" spans="1:15" s="25" customFormat="1" ht="12" customHeight="1" x14ac:dyDescent="0.2">
      <c r="A28" s="163" t="s">
        <v>69</v>
      </c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>
        <v>0</v>
      </c>
      <c r="N28" s="216">
        <f t="shared" si="0"/>
        <v>0</v>
      </c>
      <c r="O28" s="106" t="str">
        <f t="shared" si="1"/>
        <v/>
      </c>
    </row>
    <row r="29" spans="1:15" s="25" customFormat="1" ht="12" customHeight="1" x14ac:dyDescent="0.2">
      <c r="A29" s="163" t="s">
        <v>126</v>
      </c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>
        <v>0</v>
      </c>
      <c r="N29" s="216">
        <f t="shared" si="0"/>
        <v>0</v>
      </c>
      <c r="O29" s="106" t="str">
        <f t="shared" si="1"/>
        <v/>
      </c>
    </row>
    <row r="30" spans="1:15" s="25" customFormat="1" ht="12" customHeight="1" x14ac:dyDescent="0.2">
      <c r="A30" s="163" t="s">
        <v>296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>
        <v>0</v>
      </c>
      <c r="N30" s="216">
        <f t="shared" si="0"/>
        <v>0</v>
      </c>
      <c r="O30" s="106" t="str">
        <f t="shared" si="1"/>
        <v/>
      </c>
    </row>
    <row r="31" spans="1:15" s="25" customFormat="1" ht="12" customHeight="1" x14ac:dyDescent="0.2">
      <c r="A31" s="163" t="s">
        <v>243</v>
      </c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>
        <v>0</v>
      </c>
      <c r="N31" s="216">
        <f t="shared" si="0"/>
        <v>0</v>
      </c>
      <c r="O31" s="106" t="str">
        <f t="shared" si="1"/>
        <v/>
      </c>
    </row>
    <row r="32" spans="1:15" s="25" customFormat="1" ht="12" customHeight="1" x14ac:dyDescent="0.2">
      <c r="A32" s="263" t="s">
        <v>371</v>
      </c>
      <c r="B32" s="27">
        <v>162.66</v>
      </c>
      <c r="C32" s="27">
        <v>162.66</v>
      </c>
      <c r="D32" s="27">
        <v>162.66</v>
      </c>
      <c r="E32" s="27"/>
      <c r="F32" s="27"/>
      <c r="G32" s="27"/>
      <c r="H32" s="27"/>
      <c r="I32" s="27"/>
      <c r="J32" s="27"/>
      <c r="K32" s="27"/>
      <c r="L32" s="27"/>
      <c r="M32" s="27">
        <v>0</v>
      </c>
      <c r="N32" s="216">
        <f t="shared" si="0"/>
        <v>487.98</v>
      </c>
      <c r="O32" s="106">
        <f t="shared" si="1"/>
        <v>162.66</v>
      </c>
    </row>
    <row r="33" spans="1:15" s="25" customFormat="1" ht="12" customHeight="1" x14ac:dyDescent="0.2">
      <c r="A33" s="163" t="s">
        <v>147</v>
      </c>
      <c r="B33" s="27"/>
      <c r="C33" s="27">
        <v>3400</v>
      </c>
      <c r="D33" s="27">
        <v>1700</v>
      </c>
      <c r="E33" s="27"/>
      <c r="F33" s="27"/>
      <c r="G33" s="27"/>
      <c r="H33" s="27"/>
      <c r="I33" s="27"/>
      <c r="J33" s="27"/>
      <c r="K33" s="27"/>
      <c r="L33" s="27"/>
      <c r="M33" s="27">
        <v>0</v>
      </c>
      <c r="N33" s="216">
        <f t="shared" si="0"/>
        <v>5100</v>
      </c>
      <c r="O33" s="106">
        <f t="shared" si="1"/>
        <v>2550</v>
      </c>
    </row>
    <row r="34" spans="1:15" s="25" customFormat="1" ht="12" customHeight="1" x14ac:dyDescent="0.2">
      <c r="A34" s="163" t="s">
        <v>377</v>
      </c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>
        <v>0</v>
      </c>
      <c r="N34" s="216">
        <f t="shared" si="0"/>
        <v>0</v>
      </c>
      <c r="O34" s="106" t="str">
        <f t="shared" si="1"/>
        <v/>
      </c>
    </row>
    <row r="35" spans="1:15" s="25" customFormat="1" ht="12" customHeight="1" x14ac:dyDescent="0.2">
      <c r="A35" s="163" t="s">
        <v>145</v>
      </c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>
        <v>0</v>
      </c>
      <c r="N35" s="216">
        <f t="shared" si="0"/>
        <v>0</v>
      </c>
      <c r="O35" s="106" t="str">
        <f t="shared" si="1"/>
        <v/>
      </c>
    </row>
    <row r="36" spans="1:15" s="25" customFormat="1" ht="12" customHeight="1" x14ac:dyDescent="0.2">
      <c r="A36" s="163" t="s">
        <v>212</v>
      </c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>
        <v>0</v>
      </c>
      <c r="N36" s="216">
        <f t="shared" si="0"/>
        <v>0</v>
      </c>
      <c r="O36" s="106" t="str">
        <f t="shared" si="1"/>
        <v/>
      </c>
    </row>
    <row r="37" spans="1:15" s="25" customFormat="1" ht="12" customHeight="1" x14ac:dyDescent="0.2">
      <c r="A37" s="163" t="s">
        <v>71</v>
      </c>
      <c r="B37" s="27"/>
      <c r="C37" s="27">
        <v>77.59</v>
      </c>
      <c r="D37" s="27">
        <v>51.6</v>
      </c>
      <c r="E37" s="27"/>
      <c r="F37" s="27"/>
      <c r="G37" s="27"/>
      <c r="H37" s="27"/>
      <c r="I37" s="27"/>
      <c r="J37" s="27"/>
      <c r="K37" s="27"/>
      <c r="L37" s="27"/>
      <c r="M37" s="27">
        <v>0</v>
      </c>
      <c r="N37" s="216">
        <f t="shared" si="0"/>
        <v>129.19</v>
      </c>
      <c r="O37" s="106">
        <f t="shared" si="1"/>
        <v>64.594999999999999</v>
      </c>
    </row>
    <row r="38" spans="1:15" s="25" customFormat="1" ht="12" customHeight="1" x14ac:dyDescent="0.2">
      <c r="A38" s="163" t="s">
        <v>95</v>
      </c>
      <c r="B38" s="27"/>
      <c r="C38" s="27">
        <v>875.52</v>
      </c>
      <c r="D38" s="27">
        <v>389.99</v>
      </c>
      <c r="E38" s="27"/>
      <c r="F38" s="27"/>
      <c r="G38" s="27"/>
      <c r="H38" s="27"/>
      <c r="I38" s="27"/>
      <c r="J38" s="27"/>
      <c r="K38" s="27"/>
      <c r="L38" s="27"/>
      <c r="M38" s="27">
        <v>0</v>
      </c>
      <c r="N38" s="216">
        <f t="shared" si="0"/>
        <v>1265.51</v>
      </c>
      <c r="O38" s="106">
        <f t="shared" si="1"/>
        <v>632.755</v>
      </c>
    </row>
    <row r="39" spans="1:15" s="25" customFormat="1" ht="12" customHeight="1" x14ac:dyDescent="0.2">
      <c r="A39" s="163" t="s">
        <v>98</v>
      </c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>
        <v>0</v>
      </c>
      <c r="N39" s="216">
        <f t="shared" si="0"/>
        <v>0</v>
      </c>
      <c r="O39" s="106" t="str">
        <f t="shared" si="1"/>
        <v/>
      </c>
    </row>
    <row r="40" spans="1:15" s="25" customFormat="1" ht="12" customHeight="1" x14ac:dyDescent="0.2">
      <c r="A40" s="105" t="s">
        <v>247</v>
      </c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>
        <v>0</v>
      </c>
      <c r="N40" s="216">
        <f t="shared" si="0"/>
        <v>0</v>
      </c>
      <c r="O40" s="106" t="str">
        <f t="shared" si="1"/>
        <v/>
      </c>
    </row>
    <row r="41" spans="1:15" s="25" customFormat="1" ht="12" customHeight="1" x14ac:dyDescent="0.2">
      <c r="A41" s="163" t="s">
        <v>99</v>
      </c>
      <c r="B41" s="27"/>
      <c r="C41" s="27">
        <v>705.6</v>
      </c>
      <c r="D41" s="27">
        <v>352.8</v>
      </c>
      <c r="E41" s="27"/>
      <c r="F41" s="27"/>
      <c r="G41" s="27"/>
      <c r="H41" s="27"/>
      <c r="I41" s="27"/>
      <c r="J41" s="27"/>
      <c r="K41" s="27"/>
      <c r="L41" s="27"/>
      <c r="M41" s="27">
        <v>0</v>
      </c>
      <c r="N41" s="216">
        <f t="shared" si="0"/>
        <v>1058.4000000000001</v>
      </c>
      <c r="O41" s="106">
        <f t="shared" si="1"/>
        <v>529.20000000000005</v>
      </c>
    </row>
    <row r="42" spans="1:15" s="25" customFormat="1" ht="12" customHeight="1" x14ac:dyDescent="0.2">
      <c r="A42" s="163" t="s">
        <v>472</v>
      </c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>
        <v>0</v>
      </c>
      <c r="N42" s="216">
        <f t="shared" si="0"/>
        <v>0</v>
      </c>
      <c r="O42" s="106" t="str">
        <f t="shared" si="1"/>
        <v/>
      </c>
    </row>
    <row r="43" spans="1:15" s="25" customFormat="1" ht="12" customHeight="1" x14ac:dyDescent="0.2">
      <c r="A43" s="163" t="s">
        <v>74</v>
      </c>
      <c r="B43" s="27"/>
      <c r="C43" s="27">
        <v>280</v>
      </c>
      <c r="D43" s="27">
        <v>140</v>
      </c>
      <c r="E43" s="27"/>
      <c r="F43" s="27"/>
      <c r="G43" s="27"/>
      <c r="H43" s="27"/>
      <c r="I43" s="27"/>
      <c r="J43" s="27"/>
      <c r="K43" s="27"/>
      <c r="L43" s="27"/>
      <c r="M43" s="27">
        <v>0</v>
      </c>
      <c r="N43" s="216">
        <f t="shared" si="0"/>
        <v>420</v>
      </c>
      <c r="O43" s="106">
        <f t="shared" si="1"/>
        <v>210</v>
      </c>
    </row>
    <row r="44" spans="1:15" s="25" customFormat="1" ht="12" customHeight="1" x14ac:dyDescent="0.2">
      <c r="A44" s="163" t="s">
        <v>75</v>
      </c>
      <c r="B44" s="27"/>
      <c r="C44" s="27">
        <v>760.7</v>
      </c>
      <c r="D44" s="27">
        <v>389.58</v>
      </c>
      <c r="E44" s="27"/>
      <c r="F44" s="27"/>
      <c r="G44" s="27"/>
      <c r="H44" s="27"/>
      <c r="I44" s="27"/>
      <c r="J44" s="27"/>
      <c r="K44" s="27"/>
      <c r="L44" s="27"/>
      <c r="M44" s="27">
        <v>0</v>
      </c>
      <c r="N44" s="216">
        <f t="shared" si="0"/>
        <v>1150.28</v>
      </c>
      <c r="O44" s="106">
        <f t="shared" si="1"/>
        <v>575.14</v>
      </c>
    </row>
    <row r="45" spans="1:15" s="25" customFormat="1" ht="12" customHeight="1" x14ac:dyDescent="0.2">
      <c r="A45" s="163" t="s">
        <v>79</v>
      </c>
      <c r="B45" s="27">
        <v>49</v>
      </c>
      <c r="C45" s="27">
        <v>49</v>
      </c>
      <c r="D45" s="27">
        <v>49</v>
      </c>
      <c r="E45" s="27"/>
      <c r="F45" s="27"/>
      <c r="G45" s="27"/>
      <c r="H45" s="27"/>
      <c r="I45" s="27"/>
      <c r="J45" s="27"/>
      <c r="K45" s="27"/>
      <c r="L45" s="27"/>
      <c r="M45" s="27">
        <v>0</v>
      </c>
      <c r="N45" s="216">
        <f t="shared" si="0"/>
        <v>147</v>
      </c>
      <c r="O45" s="106">
        <f t="shared" si="1"/>
        <v>49</v>
      </c>
    </row>
    <row r="46" spans="1:15" s="25" customFormat="1" ht="12" customHeight="1" x14ac:dyDescent="0.2">
      <c r="A46" s="163" t="s">
        <v>284</v>
      </c>
      <c r="B46" s="27"/>
      <c r="C46" s="27">
        <v>0.47</v>
      </c>
      <c r="D46" s="27">
        <v>0.62</v>
      </c>
      <c r="E46" s="27"/>
      <c r="F46" s="27"/>
      <c r="G46" s="27"/>
      <c r="H46" s="27"/>
      <c r="I46" s="27"/>
      <c r="J46" s="27"/>
      <c r="K46" s="27"/>
      <c r="L46" s="27"/>
      <c r="M46" s="27">
        <v>0</v>
      </c>
      <c r="N46" s="216">
        <f t="shared" si="0"/>
        <v>1.0899999999999999</v>
      </c>
      <c r="O46" s="106">
        <f t="shared" si="1"/>
        <v>0.54499999999999993</v>
      </c>
    </row>
    <row r="47" spans="1:15" s="25" customFormat="1" ht="12" customHeight="1" x14ac:dyDescent="0.2">
      <c r="A47" s="163" t="s">
        <v>81</v>
      </c>
      <c r="B47" s="27"/>
      <c r="C47" s="27">
        <v>141.97999999999999</v>
      </c>
      <c r="D47" s="27">
        <v>73.37</v>
      </c>
      <c r="E47" s="27"/>
      <c r="F47" s="27"/>
      <c r="G47" s="27"/>
      <c r="H47" s="27"/>
      <c r="I47" s="27"/>
      <c r="J47" s="27"/>
      <c r="K47" s="27"/>
      <c r="L47" s="27"/>
      <c r="M47" s="27">
        <v>0</v>
      </c>
      <c r="N47" s="216">
        <f t="shared" si="0"/>
        <v>215.35</v>
      </c>
      <c r="O47" s="106">
        <f t="shared" si="1"/>
        <v>107.675</v>
      </c>
    </row>
    <row r="48" spans="1:15" s="25" customFormat="1" ht="12" customHeight="1" x14ac:dyDescent="0.2">
      <c r="A48" s="163" t="s">
        <v>202</v>
      </c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>
        <v>0</v>
      </c>
      <c r="N48" s="216">
        <f t="shared" si="0"/>
        <v>0</v>
      </c>
      <c r="O48" s="106" t="str">
        <f t="shared" si="1"/>
        <v/>
      </c>
    </row>
    <row r="49" spans="1:15" s="25" customFormat="1" ht="12" customHeight="1" thickBot="1" x14ac:dyDescent="0.25">
      <c r="A49" s="171" t="s">
        <v>1</v>
      </c>
      <c r="B49" s="172">
        <f t="shared" ref="B49:N49" si="2">SUM(B7:B48)</f>
        <v>228.32</v>
      </c>
      <c r="C49" s="172">
        <f t="shared" si="2"/>
        <v>8227.44</v>
      </c>
      <c r="D49" s="172">
        <f t="shared" si="2"/>
        <v>5311.74</v>
      </c>
      <c r="E49" s="172">
        <f t="shared" si="2"/>
        <v>0</v>
      </c>
      <c r="F49" s="172">
        <f t="shared" si="2"/>
        <v>0</v>
      </c>
      <c r="G49" s="172">
        <f t="shared" si="2"/>
        <v>0</v>
      </c>
      <c r="H49" s="172">
        <f t="shared" si="2"/>
        <v>0</v>
      </c>
      <c r="I49" s="172">
        <f t="shared" si="2"/>
        <v>0</v>
      </c>
      <c r="J49" s="172">
        <f t="shared" si="2"/>
        <v>0</v>
      </c>
      <c r="K49" s="172">
        <f t="shared" si="2"/>
        <v>0</v>
      </c>
      <c r="L49" s="172">
        <f t="shared" si="2"/>
        <v>0</v>
      </c>
      <c r="M49" s="172">
        <f t="shared" si="2"/>
        <v>0</v>
      </c>
      <c r="N49" s="172">
        <f t="shared" si="2"/>
        <v>13767.500000000002</v>
      </c>
      <c r="O49" s="295">
        <f>IFERROR(AVERAGEIF(B49:M49,"&gt;0"),"")</f>
        <v>4589.166666666667</v>
      </c>
    </row>
    <row r="50" spans="1:15" s="25" customFormat="1" ht="8.25" customHeight="1" thickBot="1" x14ac:dyDescent="0.25"/>
    <row r="51" spans="1:15" s="25" customFormat="1" ht="12" customHeight="1" thickBot="1" x14ac:dyDescent="0.25">
      <c r="A51" s="64" t="s">
        <v>2</v>
      </c>
      <c r="B51" s="107">
        <f t="shared" ref="B51:O51" si="3">B6</f>
        <v>44197</v>
      </c>
      <c r="C51" s="108">
        <f t="shared" si="3"/>
        <v>44228</v>
      </c>
      <c r="D51" s="108">
        <f t="shared" si="3"/>
        <v>44256</v>
      </c>
      <c r="E51" s="108">
        <f t="shared" si="3"/>
        <v>44287</v>
      </c>
      <c r="F51" s="108">
        <f t="shared" si="3"/>
        <v>44317</v>
      </c>
      <c r="G51" s="108">
        <f t="shared" si="3"/>
        <v>44348</v>
      </c>
      <c r="H51" s="108">
        <f t="shared" si="3"/>
        <v>44378</v>
      </c>
      <c r="I51" s="108">
        <f t="shared" si="3"/>
        <v>44409</v>
      </c>
      <c r="J51" s="108">
        <f t="shared" si="3"/>
        <v>44440</v>
      </c>
      <c r="K51" s="108">
        <f t="shared" si="3"/>
        <v>44470</v>
      </c>
      <c r="L51" s="108">
        <f t="shared" si="3"/>
        <v>44501</v>
      </c>
      <c r="M51" s="108">
        <f t="shared" si="3"/>
        <v>44531</v>
      </c>
      <c r="N51" s="109" t="str">
        <f t="shared" si="3"/>
        <v>Total</v>
      </c>
      <c r="O51" s="120" t="str">
        <f t="shared" si="3"/>
        <v>Média</v>
      </c>
    </row>
    <row r="52" spans="1:15" s="25" customFormat="1" ht="12" customHeight="1" x14ac:dyDescent="0.2">
      <c r="A52" s="111" t="s">
        <v>5</v>
      </c>
      <c r="B52" s="27">
        <v>4147.5</v>
      </c>
      <c r="C52" s="27">
        <v>4147.5</v>
      </c>
      <c r="D52" s="27">
        <v>4147.5</v>
      </c>
      <c r="E52" s="27"/>
      <c r="F52" s="27"/>
      <c r="G52" s="27"/>
      <c r="H52" s="27"/>
      <c r="I52" s="27"/>
      <c r="J52" s="27"/>
      <c r="K52" s="27"/>
      <c r="L52" s="27"/>
      <c r="M52" s="27"/>
      <c r="N52" s="210">
        <f t="shared" ref="N52:N58" si="4">SUM(B52:M52)</f>
        <v>12442.5</v>
      </c>
      <c r="O52" s="106">
        <f t="shared" ref="O52:O58" si="5">IFERROR(AVERAGEIF(B52:M52,"&gt;0"),"")</f>
        <v>4147.5</v>
      </c>
    </row>
    <row r="53" spans="1:15" s="25" customFormat="1" ht="12" customHeight="1" x14ac:dyDescent="0.2">
      <c r="A53" s="264" t="s">
        <v>455</v>
      </c>
      <c r="B53" s="48">
        <v>0</v>
      </c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10">
        <f t="shared" si="4"/>
        <v>0</v>
      </c>
      <c r="O53" s="106" t="str">
        <f t="shared" si="5"/>
        <v/>
      </c>
    </row>
    <row r="54" spans="1:15" s="30" customFormat="1" ht="12" customHeight="1" x14ac:dyDescent="0.2">
      <c r="A54" s="269" t="s">
        <v>446</v>
      </c>
      <c r="B54" s="292">
        <v>0</v>
      </c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10">
        <f t="shared" si="4"/>
        <v>0</v>
      </c>
      <c r="O54" s="106" t="str">
        <f t="shared" si="5"/>
        <v/>
      </c>
    </row>
    <row r="55" spans="1:15" s="30" customFormat="1" ht="12" customHeight="1" x14ac:dyDescent="0.2">
      <c r="A55" s="269" t="s">
        <v>179</v>
      </c>
      <c r="B55" s="292">
        <v>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10">
        <f t="shared" si="4"/>
        <v>0</v>
      </c>
      <c r="O55" s="106" t="str">
        <f t="shared" si="5"/>
        <v/>
      </c>
    </row>
    <row r="56" spans="1:15" s="30" customFormat="1" ht="12" customHeight="1" x14ac:dyDescent="0.2">
      <c r="A56" s="30" t="s">
        <v>709</v>
      </c>
      <c r="B56" s="292">
        <v>0</v>
      </c>
      <c r="C56" s="27">
        <v>0</v>
      </c>
      <c r="D56" s="27">
        <v>1665</v>
      </c>
      <c r="E56" s="27">
        <v>0</v>
      </c>
      <c r="F56" s="27">
        <v>0</v>
      </c>
      <c r="G56" s="27">
        <v>0</v>
      </c>
      <c r="H56" s="27">
        <v>0</v>
      </c>
      <c r="I56" s="27">
        <v>0</v>
      </c>
      <c r="J56" s="27">
        <v>0</v>
      </c>
      <c r="K56" s="27">
        <v>0</v>
      </c>
      <c r="L56" s="27">
        <v>0</v>
      </c>
      <c r="M56" s="27">
        <v>0</v>
      </c>
      <c r="N56" s="210">
        <f t="shared" si="4"/>
        <v>1665</v>
      </c>
      <c r="O56" s="106">
        <f t="shared" si="5"/>
        <v>1665</v>
      </c>
    </row>
    <row r="57" spans="1:15" s="25" customFormat="1" ht="12" customHeight="1" x14ac:dyDescent="0.2">
      <c r="A57" s="111" t="s">
        <v>166</v>
      </c>
      <c r="B57" s="292">
        <v>0</v>
      </c>
      <c r="C57" s="27">
        <v>0</v>
      </c>
      <c r="D57" s="27">
        <v>0</v>
      </c>
      <c r="E57" s="27">
        <v>0</v>
      </c>
      <c r="F57" s="27">
        <v>0</v>
      </c>
      <c r="G57" s="27">
        <v>0</v>
      </c>
      <c r="H57" s="27">
        <v>0</v>
      </c>
      <c r="I57" s="27">
        <v>0</v>
      </c>
      <c r="J57" s="27">
        <v>0</v>
      </c>
      <c r="K57" s="27">
        <v>0</v>
      </c>
      <c r="L57" s="27">
        <v>0</v>
      </c>
      <c r="M57" s="27">
        <v>0</v>
      </c>
      <c r="N57" s="210">
        <f t="shared" si="4"/>
        <v>0</v>
      </c>
      <c r="O57" s="106" t="str">
        <f t="shared" si="5"/>
        <v/>
      </c>
    </row>
    <row r="58" spans="1:15" s="25" customFormat="1" ht="12" customHeight="1" thickBot="1" x14ac:dyDescent="0.25">
      <c r="A58" s="176" t="s">
        <v>1</v>
      </c>
      <c r="B58" s="177">
        <f>SUM(B52:B57)</f>
        <v>4147.5</v>
      </c>
      <c r="C58" s="177">
        <f>SUM(C52:C57)</f>
        <v>4147.5</v>
      </c>
      <c r="D58" s="177">
        <f t="shared" ref="D58:M58" si="6">SUM(D52:D57)</f>
        <v>5812.5</v>
      </c>
      <c r="E58" s="177">
        <f t="shared" si="6"/>
        <v>0</v>
      </c>
      <c r="F58" s="177">
        <f t="shared" si="6"/>
        <v>0</v>
      </c>
      <c r="G58" s="177">
        <f t="shared" si="6"/>
        <v>0</v>
      </c>
      <c r="H58" s="177">
        <f t="shared" si="6"/>
        <v>0</v>
      </c>
      <c r="I58" s="177">
        <f t="shared" si="6"/>
        <v>0</v>
      </c>
      <c r="J58" s="177">
        <f t="shared" si="6"/>
        <v>0</v>
      </c>
      <c r="K58" s="177">
        <f t="shared" si="6"/>
        <v>0</v>
      </c>
      <c r="L58" s="177">
        <f t="shared" si="6"/>
        <v>0</v>
      </c>
      <c r="M58" s="177">
        <f t="shared" si="6"/>
        <v>0</v>
      </c>
      <c r="N58" s="177">
        <f t="shared" si="4"/>
        <v>14107.5</v>
      </c>
      <c r="O58" s="291">
        <f t="shared" si="5"/>
        <v>4702.5</v>
      </c>
    </row>
    <row r="59" spans="1:15" s="25" customFormat="1" ht="7.5" customHeight="1" thickBot="1" x14ac:dyDescent="0.25">
      <c r="A59" s="30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43"/>
      <c r="O59" s="39"/>
    </row>
    <row r="60" spans="1:15" s="34" customFormat="1" ht="12" customHeight="1" thickBot="1" x14ac:dyDescent="0.25">
      <c r="A60" s="184" t="s">
        <v>9</v>
      </c>
      <c r="B60" s="336">
        <f>'[2]2021'!$E$20</f>
        <v>12069.43</v>
      </c>
      <c r="C60" s="336">
        <f>'[2]2021'!$H$20</f>
        <v>8168.81</v>
      </c>
      <c r="D60" s="336">
        <f>'[2]2021'!$K$20</f>
        <v>8848.89</v>
      </c>
      <c r="E60" s="336">
        <f>'[2]2021'!$N$20</f>
        <v>0</v>
      </c>
      <c r="F60" s="336">
        <f>'[2]2021'!$Q$20</f>
        <v>0</v>
      </c>
      <c r="G60" s="336">
        <f>'[2]2021'!$T$20</f>
        <v>0</v>
      </c>
      <c r="H60" s="336">
        <f>'[2]2021'!$W$20</f>
        <v>0</v>
      </c>
      <c r="I60" s="336">
        <f>'[2]2021'!$Z$20</f>
        <v>0</v>
      </c>
      <c r="J60" s="336">
        <f>'[2]2021'!$AC$20</f>
        <v>0</v>
      </c>
      <c r="K60" s="336">
        <f>'[2]2021'!$AF$20</f>
        <v>0</v>
      </c>
      <c r="L60" s="336">
        <f>'[2]2021'!$AI$20</f>
        <v>0</v>
      </c>
      <c r="M60" s="336">
        <f>'[2]2021'!$AL$20</f>
        <v>0</v>
      </c>
      <c r="N60" s="43"/>
      <c r="O60" s="43"/>
    </row>
    <row r="61" spans="1:15" s="25" customFormat="1" ht="14.1" customHeight="1" x14ac:dyDescent="0.2">
      <c r="N61" s="34"/>
    </row>
    <row r="62" spans="1:15" x14ac:dyDescent="0.2">
      <c r="A62" s="98"/>
      <c r="B62" s="98"/>
      <c r="C62" s="98"/>
      <c r="D62" s="98"/>
      <c r="E62" s="98"/>
      <c r="F62" s="98"/>
      <c r="G62" s="98"/>
      <c r="H62" s="98"/>
      <c r="I62" s="98"/>
      <c r="J62" s="98"/>
      <c r="K62" s="98"/>
      <c r="L62" s="98"/>
      <c r="M62" s="98"/>
      <c r="N62" s="250"/>
      <c r="O62" s="98"/>
    </row>
    <row r="63" spans="1:15" x14ac:dyDescent="0.2">
      <c r="A63" s="98"/>
      <c r="B63" s="98"/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250"/>
      <c r="O63" s="98"/>
    </row>
  </sheetData>
  <sheetProtection password="E499" sheet="1" objects="1" scenarios="1" selectLockedCells="1" selectUnlockedCells="1"/>
  <mergeCells count="3">
    <mergeCell ref="A1:O1"/>
    <mergeCell ref="A2:O2"/>
    <mergeCell ref="A4:O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0" firstPageNumber="0" orientation="landscape" horizontalDpi="300" verticalDpi="300" r:id="rId1"/>
  <headerFooter alignWithMargins="0"/>
  <ignoredErrors>
    <ignoredError sqref="J49:M49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"/>
  <dimension ref="A1:Q79"/>
  <sheetViews>
    <sheetView topLeftCell="B51" zoomScale="140" zoomScaleNormal="140" workbookViewId="0">
      <selection activeCell="B55" sqref="B55:M55"/>
    </sheetView>
  </sheetViews>
  <sheetFormatPr defaultRowHeight="12.75" x14ac:dyDescent="0.2"/>
  <cols>
    <col min="1" max="1" width="35.5703125" customWidth="1"/>
    <col min="2" max="2" width="9.5703125" customWidth="1"/>
    <col min="3" max="3" width="8.42578125" customWidth="1"/>
    <col min="4" max="4" width="10.42578125" customWidth="1"/>
    <col min="5" max="5" width="10.140625" customWidth="1"/>
    <col min="6" max="6" width="8.7109375" customWidth="1"/>
    <col min="7" max="7" width="8.42578125" customWidth="1"/>
    <col min="8" max="8" width="8.7109375" customWidth="1"/>
    <col min="9" max="9" width="9.42578125" customWidth="1"/>
    <col min="10" max="10" width="10.7109375" style="1" customWidth="1"/>
    <col min="11" max="15" width="10.7109375" customWidth="1"/>
  </cols>
  <sheetData>
    <row r="1" spans="1:17" s="5" customFormat="1" ht="12.6" customHeight="1" x14ac:dyDescent="0.2">
      <c r="A1" s="478" t="s">
        <v>14</v>
      </c>
      <c r="B1" s="479"/>
      <c r="C1" s="479"/>
      <c r="D1" s="479"/>
      <c r="E1" s="479"/>
      <c r="F1" s="479"/>
      <c r="G1" s="479"/>
      <c r="H1" s="479"/>
      <c r="I1" s="479"/>
      <c r="J1" s="479"/>
      <c r="K1" s="479"/>
      <c r="L1" s="479"/>
      <c r="M1" s="479"/>
      <c r="N1" s="479"/>
      <c r="O1" s="480"/>
    </row>
    <row r="2" spans="1:17" s="5" customFormat="1" ht="12.6" customHeight="1" thickBot="1" x14ac:dyDescent="0.25">
      <c r="A2" s="481" t="s">
        <v>703</v>
      </c>
      <c r="B2" s="482"/>
      <c r="C2" s="482"/>
      <c r="D2" s="482"/>
      <c r="E2" s="482"/>
      <c r="F2" s="482"/>
      <c r="G2" s="482"/>
      <c r="H2" s="482"/>
      <c r="I2" s="482"/>
      <c r="J2" s="482"/>
      <c r="K2" s="482"/>
      <c r="L2" s="482"/>
      <c r="M2" s="482"/>
      <c r="N2" s="482"/>
      <c r="O2" s="483"/>
    </row>
    <row r="3" spans="1:17" s="1" customFormat="1" ht="12.6" customHeight="1" thickBot="1" x14ac:dyDescent="0.25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</row>
    <row r="4" spans="1:17" s="1" customFormat="1" ht="12.6" customHeight="1" thickBot="1" x14ac:dyDescent="0.25">
      <c r="A4" s="484" t="s">
        <v>60</v>
      </c>
      <c r="B4" s="485"/>
      <c r="C4" s="485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6"/>
    </row>
    <row r="5" spans="1:17" ht="12.6" customHeight="1" thickBot="1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7" s="25" customFormat="1" ht="12.6" customHeight="1" thickBot="1" x14ac:dyDescent="0.25">
      <c r="A6" s="158" t="s">
        <v>0</v>
      </c>
      <c r="B6" s="126">
        <v>44197</v>
      </c>
      <c r="C6" s="102">
        <v>44228</v>
      </c>
      <c r="D6" s="102">
        <v>44256</v>
      </c>
      <c r="E6" s="164">
        <v>44287</v>
      </c>
      <c r="F6" s="96">
        <v>44317</v>
      </c>
      <c r="G6" s="126">
        <v>44348</v>
      </c>
      <c r="H6" s="102">
        <v>44378</v>
      </c>
      <c r="I6" s="102">
        <v>44409</v>
      </c>
      <c r="J6" s="102">
        <v>44440</v>
      </c>
      <c r="K6" s="102">
        <v>44470</v>
      </c>
      <c r="L6" s="102">
        <v>44501</v>
      </c>
      <c r="M6" s="102">
        <v>44531</v>
      </c>
      <c r="N6" s="160" t="s">
        <v>12</v>
      </c>
      <c r="O6" s="161" t="s">
        <v>13</v>
      </c>
    </row>
    <row r="7" spans="1:17" s="25" customFormat="1" ht="12.6" customHeight="1" x14ac:dyDescent="0.2">
      <c r="A7" s="105" t="s">
        <v>222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>
        <v>0</v>
      </c>
      <c r="N7" s="222">
        <f>SUM(B7:M7)</f>
        <v>0</v>
      </c>
      <c r="O7" s="106" t="str">
        <f>IFERROR(AVERAGEIF(B7:M7,"&gt;0"),"")</f>
        <v/>
      </c>
    </row>
    <row r="8" spans="1:17" s="25" customFormat="1" ht="12.6" customHeight="1" x14ac:dyDescent="0.2">
      <c r="A8" s="162" t="s">
        <v>116</v>
      </c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>
        <v>0</v>
      </c>
      <c r="N8" s="222">
        <f t="shared" ref="N8:N60" si="0">SUM(B8:M8)</f>
        <v>0</v>
      </c>
      <c r="O8" s="106" t="str">
        <f t="shared" ref="O8:O60" si="1">IFERROR(AVERAGEIF(B8:M8,"&gt;0"),"")</f>
        <v/>
      </c>
      <c r="P8" s="77"/>
      <c r="Q8" s="77"/>
    </row>
    <row r="9" spans="1:17" s="25" customFormat="1" ht="12.6" customHeight="1" x14ac:dyDescent="0.2">
      <c r="A9" s="162" t="s">
        <v>113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>
        <v>0</v>
      </c>
      <c r="N9" s="222">
        <f t="shared" si="0"/>
        <v>0</v>
      </c>
      <c r="O9" s="106" t="str">
        <f t="shared" si="1"/>
        <v/>
      </c>
      <c r="P9" s="77"/>
      <c r="Q9" s="77"/>
    </row>
    <row r="10" spans="1:17" s="25" customFormat="1" ht="12.6" customHeight="1" x14ac:dyDescent="0.2">
      <c r="A10" s="162" t="s">
        <v>487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>
        <v>0</v>
      </c>
      <c r="N10" s="222">
        <f t="shared" si="0"/>
        <v>0</v>
      </c>
      <c r="O10" s="106" t="str">
        <f t="shared" si="1"/>
        <v/>
      </c>
      <c r="P10" s="77"/>
      <c r="Q10" s="77"/>
    </row>
    <row r="11" spans="1:17" s="25" customFormat="1" ht="12.6" customHeight="1" x14ac:dyDescent="0.2">
      <c r="A11" s="162" t="s">
        <v>611</v>
      </c>
      <c r="B11" s="54">
        <v>552.5</v>
      </c>
      <c r="C11" s="54">
        <v>595</v>
      </c>
      <c r="D11" s="54"/>
      <c r="E11" s="54"/>
      <c r="F11" s="54"/>
      <c r="G11" s="54"/>
      <c r="H11" s="54"/>
      <c r="I11" s="54"/>
      <c r="J11" s="54"/>
      <c r="K11" s="54"/>
      <c r="L11" s="54"/>
      <c r="M11" s="54">
        <v>0</v>
      </c>
      <c r="N11" s="222">
        <f t="shared" si="0"/>
        <v>1147.5</v>
      </c>
      <c r="O11" s="106">
        <f t="shared" si="1"/>
        <v>573.75</v>
      </c>
      <c r="P11" s="77"/>
      <c r="Q11" s="77"/>
    </row>
    <row r="12" spans="1:17" s="25" customFormat="1" ht="12.6" customHeight="1" x14ac:dyDescent="0.2">
      <c r="A12" s="162" t="s">
        <v>277</v>
      </c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>
        <v>0</v>
      </c>
      <c r="N12" s="222">
        <f t="shared" si="0"/>
        <v>0</v>
      </c>
      <c r="O12" s="106" t="str">
        <f t="shared" si="1"/>
        <v/>
      </c>
      <c r="P12" s="77"/>
      <c r="Q12" s="77"/>
    </row>
    <row r="13" spans="1:17" s="25" customFormat="1" ht="12.6" customHeight="1" x14ac:dyDescent="0.2">
      <c r="A13" s="281" t="s">
        <v>300</v>
      </c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>
        <v>0</v>
      </c>
      <c r="N13" s="222">
        <f t="shared" si="0"/>
        <v>0</v>
      </c>
      <c r="O13" s="106" t="str">
        <f t="shared" si="1"/>
        <v/>
      </c>
      <c r="P13" s="77"/>
      <c r="Q13" s="77"/>
    </row>
    <row r="14" spans="1:17" s="25" customFormat="1" ht="12.6" customHeight="1" x14ac:dyDescent="0.2">
      <c r="A14" s="162" t="s">
        <v>131</v>
      </c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>
        <v>0</v>
      </c>
      <c r="N14" s="222">
        <f t="shared" si="0"/>
        <v>0</v>
      </c>
      <c r="O14" s="106" t="str">
        <f t="shared" si="1"/>
        <v/>
      </c>
      <c r="P14" s="77"/>
      <c r="Q14" s="77"/>
    </row>
    <row r="15" spans="1:17" s="25" customFormat="1" ht="12.6" customHeight="1" x14ac:dyDescent="0.2">
      <c r="A15" s="162" t="s">
        <v>149</v>
      </c>
      <c r="B15" s="54">
        <v>630</v>
      </c>
      <c r="C15" s="54">
        <v>630</v>
      </c>
      <c r="D15" s="54"/>
      <c r="E15" s="54"/>
      <c r="F15" s="54"/>
      <c r="G15" s="54"/>
      <c r="H15" s="54"/>
      <c r="I15" s="54"/>
      <c r="J15" s="54"/>
      <c r="K15" s="464"/>
      <c r="L15" s="54"/>
      <c r="M15" s="54">
        <v>0</v>
      </c>
      <c r="N15" s="222">
        <f t="shared" si="0"/>
        <v>1260</v>
      </c>
      <c r="O15" s="106">
        <f t="shared" si="1"/>
        <v>630</v>
      </c>
    </row>
    <row r="16" spans="1:17" s="25" customFormat="1" ht="12.6" customHeight="1" x14ac:dyDescent="0.2">
      <c r="A16" s="162" t="s">
        <v>167</v>
      </c>
      <c r="B16" s="54"/>
      <c r="C16" s="54"/>
      <c r="D16" s="54"/>
      <c r="E16" s="54"/>
      <c r="F16" s="54"/>
      <c r="G16" s="54"/>
      <c r="H16" s="54"/>
      <c r="I16" s="54"/>
      <c r="J16" s="54"/>
      <c r="K16" s="464"/>
      <c r="L16" s="54"/>
      <c r="M16" s="54">
        <v>0</v>
      </c>
      <c r="N16" s="222">
        <f t="shared" si="0"/>
        <v>0</v>
      </c>
      <c r="O16" s="106" t="str">
        <f t="shared" si="1"/>
        <v/>
      </c>
    </row>
    <row r="17" spans="1:15" s="25" customFormat="1" ht="12.6" customHeight="1" x14ac:dyDescent="0.2">
      <c r="A17" s="105" t="s">
        <v>187</v>
      </c>
      <c r="B17" s="54"/>
      <c r="C17" s="54"/>
      <c r="D17" s="54"/>
      <c r="E17" s="54"/>
      <c r="F17" s="54"/>
      <c r="G17" s="54"/>
      <c r="H17" s="54"/>
      <c r="I17" s="54"/>
      <c r="J17" s="54"/>
      <c r="K17" s="464"/>
      <c r="L17" s="54"/>
      <c r="M17" s="54">
        <v>0</v>
      </c>
      <c r="N17" s="222">
        <f t="shared" si="0"/>
        <v>0</v>
      </c>
      <c r="O17" s="106" t="str">
        <f t="shared" si="1"/>
        <v/>
      </c>
    </row>
    <row r="18" spans="1:15" s="25" customFormat="1" ht="12.6" customHeight="1" x14ac:dyDescent="0.2">
      <c r="A18" s="162" t="s">
        <v>182</v>
      </c>
      <c r="B18" s="54"/>
      <c r="C18" s="54"/>
      <c r="D18" s="54"/>
      <c r="E18" s="54"/>
      <c r="F18" s="54"/>
      <c r="G18" s="54"/>
      <c r="H18" s="54"/>
      <c r="I18" s="54"/>
      <c r="J18" s="54"/>
      <c r="K18" s="464"/>
      <c r="L18" s="54"/>
      <c r="M18" s="54">
        <v>0</v>
      </c>
      <c r="N18" s="222">
        <f t="shared" si="0"/>
        <v>0</v>
      </c>
      <c r="O18" s="106" t="str">
        <f t="shared" si="1"/>
        <v/>
      </c>
    </row>
    <row r="19" spans="1:15" s="25" customFormat="1" ht="12.6" customHeight="1" x14ac:dyDescent="0.2">
      <c r="A19" s="162" t="s">
        <v>488</v>
      </c>
      <c r="B19" s="54">
        <v>132</v>
      </c>
      <c r="C19" s="54"/>
      <c r="D19" s="54">
        <v>132</v>
      </c>
      <c r="E19" s="54"/>
      <c r="F19" s="54"/>
      <c r="G19" s="54"/>
      <c r="H19" s="54"/>
      <c r="I19" s="54"/>
      <c r="J19" s="54"/>
      <c r="K19" s="464"/>
      <c r="L19" s="54"/>
      <c r="M19" s="54">
        <v>0</v>
      </c>
      <c r="N19" s="222">
        <f t="shared" si="0"/>
        <v>264</v>
      </c>
      <c r="O19" s="106">
        <f t="shared" si="1"/>
        <v>132</v>
      </c>
    </row>
    <row r="20" spans="1:15" s="25" customFormat="1" ht="12.6" customHeight="1" x14ac:dyDescent="0.2">
      <c r="A20" s="162" t="s">
        <v>303</v>
      </c>
      <c r="B20" s="54"/>
      <c r="C20" s="54"/>
      <c r="D20" s="54"/>
      <c r="E20" s="54"/>
      <c r="F20" s="54"/>
      <c r="G20" s="54"/>
      <c r="H20" s="54"/>
      <c r="I20" s="54"/>
      <c r="J20" s="54"/>
      <c r="K20" s="464"/>
      <c r="L20" s="54"/>
      <c r="M20" s="54">
        <v>0</v>
      </c>
      <c r="N20" s="222">
        <f t="shared" si="0"/>
        <v>0</v>
      </c>
      <c r="O20" s="106" t="str">
        <f t="shared" si="1"/>
        <v/>
      </c>
    </row>
    <row r="21" spans="1:15" s="25" customFormat="1" ht="12.6" customHeight="1" x14ac:dyDescent="0.2">
      <c r="A21" s="162" t="s">
        <v>67</v>
      </c>
      <c r="B21" s="54"/>
      <c r="C21" s="54">
        <v>25</v>
      </c>
      <c r="D21" s="54">
        <v>112.25</v>
      </c>
      <c r="E21" s="54"/>
      <c r="F21" s="54"/>
      <c r="G21" s="54"/>
      <c r="H21" s="54"/>
      <c r="I21" s="54"/>
      <c r="J21" s="54"/>
      <c r="K21" s="464"/>
      <c r="L21" s="54"/>
      <c r="M21" s="54">
        <v>0</v>
      </c>
      <c r="N21" s="222">
        <f t="shared" si="0"/>
        <v>137.25</v>
      </c>
      <c r="O21" s="106">
        <f t="shared" si="1"/>
        <v>68.625</v>
      </c>
    </row>
    <row r="22" spans="1:15" s="25" customFormat="1" ht="12.6" customHeight="1" x14ac:dyDescent="0.2">
      <c r="A22" s="162" t="s">
        <v>216</v>
      </c>
      <c r="B22" s="54"/>
      <c r="C22" s="54"/>
      <c r="D22" s="54"/>
      <c r="E22" s="54"/>
      <c r="F22" s="54"/>
      <c r="G22" s="54"/>
      <c r="H22" s="54"/>
      <c r="I22" s="54"/>
      <c r="J22" s="54"/>
      <c r="K22" s="464"/>
      <c r="L22" s="54"/>
      <c r="M22" s="54">
        <v>0</v>
      </c>
      <c r="N22" s="222">
        <f t="shared" si="0"/>
        <v>0</v>
      </c>
      <c r="O22" s="106" t="str">
        <f t="shared" si="1"/>
        <v/>
      </c>
    </row>
    <row r="23" spans="1:15" s="25" customFormat="1" ht="12.6" customHeight="1" x14ac:dyDescent="0.2">
      <c r="A23" s="162" t="s">
        <v>489</v>
      </c>
      <c r="B23" s="54"/>
      <c r="C23" s="54"/>
      <c r="D23" s="54"/>
      <c r="E23" s="54"/>
      <c r="F23" s="54"/>
      <c r="G23" s="54"/>
      <c r="H23" s="54"/>
      <c r="I23" s="54"/>
      <c r="J23" s="54"/>
      <c r="K23" s="464"/>
      <c r="L23" s="54"/>
      <c r="M23" s="54">
        <v>0</v>
      </c>
      <c r="N23" s="222">
        <f t="shared" si="0"/>
        <v>0</v>
      </c>
      <c r="O23" s="106" t="str">
        <f t="shared" si="1"/>
        <v/>
      </c>
    </row>
    <row r="24" spans="1:15" s="25" customFormat="1" ht="12.6" customHeight="1" x14ac:dyDescent="0.2">
      <c r="A24" s="162" t="s">
        <v>78</v>
      </c>
      <c r="B24" s="54"/>
      <c r="C24" s="54"/>
      <c r="D24" s="54"/>
      <c r="E24" s="54"/>
      <c r="F24" s="54"/>
      <c r="G24" s="54"/>
      <c r="H24" s="54"/>
      <c r="I24" s="54"/>
      <c r="J24" s="54"/>
      <c r="K24" s="464"/>
      <c r="L24" s="54"/>
      <c r="M24" s="54">
        <v>0</v>
      </c>
      <c r="N24" s="222">
        <f t="shared" si="0"/>
        <v>0</v>
      </c>
      <c r="O24" s="106" t="str">
        <f t="shared" si="1"/>
        <v/>
      </c>
    </row>
    <row r="25" spans="1:15" s="25" customFormat="1" ht="12.6" customHeight="1" x14ac:dyDescent="0.2">
      <c r="A25" s="162" t="s">
        <v>183</v>
      </c>
      <c r="B25" s="54"/>
      <c r="C25" s="54"/>
      <c r="D25" s="54"/>
      <c r="E25" s="54"/>
      <c r="F25" s="54"/>
      <c r="G25" s="54"/>
      <c r="H25" s="54"/>
      <c r="I25" s="54"/>
      <c r="J25" s="54"/>
      <c r="K25" s="464"/>
      <c r="L25" s="54"/>
      <c r="M25" s="54">
        <v>0</v>
      </c>
      <c r="N25" s="222">
        <f t="shared" si="0"/>
        <v>0</v>
      </c>
      <c r="O25" s="106" t="str">
        <f t="shared" si="1"/>
        <v/>
      </c>
    </row>
    <row r="26" spans="1:15" s="25" customFormat="1" ht="12.6" customHeight="1" x14ac:dyDescent="0.2">
      <c r="A26" s="162" t="s">
        <v>258</v>
      </c>
      <c r="B26" s="54">
        <v>410.95</v>
      </c>
      <c r="C26" s="54">
        <v>410.95</v>
      </c>
      <c r="D26" s="54">
        <v>410.95</v>
      </c>
      <c r="E26" s="54"/>
      <c r="F26" s="54"/>
      <c r="G26" s="54"/>
      <c r="H26" s="54"/>
      <c r="I26" s="54"/>
      <c r="J26" s="54"/>
      <c r="K26" s="464"/>
      <c r="L26" s="54"/>
      <c r="M26" s="54">
        <v>0</v>
      </c>
      <c r="N26" s="222">
        <f t="shared" si="0"/>
        <v>1232.8499999999999</v>
      </c>
      <c r="O26" s="106">
        <f t="shared" si="1"/>
        <v>410.95</v>
      </c>
    </row>
    <row r="27" spans="1:15" s="25" customFormat="1" ht="12.6" customHeight="1" x14ac:dyDescent="0.2">
      <c r="A27" s="162" t="s">
        <v>142</v>
      </c>
      <c r="B27" s="54"/>
      <c r="C27" s="54">
        <v>50</v>
      </c>
      <c r="D27" s="54"/>
      <c r="E27" s="54"/>
      <c r="F27" s="54"/>
      <c r="G27" s="54"/>
      <c r="H27" s="54"/>
      <c r="I27" s="54"/>
      <c r="J27" s="54"/>
      <c r="K27" s="464"/>
      <c r="L27" s="54"/>
      <c r="M27" s="54">
        <v>0</v>
      </c>
      <c r="N27" s="222">
        <f t="shared" si="0"/>
        <v>50</v>
      </c>
      <c r="O27" s="106">
        <f t="shared" si="1"/>
        <v>50</v>
      </c>
    </row>
    <row r="28" spans="1:15" s="25" customFormat="1" ht="12.6" customHeight="1" x14ac:dyDescent="0.2">
      <c r="A28" s="162" t="s">
        <v>68</v>
      </c>
      <c r="B28" s="54"/>
      <c r="C28" s="54"/>
      <c r="D28" s="54">
        <v>84</v>
      </c>
      <c r="E28" s="54"/>
      <c r="F28" s="54"/>
      <c r="G28" s="54"/>
      <c r="H28" s="54"/>
      <c r="I28" s="54"/>
      <c r="J28" s="54"/>
      <c r="K28" s="464"/>
      <c r="L28" s="54"/>
      <c r="M28" s="54">
        <v>0</v>
      </c>
      <c r="N28" s="222">
        <f t="shared" si="0"/>
        <v>84</v>
      </c>
      <c r="O28" s="106">
        <f t="shared" si="1"/>
        <v>84</v>
      </c>
    </row>
    <row r="29" spans="1:15" s="25" customFormat="1" ht="12.6" customHeight="1" x14ac:dyDescent="0.2">
      <c r="A29" s="162" t="s">
        <v>77</v>
      </c>
      <c r="B29" s="54"/>
      <c r="C29" s="54"/>
      <c r="D29" s="54"/>
      <c r="E29" s="54"/>
      <c r="F29" s="54"/>
      <c r="G29" s="54"/>
      <c r="H29" s="54"/>
      <c r="I29" s="54"/>
      <c r="J29" s="54"/>
      <c r="K29" s="464"/>
      <c r="L29" s="54"/>
      <c r="M29" s="54">
        <v>0</v>
      </c>
      <c r="N29" s="222">
        <f t="shared" si="0"/>
        <v>0</v>
      </c>
      <c r="O29" s="106" t="str">
        <f t="shared" si="1"/>
        <v/>
      </c>
    </row>
    <row r="30" spans="1:15" s="25" customFormat="1" ht="12.6" customHeight="1" x14ac:dyDescent="0.2">
      <c r="A30" s="162" t="s">
        <v>69</v>
      </c>
      <c r="B30" s="54">
        <v>60.3</v>
      </c>
      <c r="C30" s="54"/>
      <c r="D30" s="54"/>
      <c r="E30" s="54"/>
      <c r="F30" s="54"/>
      <c r="G30" s="54"/>
      <c r="H30" s="54"/>
      <c r="I30" s="54"/>
      <c r="J30" s="54"/>
      <c r="K30" s="464"/>
      <c r="L30" s="54"/>
      <c r="M30" s="54">
        <v>0</v>
      </c>
      <c r="N30" s="222">
        <f t="shared" si="0"/>
        <v>60.3</v>
      </c>
      <c r="O30" s="106">
        <f t="shared" si="1"/>
        <v>60.3</v>
      </c>
    </row>
    <row r="31" spans="1:15" s="25" customFormat="1" ht="12.6" customHeight="1" x14ac:dyDescent="0.2">
      <c r="A31" s="162" t="s">
        <v>111</v>
      </c>
      <c r="B31" s="54"/>
      <c r="C31" s="54"/>
      <c r="D31" s="54"/>
      <c r="E31" s="54"/>
      <c r="F31" s="54"/>
      <c r="G31" s="54"/>
      <c r="H31" s="54"/>
      <c r="I31" s="54"/>
      <c r="J31" s="54"/>
      <c r="K31" s="464"/>
      <c r="L31" s="54"/>
      <c r="M31" s="54">
        <v>0</v>
      </c>
      <c r="N31" s="222">
        <f t="shared" si="0"/>
        <v>0</v>
      </c>
      <c r="O31" s="106" t="str">
        <f t="shared" si="1"/>
        <v/>
      </c>
    </row>
    <row r="32" spans="1:15" s="25" customFormat="1" ht="12.6" customHeight="1" x14ac:dyDescent="0.2">
      <c r="A32" s="162" t="s">
        <v>126</v>
      </c>
      <c r="B32" s="54"/>
      <c r="C32" s="54"/>
      <c r="D32" s="54">
        <v>35.97</v>
      </c>
      <c r="E32" s="54"/>
      <c r="F32" s="54"/>
      <c r="G32" s="54"/>
      <c r="H32" s="54"/>
      <c r="I32" s="54"/>
      <c r="J32" s="54"/>
      <c r="K32" s="464"/>
      <c r="L32" s="54"/>
      <c r="M32" s="54">
        <v>0</v>
      </c>
      <c r="N32" s="222">
        <f t="shared" si="0"/>
        <v>35.97</v>
      </c>
      <c r="O32" s="106">
        <f t="shared" si="1"/>
        <v>35.97</v>
      </c>
    </row>
    <row r="33" spans="1:15" s="25" customFormat="1" ht="12.6" customHeight="1" x14ac:dyDescent="0.2">
      <c r="A33" s="162" t="s">
        <v>76</v>
      </c>
      <c r="B33" s="54"/>
      <c r="C33" s="54"/>
      <c r="D33" s="54"/>
      <c r="E33" s="54"/>
      <c r="F33" s="54"/>
      <c r="G33" s="54"/>
      <c r="H33" s="54"/>
      <c r="I33" s="54"/>
      <c r="J33" s="54"/>
      <c r="K33" s="464"/>
      <c r="L33" s="54"/>
      <c r="M33" s="54">
        <v>0</v>
      </c>
      <c r="N33" s="222">
        <f t="shared" si="0"/>
        <v>0</v>
      </c>
      <c r="O33" s="106" t="str">
        <f t="shared" si="1"/>
        <v/>
      </c>
    </row>
    <row r="34" spans="1:15" s="25" customFormat="1" ht="12.6" customHeight="1" x14ac:dyDescent="0.2">
      <c r="A34" s="162" t="s">
        <v>490</v>
      </c>
      <c r="B34" s="54"/>
      <c r="C34" s="54"/>
      <c r="D34" s="54"/>
      <c r="E34" s="54"/>
      <c r="F34" s="54"/>
      <c r="G34" s="54"/>
      <c r="H34" s="54"/>
      <c r="I34" s="54"/>
      <c r="J34" s="54"/>
      <c r="K34" s="464"/>
      <c r="L34" s="54"/>
      <c r="M34" s="54">
        <v>0</v>
      </c>
      <c r="N34" s="222">
        <f t="shared" si="0"/>
        <v>0</v>
      </c>
      <c r="O34" s="106" t="str">
        <f t="shared" si="1"/>
        <v/>
      </c>
    </row>
    <row r="35" spans="1:15" s="25" customFormat="1" ht="12.6" customHeight="1" x14ac:dyDescent="0.2">
      <c r="A35" s="162" t="s">
        <v>491</v>
      </c>
      <c r="B35" s="54"/>
      <c r="C35" s="54"/>
      <c r="D35" s="54"/>
      <c r="E35" s="54"/>
      <c r="F35" s="54"/>
      <c r="G35" s="54"/>
      <c r="H35" s="54"/>
      <c r="I35" s="54"/>
      <c r="J35" s="54"/>
      <c r="K35" s="464"/>
      <c r="L35" s="54"/>
      <c r="M35" s="54">
        <v>0</v>
      </c>
      <c r="N35" s="222">
        <f t="shared" si="0"/>
        <v>0</v>
      </c>
      <c r="O35" s="106" t="str">
        <f t="shared" si="1"/>
        <v/>
      </c>
    </row>
    <row r="36" spans="1:15" s="25" customFormat="1" ht="12.6" customHeight="1" x14ac:dyDescent="0.2">
      <c r="A36" s="162" t="s">
        <v>492</v>
      </c>
      <c r="B36" s="54"/>
      <c r="C36" s="54"/>
      <c r="D36" s="54"/>
      <c r="E36" s="54"/>
      <c r="F36" s="54"/>
      <c r="G36" s="54"/>
      <c r="H36" s="54"/>
      <c r="I36" s="54"/>
      <c r="J36" s="54"/>
      <c r="K36" s="464"/>
      <c r="L36" s="54"/>
      <c r="M36" s="54">
        <v>0</v>
      </c>
      <c r="N36" s="222">
        <f t="shared" si="0"/>
        <v>0</v>
      </c>
      <c r="O36" s="106" t="str">
        <f t="shared" si="1"/>
        <v/>
      </c>
    </row>
    <row r="37" spans="1:15" s="25" customFormat="1" ht="12.6" customHeight="1" x14ac:dyDescent="0.2">
      <c r="A37" s="162" t="s">
        <v>217</v>
      </c>
      <c r="B37" s="54"/>
      <c r="C37" s="54"/>
      <c r="D37" s="54"/>
      <c r="E37" s="54"/>
      <c r="F37" s="54"/>
      <c r="G37" s="54"/>
      <c r="H37" s="54"/>
      <c r="I37" s="54"/>
      <c r="J37" s="54"/>
      <c r="K37" s="464"/>
      <c r="L37" s="54"/>
      <c r="M37" s="54">
        <v>0</v>
      </c>
      <c r="N37" s="222">
        <f t="shared" si="0"/>
        <v>0</v>
      </c>
      <c r="O37" s="106" t="str">
        <f t="shared" si="1"/>
        <v/>
      </c>
    </row>
    <row r="38" spans="1:15" s="25" customFormat="1" ht="12.6" customHeight="1" x14ac:dyDescent="0.2">
      <c r="A38" s="162" t="s">
        <v>195</v>
      </c>
      <c r="B38" s="54"/>
      <c r="C38" s="54"/>
      <c r="D38" s="54"/>
      <c r="E38" s="54"/>
      <c r="F38" s="54"/>
      <c r="G38" s="54"/>
      <c r="H38" s="54"/>
      <c r="I38" s="54"/>
      <c r="J38" s="54"/>
      <c r="K38" s="464"/>
      <c r="L38" s="54"/>
      <c r="M38" s="54">
        <v>0</v>
      </c>
      <c r="N38" s="222">
        <f t="shared" si="0"/>
        <v>0</v>
      </c>
      <c r="O38" s="106" t="str">
        <f t="shared" si="1"/>
        <v/>
      </c>
    </row>
    <row r="39" spans="1:15" s="25" customFormat="1" ht="12.6" customHeight="1" x14ac:dyDescent="0.2">
      <c r="A39" s="162" t="s">
        <v>176</v>
      </c>
      <c r="B39" s="54"/>
      <c r="C39" s="54"/>
      <c r="D39" s="54"/>
      <c r="E39" s="54"/>
      <c r="F39" s="54"/>
      <c r="G39" s="54"/>
      <c r="H39" s="54"/>
      <c r="I39" s="54"/>
      <c r="J39" s="54"/>
      <c r="K39" s="464"/>
      <c r="L39" s="54"/>
      <c r="M39" s="54">
        <v>0</v>
      </c>
      <c r="N39" s="222">
        <f t="shared" si="0"/>
        <v>0</v>
      </c>
      <c r="O39" s="106" t="str">
        <f t="shared" si="1"/>
        <v/>
      </c>
    </row>
    <row r="40" spans="1:15" s="25" customFormat="1" ht="12.6" customHeight="1" x14ac:dyDescent="0.2">
      <c r="A40" s="162" t="s">
        <v>493</v>
      </c>
      <c r="B40" s="54"/>
      <c r="C40" s="54"/>
      <c r="D40" s="54"/>
      <c r="E40" s="54"/>
      <c r="F40" s="54"/>
      <c r="G40" s="54"/>
      <c r="H40" s="54"/>
      <c r="I40" s="54"/>
      <c r="J40" s="54"/>
      <c r="K40" s="464"/>
      <c r="L40" s="54"/>
      <c r="M40" s="54">
        <v>0</v>
      </c>
      <c r="N40" s="222">
        <f t="shared" si="0"/>
        <v>0</v>
      </c>
      <c r="O40" s="106" t="str">
        <f t="shared" si="1"/>
        <v/>
      </c>
    </row>
    <row r="41" spans="1:15" s="25" customFormat="1" ht="12.6" customHeight="1" x14ac:dyDescent="0.2">
      <c r="A41" s="162" t="s">
        <v>132</v>
      </c>
      <c r="B41" s="54"/>
      <c r="C41" s="54"/>
      <c r="D41" s="54"/>
      <c r="E41" s="54"/>
      <c r="F41" s="54"/>
      <c r="G41" s="54"/>
      <c r="H41" s="54"/>
      <c r="I41" s="54"/>
      <c r="J41" s="54"/>
      <c r="K41" s="464"/>
      <c r="L41" s="54"/>
      <c r="M41" s="54">
        <v>0</v>
      </c>
      <c r="N41" s="222">
        <f t="shared" si="0"/>
        <v>0</v>
      </c>
      <c r="O41" s="106" t="str">
        <f t="shared" si="1"/>
        <v/>
      </c>
    </row>
    <row r="42" spans="1:15" s="25" customFormat="1" ht="12.6" customHeight="1" x14ac:dyDescent="0.2">
      <c r="A42" s="162" t="s">
        <v>181</v>
      </c>
      <c r="B42" s="54"/>
      <c r="C42" s="54"/>
      <c r="D42" s="54"/>
      <c r="E42" s="54"/>
      <c r="F42" s="54"/>
      <c r="G42" s="54"/>
      <c r="H42" s="54"/>
      <c r="I42" s="54"/>
      <c r="J42" s="54"/>
      <c r="K42" s="464"/>
      <c r="L42" s="54"/>
      <c r="M42" s="54">
        <v>0</v>
      </c>
      <c r="N42" s="222">
        <f t="shared" si="0"/>
        <v>0</v>
      </c>
      <c r="O42" s="106" t="str">
        <f t="shared" si="1"/>
        <v/>
      </c>
    </row>
    <row r="43" spans="1:15" s="25" customFormat="1" ht="12.6" customHeight="1" x14ac:dyDescent="0.2">
      <c r="A43" s="263" t="s">
        <v>371</v>
      </c>
      <c r="B43" s="54">
        <v>87.65</v>
      </c>
      <c r="C43" s="54">
        <v>87.65</v>
      </c>
      <c r="D43" s="54">
        <v>87.65</v>
      </c>
      <c r="E43" s="54"/>
      <c r="F43" s="54"/>
      <c r="G43" s="54"/>
      <c r="H43" s="54"/>
      <c r="I43" s="54"/>
      <c r="J43" s="54"/>
      <c r="K43" s="464"/>
      <c r="L43" s="54"/>
      <c r="M43" s="54">
        <v>0</v>
      </c>
      <c r="N43" s="222">
        <f t="shared" si="0"/>
        <v>262.95000000000005</v>
      </c>
      <c r="O43" s="106">
        <f t="shared" si="1"/>
        <v>87.65000000000002</v>
      </c>
    </row>
    <row r="44" spans="1:15" s="25" customFormat="1" ht="12.6" customHeight="1" x14ac:dyDescent="0.2">
      <c r="A44" s="162" t="s">
        <v>494</v>
      </c>
      <c r="B44" s="54">
        <v>230</v>
      </c>
      <c r="C44" s="54"/>
      <c r="D44" s="54">
        <v>2085</v>
      </c>
      <c r="E44" s="54"/>
      <c r="F44" s="54"/>
      <c r="G44" s="54"/>
      <c r="H44" s="54"/>
      <c r="I44" s="54"/>
      <c r="J44" s="54"/>
      <c r="K44" s="464"/>
      <c r="L44" s="54"/>
      <c r="M44" s="54">
        <v>0</v>
      </c>
      <c r="N44" s="222">
        <f t="shared" si="0"/>
        <v>2315</v>
      </c>
      <c r="O44" s="106">
        <f t="shared" si="1"/>
        <v>1157.5</v>
      </c>
    </row>
    <row r="45" spans="1:15" s="25" customFormat="1" ht="12.6" customHeight="1" x14ac:dyDescent="0.2">
      <c r="A45" s="162" t="s">
        <v>495</v>
      </c>
      <c r="B45" s="54">
        <v>200</v>
      </c>
      <c r="C45" s="54">
        <v>280</v>
      </c>
      <c r="D45" s="54">
        <v>120</v>
      </c>
      <c r="E45" s="54"/>
      <c r="F45" s="54"/>
      <c r="G45" s="54"/>
      <c r="H45" s="54"/>
      <c r="I45" s="54"/>
      <c r="J45" s="54"/>
      <c r="K45" s="464"/>
      <c r="L45" s="54"/>
      <c r="M45" s="54">
        <v>0</v>
      </c>
      <c r="N45" s="222">
        <f t="shared" si="0"/>
        <v>600</v>
      </c>
      <c r="O45" s="106">
        <f t="shared" si="1"/>
        <v>200</v>
      </c>
    </row>
    <row r="46" spans="1:15" s="25" customFormat="1" ht="12.6" customHeight="1" x14ac:dyDescent="0.2">
      <c r="A46" s="162" t="s">
        <v>496</v>
      </c>
      <c r="B46" s="54"/>
      <c r="C46" s="54"/>
      <c r="D46" s="54"/>
      <c r="E46" s="54"/>
      <c r="F46" s="54"/>
      <c r="G46" s="54"/>
      <c r="H46" s="54"/>
      <c r="I46" s="54"/>
      <c r="J46" s="54"/>
      <c r="K46" s="464"/>
      <c r="L46" s="54"/>
      <c r="M46" s="54">
        <v>0</v>
      </c>
      <c r="N46" s="222">
        <f t="shared" si="0"/>
        <v>0</v>
      </c>
      <c r="O46" s="106" t="str">
        <f t="shared" si="1"/>
        <v/>
      </c>
    </row>
    <row r="47" spans="1:15" s="25" customFormat="1" ht="12.6" customHeight="1" x14ac:dyDescent="0.2">
      <c r="A47" s="162" t="s">
        <v>336</v>
      </c>
      <c r="B47" s="54"/>
      <c r="C47" s="54"/>
      <c r="D47" s="54">
        <v>3</v>
      </c>
      <c r="E47" s="54"/>
      <c r="F47" s="54"/>
      <c r="G47" s="54"/>
      <c r="H47" s="54"/>
      <c r="I47" s="54"/>
      <c r="J47" s="54"/>
      <c r="K47" s="464"/>
      <c r="L47" s="54"/>
      <c r="M47" s="54">
        <v>0</v>
      </c>
      <c r="N47" s="222">
        <f t="shared" si="0"/>
        <v>3</v>
      </c>
      <c r="O47" s="106">
        <f t="shared" si="1"/>
        <v>3</v>
      </c>
    </row>
    <row r="48" spans="1:15" s="25" customFormat="1" ht="12.6" customHeight="1" x14ac:dyDescent="0.2">
      <c r="A48" s="162" t="s">
        <v>497</v>
      </c>
      <c r="B48" s="54">
        <v>31.1</v>
      </c>
      <c r="C48" s="54">
        <v>44.25</v>
      </c>
      <c r="D48" s="54">
        <v>148.30000000000001</v>
      </c>
      <c r="E48" s="54"/>
      <c r="F48" s="54"/>
      <c r="G48" s="54"/>
      <c r="H48" s="54"/>
      <c r="I48" s="54"/>
      <c r="J48" s="54"/>
      <c r="K48" s="464"/>
      <c r="L48" s="54"/>
      <c r="M48" s="54">
        <v>0</v>
      </c>
      <c r="N48" s="222">
        <f t="shared" si="0"/>
        <v>223.65</v>
      </c>
      <c r="O48" s="106">
        <f t="shared" si="1"/>
        <v>74.55</v>
      </c>
    </row>
    <row r="49" spans="1:15" s="25" customFormat="1" ht="12.6" customHeight="1" x14ac:dyDescent="0.2">
      <c r="A49" s="162" t="s">
        <v>72</v>
      </c>
      <c r="B49" s="54">
        <v>269.87</v>
      </c>
      <c r="C49" s="54">
        <v>188.28</v>
      </c>
      <c r="D49" s="54">
        <v>294.14</v>
      </c>
      <c r="E49" s="54"/>
      <c r="F49" s="54"/>
      <c r="G49" s="54"/>
      <c r="H49" s="54"/>
      <c r="I49" s="54"/>
      <c r="J49" s="54"/>
      <c r="K49" s="464"/>
      <c r="L49" s="54"/>
      <c r="M49" s="54">
        <v>0</v>
      </c>
      <c r="N49" s="222">
        <f t="shared" si="0"/>
        <v>752.29</v>
      </c>
      <c r="O49" s="106">
        <f t="shared" si="1"/>
        <v>250.76333333333332</v>
      </c>
    </row>
    <row r="50" spans="1:15" s="25" customFormat="1" ht="12.6" customHeight="1" x14ac:dyDescent="0.2">
      <c r="A50" s="105" t="s">
        <v>98</v>
      </c>
      <c r="B50" s="54"/>
      <c r="C50" s="54"/>
      <c r="D50" s="54"/>
      <c r="E50" s="54"/>
      <c r="F50" s="54"/>
      <c r="G50" s="54"/>
      <c r="H50" s="54"/>
      <c r="I50" s="54"/>
      <c r="J50" s="54"/>
      <c r="K50" s="464"/>
      <c r="L50" s="54"/>
      <c r="M50" s="54">
        <v>0</v>
      </c>
      <c r="N50" s="222">
        <f t="shared" si="0"/>
        <v>0</v>
      </c>
      <c r="O50" s="106" t="str">
        <f t="shared" si="1"/>
        <v/>
      </c>
    </row>
    <row r="51" spans="1:15" s="25" customFormat="1" ht="12.6" customHeight="1" x14ac:dyDescent="0.2">
      <c r="A51" s="162" t="s">
        <v>73</v>
      </c>
      <c r="B51" s="54">
        <v>129.9</v>
      </c>
      <c r="C51" s="54">
        <v>129.9</v>
      </c>
      <c r="D51" s="54">
        <v>209.9</v>
      </c>
      <c r="E51" s="54"/>
      <c r="F51" s="54"/>
      <c r="G51" s="54"/>
      <c r="H51" s="54"/>
      <c r="I51" s="54"/>
      <c r="J51" s="54"/>
      <c r="K51" s="464"/>
      <c r="L51" s="54"/>
      <c r="M51" s="54">
        <v>0</v>
      </c>
      <c r="N51" s="222">
        <f t="shared" si="0"/>
        <v>469.70000000000005</v>
      </c>
      <c r="O51" s="106">
        <f t="shared" si="1"/>
        <v>156.56666666666669</v>
      </c>
    </row>
    <row r="52" spans="1:15" s="25" customFormat="1" ht="12.6" customHeight="1" x14ac:dyDescent="0.2">
      <c r="A52" s="162" t="s">
        <v>74</v>
      </c>
      <c r="B52" s="54">
        <v>221</v>
      </c>
      <c r="C52" s="54">
        <v>221</v>
      </c>
      <c r="D52" s="54">
        <v>221</v>
      </c>
      <c r="E52" s="54"/>
      <c r="F52" s="54"/>
      <c r="G52" s="54"/>
      <c r="H52" s="54"/>
      <c r="I52" s="54"/>
      <c r="J52" s="54"/>
      <c r="K52" s="464"/>
      <c r="L52" s="54"/>
      <c r="M52" s="54">
        <v>0</v>
      </c>
      <c r="N52" s="222">
        <f t="shared" si="0"/>
        <v>663</v>
      </c>
      <c r="O52" s="106">
        <f t="shared" si="1"/>
        <v>221</v>
      </c>
    </row>
    <row r="53" spans="1:15" s="25" customFormat="1" ht="12.6" customHeight="1" x14ac:dyDescent="0.2">
      <c r="A53" s="162" t="s">
        <v>201</v>
      </c>
      <c r="B53" s="54"/>
      <c r="C53" s="54"/>
      <c r="D53" s="54"/>
      <c r="E53" s="54"/>
      <c r="F53" s="54"/>
      <c r="G53" s="54"/>
      <c r="H53" s="54"/>
      <c r="I53" s="54"/>
      <c r="J53" s="54"/>
      <c r="K53" s="464"/>
      <c r="L53" s="54"/>
      <c r="M53" s="54">
        <v>0</v>
      </c>
      <c r="N53" s="222">
        <f t="shared" si="0"/>
        <v>0</v>
      </c>
      <c r="O53" s="106" t="str">
        <f t="shared" si="1"/>
        <v/>
      </c>
    </row>
    <row r="54" spans="1:15" s="25" customFormat="1" ht="12.6" customHeight="1" x14ac:dyDescent="0.2">
      <c r="A54" s="162" t="s">
        <v>75</v>
      </c>
      <c r="B54" s="54">
        <v>595.22</v>
      </c>
      <c r="C54" s="54">
        <v>865.46</v>
      </c>
      <c r="D54" s="54">
        <v>884.49</v>
      </c>
      <c r="E54" s="54"/>
      <c r="F54" s="54"/>
      <c r="G54" s="54"/>
      <c r="H54" s="54"/>
      <c r="I54" s="54"/>
      <c r="J54" s="54"/>
      <c r="K54" s="464"/>
      <c r="L54" s="54"/>
      <c r="M54" s="54">
        <v>0</v>
      </c>
      <c r="N54" s="222">
        <f t="shared" si="0"/>
        <v>2345.17</v>
      </c>
      <c r="O54" s="106">
        <f t="shared" si="1"/>
        <v>781.72333333333336</v>
      </c>
    </row>
    <row r="55" spans="1:15" s="25" customFormat="1" ht="12.6" customHeight="1" x14ac:dyDescent="0.2">
      <c r="A55" s="162" t="s">
        <v>268</v>
      </c>
      <c r="B55" s="54"/>
      <c r="C55" s="54"/>
      <c r="D55" s="54"/>
      <c r="E55" s="54"/>
      <c r="F55" s="54"/>
      <c r="G55" s="54"/>
      <c r="H55" s="54"/>
      <c r="I55" s="54"/>
      <c r="J55" s="54"/>
      <c r="K55" s="464"/>
      <c r="L55" s="54"/>
      <c r="M55" s="54">
        <v>0</v>
      </c>
      <c r="N55" s="222">
        <f t="shared" si="0"/>
        <v>0</v>
      </c>
      <c r="O55" s="106" t="str">
        <f t="shared" si="1"/>
        <v/>
      </c>
    </row>
    <row r="56" spans="1:15" s="25" customFormat="1" ht="12.6" customHeight="1" x14ac:dyDescent="0.2">
      <c r="A56" s="162" t="s">
        <v>184</v>
      </c>
      <c r="B56" s="54"/>
      <c r="C56" s="54"/>
      <c r="D56" s="54"/>
      <c r="E56" s="54"/>
      <c r="F56" s="54"/>
      <c r="G56" s="54"/>
      <c r="H56" s="54"/>
      <c r="I56" s="54"/>
      <c r="J56" s="54"/>
      <c r="K56" s="464"/>
      <c r="L56" s="54"/>
      <c r="M56" s="54">
        <v>0</v>
      </c>
      <c r="N56" s="222">
        <f t="shared" si="0"/>
        <v>0</v>
      </c>
      <c r="O56" s="106" t="str">
        <f t="shared" si="1"/>
        <v/>
      </c>
    </row>
    <row r="57" spans="1:15" s="25" customFormat="1" ht="12.6" customHeight="1" x14ac:dyDescent="0.2">
      <c r="A57" s="162" t="s">
        <v>79</v>
      </c>
      <c r="B57" s="54">
        <v>66.75</v>
      </c>
      <c r="C57" s="54">
        <v>64.45</v>
      </c>
      <c r="D57" s="54">
        <v>83.95</v>
      </c>
      <c r="E57" s="54"/>
      <c r="F57" s="54"/>
      <c r="G57" s="54"/>
      <c r="H57" s="54"/>
      <c r="I57" s="54"/>
      <c r="J57" s="54"/>
      <c r="K57" s="464"/>
      <c r="L57" s="54"/>
      <c r="M57" s="54">
        <v>0</v>
      </c>
      <c r="N57" s="222">
        <f t="shared" si="0"/>
        <v>215.14999999999998</v>
      </c>
      <c r="O57" s="106">
        <f t="shared" si="1"/>
        <v>71.716666666666654</v>
      </c>
    </row>
    <row r="58" spans="1:15" s="25" customFormat="1" ht="12.6" customHeight="1" x14ac:dyDescent="0.2">
      <c r="A58" s="162" t="s">
        <v>143</v>
      </c>
      <c r="B58" s="54">
        <v>152.51</v>
      </c>
      <c r="C58" s="54">
        <v>153.66999999999999</v>
      </c>
      <c r="D58" s="54">
        <v>2.39</v>
      </c>
      <c r="E58" s="54"/>
      <c r="F58" s="54"/>
      <c r="G58" s="54"/>
      <c r="H58" s="54"/>
      <c r="I58" s="54"/>
      <c r="J58" s="54"/>
      <c r="K58" s="464"/>
      <c r="L58" s="54"/>
      <c r="M58" s="54">
        <v>0</v>
      </c>
      <c r="N58" s="222">
        <f t="shared" si="0"/>
        <v>308.56999999999994</v>
      </c>
      <c r="O58" s="106">
        <f t="shared" si="1"/>
        <v>102.85666666666664</v>
      </c>
    </row>
    <row r="59" spans="1:15" s="25" customFormat="1" ht="12.6" customHeight="1" x14ac:dyDescent="0.2">
      <c r="A59" s="162" t="s">
        <v>87</v>
      </c>
      <c r="B59" s="54">
        <v>12.39</v>
      </c>
      <c r="C59" s="54">
        <v>11.95</v>
      </c>
      <c r="D59" s="54">
        <v>156.87</v>
      </c>
      <c r="E59" s="54"/>
      <c r="F59" s="54"/>
      <c r="G59" s="54"/>
      <c r="H59" s="54"/>
      <c r="I59" s="54"/>
      <c r="J59" s="54"/>
      <c r="K59" s="464"/>
      <c r="L59" s="54"/>
      <c r="M59" s="54">
        <v>0</v>
      </c>
      <c r="N59" s="222">
        <f t="shared" si="0"/>
        <v>181.21</v>
      </c>
      <c r="O59" s="106">
        <f t="shared" si="1"/>
        <v>60.403333333333336</v>
      </c>
    </row>
    <row r="60" spans="1:15" s="25" customFormat="1" ht="12.6" customHeight="1" x14ac:dyDescent="0.2">
      <c r="A60" s="162" t="s">
        <v>202</v>
      </c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>
        <v>0</v>
      </c>
      <c r="N60" s="222">
        <f t="shared" si="0"/>
        <v>0</v>
      </c>
      <c r="O60" s="106" t="str">
        <f t="shared" si="1"/>
        <v/>
      </c>
    </row>
    <row r="61" spans="1:15" s="25" customFormat="1" ht="12.6" customHeight="1" thickBot="1" x14ac:dyDescent="0.25">
      <c r="A61" s="171" t="s">
        <v>1</v>
      </c>
      <c r="B61" s="172">
        <f t="shared" ref="B61:M61" si="2">SUM(B7:B60)</f>
        <v>3782.14</v>
      </c>
      <c r="C61" s="172">
        <f t="shared" si="2"/>
        <v>3757.5600000000004</v>
      </c>
      <c r="D61" s="172">
        <f t="shared" si="2"/>
        <v>5071.8600000000006</v>
      </c>
      <c r="E61" s="172">
        <f t="shared" si="2"/>
        <v>0</v>
      </c>
      <c r="F61" s="172">
        <f t="shared" si="2"/>
        <v>0</v>
      </c>
      <c r="G61" s="172">
        <f t="shared" si="2"/>
        <v>0</v>
      </c>
      <c r="H61" s="172">
        <f t="shared" si="2"/>
        <v>0</v>
      </c>
      <c r="I61" s="172">
        <f t="shared" si="2"/>
        <v>0</v>
      </c>
      <c r="J61" s="172">
        <f t="shared" si="2"/>
        <v>0</v>
      </c>
      <c r="K61" s="172">
        <f t="shared" si="2"/>
        <v>0</v>
      </c>
      <c r="L61" s="172">
        <f t="shared" si="2"/>
        <v>0</v>
      </c>
      <c r="M61" s="172">
        <f t="shared" si="2"/>
        <v>0</v>
      </c>
      <c r="N61" s="173">
        <f>SUM(N6:N60)</f>
        <v>12611.56</v>
      </c>
      <c r="O61" s="295">
        <f>IFERROR(AVERAGEIF(B61:M61,"&gt;0"),"")</f>
        <v>4203.8533333333335</v>
      </c>
    </row>
    <row r="62" spans="1:15" s="25" customFormat="1" ht="12.6" customHeight="1" thickBot="1" x14ac:dyDescent="0.25">
      <c r="A62" s="36"/>
      <c r="B62" s="36"/>
      <c r="C62" s="36"/>
      <c r="D62" s="36"/>
      <c r="E62" s="36"/>
      <c r="F62" s="36"/>
      <c r="G62" s="36"/>
      <c r="H62" s="36"/>
      <c r="I62" s="36"/>
      <c r="J62" s="100"/>
      <c r="K62" s="36"/>
      <c r="L62" s="36"/>
      <c r="M62" s="36"/>
      <c r="N62" s="36"/>
      <c r="O62" s="31"/>
    </row>
    <row r="63" spans="1:15" s="25" customFormat="1" ht="12.6" customHeight="1" thickBot="1" x14ac:dyDescent="0.25">
      <c r="A63" s="64" t="s">
        <v>2</v>
      </c>
      <c r="B63" s="107">
        <f t="shared" ref="B63:M63" si="3">B6</f>
        <v>44197</v>
      </c>
      <c r="C63" s="108">
        <v>6000</v>
      </c>
      <c r="D63" s="108">
        <f t="shared" si="3"/>
        <v>44256</v>
      </c>
      <c r="E63" s="108">
        <f t="shared" si="3"/>
        <v>44287</v>
      </c>
      <c r="F63" s="108">
        <f t="shared" si="3"/>
        <v>44317</v>
      </c>
      <c r="G63" s="108">
        <f t="shared" si="3"/>
        <v>44348</v>
      </c>
      <c r="H63" s="108">
        <f t="shared" si="3"/>
        <v>44378</v>
      </c>
      <c r="I63" s="108">
        <f t="shared" si="3"/>
        <v>44409</v>
      </c>
      <c r="J63" s="108">
        <f t="shared" si="3"/>
        <v>44440</v>
      </c>
      <c r="K63" s="108">
        <f t="shared" si="3"/>
        <v>44470</v>
      </c>
      <c r="L63" s="108">
        <f t="shared" si="3"/>
        <v>44501</v>
      </c>
      <c r="M63" s="108">
        <f t="shared" si="3"/>
        <v>44531</v>
      </c>
      <c r="N63" s="109" t="str">
        <f>$N$6</f>
        <v>Total</v>
      </c>
      <c r="O63" s="110" t="str">
        <f>$O$6</f>
        <v>Média</v>
      </c>
    </row>
    <row r="64" spans="1:15" s="25" customFormat="1" ht="12.6" customHeight="1" x14ac:dyDescent="0.2">
      <c r="A64" s="111" t="s">
        <v>5</v>
      </c>
      <c r="B64" s="29">
        <v>6000</v>
      </c>
      <c r="C64" s="29">
        <v>6000</v>
      </c>
      <c r="D64" s="29">
        <v>6000</v>
      </c>
      <c r="E64" s="29"/>
      <c r="F64" s="29"/>
      <c r="G64" s="29"/>
      <c r="H64" s="29"/>
      <c r="I64" s="29"/>
      <c r="J64" s="29"/>
      <c r="K64" s="29"/>
      <c r="L64" s="29"/>
      <c r="M64" s="29">
        <v>0</v>
      </c>
      <c r="N64" s="210">
        <f t="shared" ref="N64:N74" si="4">SUM(B64:M64)</f>
        <v>18000</v>
      </c>
      <c r="O64" s="106">
        <f>IFERROR(AVERAGEIF(B64:M64,"&gt;0"),"")</f>
        <v>6000</v>
      </c>
    </row>
    <row r="65" spans="1:15" s="25" customFormat="1" ht="12.6" customHeight="1" x14ac:dyDescent="0.2">
      <c r="A65" s="111" t="s">
        <v>259</v>
      </c>
      <c r="B65" s="29"/>
      <c r="C65" s="29"/>
      <c r="D65" s="29">
        <v>1875</v>
      </c>
      <c r="E65" s="29"/>
      <c r="F65" s="29"/>
      <c r="G65" s="29"/>
      <c r="H65" s="29"/>
      <c r="I65" s="29"/>
      <c r="J65" s="29"/>
      <c r="K65" s="29"/>
      <c r="L65" s="29"/>
      <c r="M65" s="29">
        <v>0</v>
      </c>
      <c r="N65" s="210">
        <f t="shared" si="4"/>
        <v>1875</v>
      </c>
      <c r="O65" s="106">
        <f t="shared" ref="O65:O72" si="5">IFERROR(AVERAGEIF(B65:M65,"&gt;0"),"")</f>
        <v>1875</v>
      </c>
    </row>
    <row r="66" spans="1:15" s="25" customFormat="1" ht="12.6" customHeight="1" x14ac:dyDescent="0.2">
      <c r="A66" s="111" t="s">
        <v>148</v>
      </c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>
        <v>0</v>
      </c>
      <c r="N66" s="210">
        <f t="shared" si="4"/>
        <v>0</v>
      </c>
      <c r="O66" s="106" t="str">
        <f t="shared" si="5"/>
        <v/>
      </c>
    </row>
    <row r="67" spans="1:15" s="25" customFormat="1" ht="12.6" customHeight="1" x14ac:dyDescent="0.2">
      <c r="A67" s="111" t="s">
        <v>498</v>
      </c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>
        <v>0</v>
      </c>
      <c r="N67" s="210">
        <f t="shared" si="4"/>
        <v>0</v>
      </c>
      <c r="O67" s="106" t="str">
        <f t="shared" si="5"/>
        <v/>
      </c>
    </row>
    <row r="68" spans="1:15" s="25" customFormat="1" ht="12.6" customHeight="1" x14ac:dyDescent="0.2">
      <c r="A68" s="111" t="s">
        <v>499</v>
      </c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>
        <v>0</v>
      </c>
      <c r="N68" s="210">
        <f t="shared" si="4"/>
        <v>0</v>
      </c>
      <c r="O68" s="106" t="str">
        <f t="shared" si="5"/>
        <v/>
      </c>
    </row>
    <row r="69" spans="1:15" s="25" customFormat="1" ht="12.6" customHeight="1" x14ac:dyDescent="0.2">
      <c r="A69" s="111" t="s">
        <v>179</v>
      </c>
      <c r="B69" s="29"/>
      <c r="C69" s="29">
        <v>1340</v>
      </c>
      <c r="D69" s="29">
        <v>370</v>
      </c>
      <c r="E69" s="29"/>
      <c r="F69" s="29"/>
      <c r="G69" s="29"/>
      <c r="H69" s="29"/>
      <c r="I69" s="29"/>
      <c r="J69" s="29"/>
      <c r="K69" s="29"/>
      <c r="L69" s="29"/>
      <c r="M69" s="29">
        <v>0</v>
      </c>
      <c r="N69" s="210">
        <f t="shared" si="4"/>
        <v>1710</v>
      </c>
      <c r="O69" s="106">
        <f t="shared" si="5"/>
        <v>855</v>
      </c>
    </row>
    <row r="70" spans="1:15" s="25" customFormat="1" ht="12.6" customHeight="1" x14ac:dyDescent="0.2">
      <c r="A70" s="112" t="s">
        <v>500</v>
      </c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>
        <v>0</v>
      </c>
      <c r="N70" s="210">
        <f t="shared" si="4"/>
        <v>0</v>
      </c>
      <c r="O70" s="106" t="str">
        <f t="shared" si="5"/>
        <v/>
      </c>
    </row>
    <row r="71" spans="1:15" s="25" customFormat="1" ht="12.6" customHeight="1" x14ac:dyDescent="0.2">
      <c r="A71" s="112" t="s">
        <v>3</v>
      </c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>
        <v>0</v>
      </c>
      <c r="N71" s="210">
        <f t="shared" si="4"/>
        <v>0</v>
      </c>
      <c r="O71" s="106" t="str">
        <f t="shared" si="5"/>
        <v/>
      </c>
    </row>
    <row r="72" spans="1:15" s="25" customFormat="1" ht="12.6" customHeight="1" x14ac:dyDescent="0.2">
      <c r="A72" s="112" t="s">
        <v>643</v>
      </c>
      <c r="B72" s="29">
        <v>585</v>
      </c>
      <c r="C72" s="29">
        <v>630</v>
      </c>
      <c r="D72" s="29"/>
      <c r="E72" s="29"/>
      <c r="F72" s="29"/>
      <c r="G72" s="29"/>
      <c r="H72" s="29"/>
      <c r="I72" s="29"/>
      <c r="J72" s="29"/>
      <c r="K72" s="29"/>
      <c r="L72" s="29"/>
      <c r="M72" s="29">
        <v>0</v>
      </c>
      <c r="N72" s="210">
        <f t="shared" si="4"/>
        <v>1215</v>
      </c>
      <c r="O72" s="106">
        <f t="shared" si="5"/>
        <v>607.5</v>
      </c>
    </row>
    <row r="73" spans="1:15" s="25" customFormat="1" ht="12.6" customHeight="1" x14ac:dyDescent="0.2">
      <c r="A73" s="112" t="s">
        <v>65</v>
      </c>
      <c r="B73" s="29">
        <v>8.86</v>
      </c>
      <c r="C73" s="29">
        <v>7.93</v>
      </c>
      <c r="D73" s="29">
        <v>32.85</v>
      </c>
      <c r="E73" s="29"/>
      <c r="F73" s="29"/>
      <c r="G73" s="29"/>
      <c r="H73" s="29"/>
      <c r="I73" s="29"/>
      <c r="J73" s="29"/>
      <c r="K73" s="29"/>
      <c r="L73" s="29"/>
      <c r="M73" s="29">
        <v>0</v>
      </c>
      <c r="N73" s="210">
        <f t="shared" si="4"/>
        <v>49.64</v>
      </c>
      <c r="O73" s="106">
        <f>IFERROR(AVERAGEIF(B73:M73,"&gt;0"),"")</f>
        <v>16.546666666666667</v>
      </c>
    </row>
    <row r="74" spans="1:15" s="25" customFormat="1" ht="12.6" customHeight="1" thickBot="1" x14ac:dyDescent="0.25">
      <c r="A74" s="176" t="s">
        <v>1</v>
      </c>
      <c r="B74" s="177">
        <f t="shared" ref="B74:M74" si="6">SUM(B64:B73)</f>
        <v>6593.86</v>
      </c>
      <c r="C74" s="177">
        <f>SUM(C64:C73)</f>
        <v>7977.93</v>
      </c>
      <c r="D74" s="177">
        <f t="shared" si="6"/>
        <v>8277.85</v>
      </c>
      <c r="E74" s="177">
        <f t="shared" si="6"/>
        <v>0</v>
      </c>
      <c r="F74" s="177">
        <f t="shared" si="6"/>
        <v>0</v>
      </c>
      <c r="G74" s="177">
        <f t="shared" si="6"/>
        <v>0</v>
      </c>
      <c r="H74" s="177">
        <f t="shared" si="6"/>
        <v>0</v>
      </c>
      <c r="I74" s="177">
        <f>SUM(I64:I73)</f>
        <v>0</v>
      </c>
      <c r="J74" s="177">
        <f t="shared" si="6"/>
        <v>0</v>
      </c>
      <c r="K74" s="177">
        <f t="shared" si="6"/>
        <v>0</v>
      </c>
      <c r="L74" s="177">
        <f t="shared" si="6"/>
        <v>0</v>
      </c>
      <c r="M74" s="177">
        <f t="shared" si="6"/>
        <v>0</v>
      </c>
      <c r="N74" s="177">
        <f t="shared" si="4"/>
        <v>22849.64</v>
      </c>
      <c r="O74" s="291">
        <f>IFERROR(AVERAGEIF(B74:M74,"&gt;0"),"")</f>
        <v>7616.5466666666662</v>
      </c>
    </row>
    <row r="75" spans="1:15" s="25" customFormat="1" ht="12.6" customHeight="1" thickBot="1" x14ac:dyDescent="0.25"/>
    <row r="76" spans="1:15" s="34" customFormat="1" ht="12.6" customHeight="1" thickBot="1" x14ac:dyDescent="0.25">
      <c r="A76" s="184" t="s">
        <v>9</v>
      </c>
      <c r="B76" s="185">
        <f>'[2]2021'!$E$3</f>
        <v>79305.66</v>
      </c>
      <c r="C76" s="185">
        <f>'[2]2021'!$H$3</f>
        <v>83607.03</v>
      </c>
      <c r="D76" s="185">
        <f>'[2]2021'!$K$3</f>
        <v>86897.36</v>
      </c>
      <c r="E76" s="185">
        <f>'[2]2021'!$N$3</f>
        <v>0</v>
      </c>
      <c r="F76" s="185">
        <f>'[2]2021'!$Q$3</f>
        <v>0</v>
      </c>
      <c r="G76" s="185">
        <f>'[2]2021'!$T$3</f>
        <v>0</v>
      </c>
      <c r="H76" s="185">
        <f>'[2]2021'!$W$3</f>
        <v>0</v>
      </c>
      <c r="I76" s="185">
        <f>'[2]2021'!$Z$3</f>
        <v>0</v>
      </c>
      <c r="J76" s="185">
        <f>'[2]2021'!$AC$3</f>
        <v>0</v>
      </c>
      <c r="K76" s="185">
        <f>'[2]2021'!$AF$3</f>
        <v>0</v>
      </c>
      <c r="L76" s="185">
        <f>'[2]2021'!$AI$3</f>
        <v>0</v>
      </c>
      <c r="M76" s="185">
        <f>'[2]2021'!$AL$3</f>
        <v>0</v>
      </c>
    </row>
    <row r="77" spans="1:15" s="25" customFormat="1" ht="14.1" customHeight="1" x14ac:dyDescent="0.2"/>
    <row r="78" spans="1:15" ht="14.1" customHeight="1" x14ac:dyDescent="0.2"/>
    <row r="79" spans="1:15" ht="14.1" customHeight="1" x14ac:dyDescent="0.2">
      <c r="G79" s="4"/>
    </row>
  </sheetData>
  <sheetProtection password="E499" sheet="1" objects="1" scenarios="1" selectLockedCells="1" selectUnlockedCells="1"/>
  <mergeCells count="3">
    <mergeCell ref="A1:O1"/>
    <mergeCell ref="A2:O2"/>
    <mergeCell ref="A4:O4"/>
  </mergeCells>
  <printOptions horizontalCentered="1"/>
  <pageMargins left="0.39370078740157483" right="0.39370078740157483" top="0.78740157480314965" bottom="0.39370078740157483" header="0.31496062992125984" footer="0.31496062992125984"/>
  <pageSetup paperSize="9" scale="70" firstPageNumber="0" orientation="landscape" blackAndWhite="1" horizontalDpi="300" verticalDpi="300" r:id="rId1"/>
  <headerFooter alignWithMargins="0"/>
  <ignoredErrors>
    <ignoredError sqref="E61:M61 B61:C61" formulaRange="1"/>
    <ignoredError sqref="D61" formula="1" formulaRange="1"/>
  </ignoredError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0"/>
  <dimension ref="A1:O81"/>
  <sheetViews>
    <sheetView topLeftCell="A60" zoomScale="140" zoomScaleNormal="140" workbookViewId="0">
      <selection activeCell="B42" sqref="B42:M42"/>
    </sheetView>
  </sheetViews>
  <sheetFormatPr defaultRowHeight="12.75" x14ac:dyDescent="0.2"/>
  <cols>
    <col min="1" max="1" width="37.140625" style="44" customWidth="1"/>
    <col min="2" max="5" width="9.7109375" style="44" customWidth="1"/>
    <col min="6" max="6" width="8.7109375" style="44" customWidth="1"/>
    <col min="7" max="8" width="9.7109375" style="44" customWidth="1"/>
    <col min="9" max="9" width="11.5703125" style="44" customWidth="1"/>
    <col min="10" max="10" width="9.7109375" style="44" customWidth="1"/>
    <col min="11" max="11" width="9.5703125" style="44" customWidth="1"/>
    <col min="12" max="13" width="9.7109375" style="44" customWidth="1"/>
    <col min="14" max="14" width="9.7109375" style="215" customWidth="1"/>
    <col min="15" max="15" width="9.7109375" style="44" customWidth="1"/>
    <col min="16" max="16384" width="9.140625" style="44"/>
  </cols>
  <sheetData>
    <row r="1" spans="1:15" ht="12.6" customHeight="1" x14ac:dyDescent="0.2">
      <c r="A1" s="487" t="str">
        <f>ARAUCARIA!A1</f>
        <v xml:space="preserve">ORDEM DOS ADVOGADOS DO BRASIL - Seção PR </v>
      </c>
      <c r="B1" s="509"/>
      <c r="C1" s="509"/>
      <c r="D1" s="509"/>
      <c r="E1" s="509"/>
      <c r="F1" s="509"/>
      <c r="G1" s="509"/>
      <c r="H1" s="509"/>
      <c r="I1" s="509"/>
      <c r="J1" s="509"/>
      <c r="K1" s="509"/>
      <c r="L1" s="509"/>
      <c r="M1" s="509"/>
      <c r="N1" s="509"/>
      <c r="O1" s="510"/>
    </row>
    <row r="2" spans="1:15" ht="12.6" customHeight="1" thickBot="1" x14ac:dyDescent="0.25">
      <c r="A2" s="525" t="str">
        <f>ARAUCARIA!A2</f>
        <v>Demostrativo de Despesas - JANEIRO 2021 A DEZEMBRO 2021</v>
      </c>
      <c r="B2" s="491"/>
      <c r="C2" s="491"/>
      <c r="D2" s="491"/>
      <c r="E2" s="491"/>
      <c r="F2" s="491"/>
      <c r="G2" s="491"/>
      <c r="H2" s="491"/>
      <c r="I2" s="491"/>
      <c r="J2" s="491"/>
      <c r="K2" s="491"/>
      <c r="L2" s="491"/>
      <c r="M2" s="491"/>
      <c r="N2" s="491"/>
      <c r="O2" s="492"/>
    </row>
    <row r="3" spans="1:15" ht="12.6" customHeight="1" thickBot="1" x14ac:dyDescent="0.25">
      <c r="A3" s="45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211"/>
      <c r="O3" s="46"/>
    </row>
    <row r="4" spans="1:15" ht="12.6" customHeight="1" thickBot="1" x14ac:dyDescent="0.25">
      <c r="A4" s="511" t="s">
        <v>45</v>
      </c>
      <c r="B4" s="512"/>
      <c r="C4" s="512"/>
      <c r="D4" s="512"/>
      <c r="E4" s="512"/>
      <c r="F4" s="512"/>
      <c r="G4" s="512"/>
      <c r="H4" s="512"/>
      <c r="I4" s="512"/>
      <c r="J4" s="512"/>
      <c r="K4" s="512"/>
      <c r="L4" s="512"/>
      <c r="M4" s="512"/>
      <c r="N4" s="512"/>
      <c r="O4" s="513"/>
    </row>
    <row r="5" spans="1:15" ht="12.6" customHeight="1" thickBot="1" x14ac:dyDescent="0.25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298"/>
      <c r="O5" s="45"/>
    </row>
    <row r="6" spans="1:15" s="25" customFormat="1" ht="12.6" customHeight="1" x14ac:dyDescent="0.2">
      <c r="A6" s="129" t="s">
        <v>0</v>
      </c>
      <c r="B6" s="130">
        <f>ARAUCARIA!B6</f>
        <v>44197</v>
      </c>
      <c r="C6" s="130">
        <f>ARAUCARIA!C6</f>
        <v>44228</v>
      </c>
      <c r="D6" s="130">
        <f>ARAUCARIA!D6</f>
        <v>44256</v>
      </c>
      <c r="E6" s="130">
        <f>ARAUCARIA!E6</f>
        <v>44287</v>
      </c>
      <c r="F6" s="130">
        <f>ARAUCARIA!F6</f>
        <v>44317</v>
      </c>
      <c r="G6" s="130">
        <f>ARAUCARIA!G6</f>
        <v>44348</v>
      </c>
      <c r="H6" s="130">
        <f>ARAUCARIA!H6</f>
        <v>44378</v>
      </c>
      <c r="I6" s="130">
        <f>ARAUCARIA!I6</f>
        <v>44409</v>
      </c>
      <c r="J6" s="130">
        <f>ARAUCARIA!J6</f>
        <v>44440</v>
      </c>
      <c r="K6" s="130">
        <f>ARAUCARIA!K6</f>
        <v>44470</v>
      </c>
      <c r="L6" s="130">
        <f>ARAUCARIA!L6</f>
        <v>44501</v>
      </c>
      <c r="M6" s="259">
        <f>ARAUCARIA!M6</f>
        <v>44531</v>
      </c>
      <c r="N6" s="260" t="str">
        <f>ARAUCARIA!N6</f>
        <v>Total</v>
      </c>
      <c r="O6" s="261" t="str">
        <f>ARAUCARIA!O6</f>
        <v>Média</v>
      </c>
    </row>
    <row r="7" spans="1:15" s="25" customFormat="1" ht="12.6" customHeight="1" x14ac:dyDescent="0.2">
      <c r="A7" s="162" t="s">
        <v>194</v>
      </c>
      <c r="B7" s="167"/>
      <c r="C7" s="167"/>
      <c r="D7" s="167"/>
      <c r="E7" s="167"/>
      <c r="F7" s="167"/>
      <c r="G7" s="167"/>
      <c r="H7" s="167"/>
      <c r="I7" s="167"/>
      <c r="J7" s="167"/>
      <c r="K7" s="167"/>
      <c r="L7" s="167"/>
      <c r="M7" s="167">
        <v>0</v>
      </c>
      <c r="N7" s="228">
        <f t="shared" ref="N7:N60" si="0">SUM(B7:M7)</f>
        <v>0</v>
      </c>
      <c r="O7" s="106" t="str">
        <f>IFERROR(AVERAGEIF(B7:M7,"&gt;0"),"")</f>
        <v/>
      </c>
    </row>
    <row r="8" spans="1:15" s="25" customFormat="1" ht="12.6" customHeight="1" x14ac:dyDescent="0.2">
      <c r="A8" s="162" t="s">
        <v>113</v>
      </c>
      <c r="B8" s="167"/>
      <c r="C8" s="167"/>
      <c r="D8" s="167">
        <v>930</v>
      </c>
      <c r="E8" s="167"/>
      <c r="F8" s="167"/>
      <c r="G8" s="167"/>
      <c r="H8" s="167"/>
      <c r="I8" s="167"/>
      <c r="J8" s="167"/>
      <c r="K8" s="167"/>
      <c r="L8" s="167"/>
      <c r="M8" s="167">
        <v>0</v>
      </c>
      <c r="N8" s="228">
        <f t="shared" si="0"/>
        <v>930</v>
      </c>
      <c r="O8" s="106">
        <f t="shared" ref="O8:O60" si="1">IFERROR(AVERAGEIF(B8:M8,"&gt;0"),"")</f>
        <v>930</v>
      </c>
    </row>
    <row r="9" spans="1:15" s="25" customFormat="1" ht="12.6" customHeight="1" x14ac:dyDescent="0.2">
      <c r="A9" s="162" t="s">
        <v>542</v>
      </c>
      <c r="B9" s="167"/>
      <c r="C9" s="167"/>
      <c r="D9" s="167"/>
      <c r="E9" s="167"/>
      <c r="F9" s="167"/>
      <c r="G9" s="167"/>
      <c r="H9" s="167"/>
      <c r="I9" s="167"/>
      <c r="J9" s="167"/>
      <c r="K9" s="167"/>
      <c r="L9" s="167"/>
      <c r="M9" s="167">
        <v>0</v>
      </c>
      <c r="N9" s="228">
        <f t="shared" si="0"/>
        <v>0</v>
      </c>
      <c r="O9" s="106" t="str">
        <f t="shared" si="1"/>
        <v/>
      </c>
    </row>
    <row r="10" spans="1:15" s="25" customFormat="1" ht="12.6" customHeight="1" x14ac:dyDescent="0.2">
      <c r="A10" s="162" t="s">
        <v>698</v>
      </c>
      <c r="B10" s="167"/>
      <c r="C10" s="167">
        <v>777.53</v>
      </c>
      <c r="D10" s="167">
        <v>1275</v>
      </c>
      <c r="E10" s="167"/>
      <c r="F10" s="167"/>
      <c r="G10" s="167"/>
      <c r="H10" s="167"/>
      <c r="I10" s="167"/>
      <c r="J10" s="167"/>
      <c r="K10" s="167"/>
      <c r="L10" s="167"/>
      <c r="M10" s="167">
        <v>0</v>
      </c>
      <c r="N10" s="228">
        <f t="shared" si="0"/>
        <v>2052.5299999999997</v>
      </c>
      <c r="O10" s="106">
        <f t="shared" si="1"/>
        <v>1026.2649999999999</v>
      </c>
    </row>
    <row r="11" spans="1:15" s="25" customFormat="1" ht="12.6" customHeight="1" x14ac:dyDescent="0.2">
      <c r="A11" s="162" t="s">
        <v>327</v>
      </c>
      <c r="B11" s="167"/>
      <c r="C11" s="167"/>
      <c r="D11" s="167"/>
      <c r="E11" s="167"/>
      <c r="F11" s="167"/>
      <c r="G11" s="167"/>
      <c r="H11" s="167"/>
      <c r="I11" s="167"/>
      <c r="J11" s="167"/>
      <c r="K11" s="167"/>
      <c r="L11" s="167"/>
      <c r="M11" s="167">
        <v>0</v>
      </c>
      <c r="N11" s="228">
        <f t="shared" si="0"/>
        <v>0</v>
      </c>
      <c r="O11" s="106" t="str">
        <f t="shared" si="1"/>
        <v/>
      </c>
    </row>
    <row r="12" spans="1:15" s="25" customFormat="1" ht="12.6" customHeight="1" x14ac:dyDescent="0.2">
      <c r="A12" s="162" t="s">
        <v>277</v>
      </c>
      <c r="B12" s="167"/>
      <c r="C12" s="167"/>
      <c r="D12" s="167"/>
      <c r="E12" s="167"/>
      <c r="F12" s="167"/>
      <c r="G12" s="167"/>
      <c r="H12" s="167"/>
      <c r="I12" s="167"/>
      <c r="J12" s="167"/>
      <c r="K12" s="167"/>
      <c r="L12" s="167"/>
      <c r="M12" s="167">
        <v>0</v>
      </c>
      <c r="N12" s="228">
        <f t="shared" si="0"/>
        <v>0</v>
      </c>
      <c r="O12" s="106" t="str">
        <f t="shared" si="1"/>
        <v/>
      </c>
    </row>
    <row r="13" spans="1:15" s="25" customFormat="1" ht="12.6" customHeight="1" x14ac:dyDescent="0.2">
      <c r="A13" s="156" t="s">
        <v>157</v>
      </c>
      <c r="B13" s="167"/>
      <c r="C13" s="167"/>
      <c r="D13" s="167"/>
      <c r="E13" s="167"/>
      <c r="F13" s="167"/>
      <c r="G13" s="167"/>
      <c r="H13" s="167"/>
      <c r="I13" s="167"/>
      <c r="J13" s="167"/>
      <c r="K13" s="167"/>
      <c r="L13" s="167"/>
      <c r="M13" s="167">
        <v>0</v>
      </c>
      <c r="N13" s="228">
        <f t="shared" si="0"/>
        <v>0</v>
      </c>
      <c r="O13" s="106" t="str">
        <f t="shared" si="1"/>
        <v/>
      </c>
    </row>
    <row r="14" spans="1:15" s="25" customFormat="1" ht="12.6" customHeight="1" x14ac:dyDescent="0.2">
      <c r="A14" s="156" t="s">
        <v>167</v>
      </c>
      <c r="B14" s="167"/>
      <c r="C14" s="167"/>
      <c r="D14" s="167">
        <v>4301.99</v>
      </c>
      <c r="E14" s="167"/>
      <c r="F14" s="167"/>
      <c r="G14" s="167"/>
      <c r="H14" s="167"/>
      <c r="I14" s="167"/>
      <c r="J14" s="167"/>
      <c r="K14" s="167"/>
      <c r="L14" s="167"/>
      <c r="M14" s="167">
        <v>0</v>
      </c>
      <c r="N14" s="228">
        <f t="shared" si="0"/>
        <v>4301.99</v>
      </c>
      <c r="O14" s="106">
        <f t="shared" si="1"/>
        <v>4301.99</v>
      </c>
    </row>
    <row r="15" spans="1:15" s="25" customFormat="1" ht="12.6" customHeight="1" x14ac:dyDescent="0.2">
      <c r="A15" s="156" t="s">
        <v>131</v>
      </c>
      <c r="B15" s="167"/>
      <c r="C15" s="167">
        <v>300</v>
      </c>
      <c r="D15" s="167">
        <v>90</v>
      </c>
      <c r="E15" s="167"/>
      <c r="F15" s="167"/>
      <c r="G15" s="167"/>
      <c r="H15" s="167"/>
      <c r="I15" s="167"/>
      <c r="J15" s="167"/>
      <c r="K15" s="167"/>
      <c r="L15" s="167"/>
      <c r="M15" s="167">
        <v>0</v>
      </c>
      <c r="N15" s="228">
        <f t="shared" si="0"/>
        <v>390</v>
      </c>
      <c r="O15" s="106">
        <f t="shared" si="1"/>
        <v>195</v>
      </c>
    </row>
    <row r="16" spans="1:15" s="25" customFormat="1" ht="12.6" customHeight="1" x14ac:dyDescent="0.2">
      <c r="A16" s="156" t="s">
        <v>154</v>
      </c>
      <c r="B16" s="167"/>
      <c r="C16" s="167">
        <v>1558.45</v>
      </c>
      <c r="D16" s="167">
        <v>104.2</v>
      </c>
      <c r="E16" s="167"/>
      <c r="F16" s="167"/>
      <c r="G16" s="167"/>
      <c r="H16" s="167"/>
      <c r="I16" s="167"/>
      <c r="J16" s="167"/>
      <c r="K16" s="167"/>
      <c r="L16" s="167"/>
      <c r="M16" s="167">
        <v>0</v>
      </c>
      <c r="N16" s="228">
        <f t="shared" si="0"/>
        <v>1662.65</v>
      </c>
      <c r="O16" s="106">
        <f t="shared" si="1"/>
        <v>831.32500000000005</v>
      </c>
    </row>
    <row r="17" spans="1:15" s="25" customFormat="1" ht="12.6" customHeight="1" x14ac:dyDescent="0.2">
      <c r="A17" s="272" t="s">
        <v>182</v>
      </c>
      <c r="B17" s="167">
        <v>49.5</v>
      </c>
      <c r="C17" s="167">
        <v>171.9</v>
      </c>
      <c r="D17" s="167">
        <v>53</v>
      </c>
      <c r="E17" s="167"/>
      <c r="F17" s="167"/>
      <c r="G17" s="167"/>
      <c r="H17" s="167"/>
      <c r="I17" s="167"/>
      <c r="J17" s="167"/>
      <c r="K17" s="167"/>
      <c r="L17" s="167"/>
      <c r="M17" s="167">
        <v>0</v>
      </c>
      <c r="N17" s="228">
        <f t="shared" si="0"/>
        <v>274.39999999999998</v>
      </c>
      <c r="O17" s="106">
        <f t="shared" si="1"/>
        <v>91.466666666666654</v>
      </c>
    </row>
    <row r="18" spans="1:15" s="25" customFormat="1" ht="12.6" customHeight="1" x14ac:dyDescent="0.2">
      <c r="A18" s="272" t="s">
        <v>187</v>
      </c>
      <c r="B18" s="167"/>
      <c r="C18" s="167"/>
      <c r="D18" s="167"/>
      <c r="E18" s="167"/>
      <c r="F18" s="167"/>
      <c r="G18" s="167"/>
      <c r="H18" s="167"/>
      <c r="I18" s="167"/>
      <c r="J18" s="167"/>
      <c r="K18" s="167"/>
      <c r="L18" s="167"/>
      <c r="M18" s="167">
        <v>0</v>
      </c>
      <c r="N18" s="228">
        <f t="shared" si="0"/>
        <v>0</v>
      </c>
      <c r="O18" s="106" t="str">
        <f t="shared" si="1"/>
        <v/>
      </c>
    </row>
    <row r="19" spans="1:15" s="25" customFormat="1" ht="12.6" customHeight="1" x14ac:dyDescent="0.2">
      <c r="A19" s="156" t="s">
        <v>488</v>
      </c>
      <c r="B19" s="167">
        <v>97.04</v>
      </c>
      <c r="C19" s="167">
        <v>60</v>
      </c>
      <c r="D19" s="167">
        <v>40</v>
      </c>
      <c r="E19" s="167"/>
      <c r="F19" s="167"/>
      <c r="G19" s="167"/>
      <c r="H19" s="167"/>
      <c r="I19" s="167"/>
      <c r="J19" s="167"/>
      <c r="K19" s="167"/>
      <c r="L19" s="167"/>
      <c r="M19" s="167">
        <v>0</v>
      </c>
      <c r="N19" s="228">
        <f t="shared" si="0"/>
        <v>197.04000000000002</v>
      </c>
      <c r="O19" s="106">
        <f t="shared" si="1"/>
        <v>65.680000000000007</v>
      </c>
    </row>
    <row r="20" spans="1:15" s="25" customFormat="1" ht="12.6" customHeight="1" x14ac:dyDescent="0.2">
      <c r="A20" s="127" t="s">
        <v>100</v>
      </c>
      <c r="B20" s="167">
        <v>17.46</v>
      </c>
      <c r="C20" s="167"/>
      <c r="D20" s="167"/>
      <c r="E20" s="167"/>
      <c r="F20" s="167"/>
      <c r="G20" s="167"/>
      <c r="H20" s="167"/>
      <c r="I20" s="167"/>
      <c r="J20" s="167"/>
      <c r="K20" s="167"/>
      <c r="L20" s="167"/>
      <c r="M20" s="167">
        <v>0</v>
      </c>
      <c r="N20" s="228">
        <f t="shared" si="0"/>
        <v>17.46</v>
      </c>
      <c r="O20" s="106">
        <f t="shared" si="1"/>
        <v>17.46</v>
      </c>
    </row>
    <row r="21" spans="1:15" s="25" customFormat="1" ht="12.6" customHeight="1" x14ac:dyDescent="0.2">
      <c r="A21" s="105" t="s">
        <v>216</v>
      </c>
      <c r="B21" s="167"/>
      <c r="C21" s="167"/>
      <c r="D21" s="167"/>
      <c r="E21" s="167"/>
      <c r="F21" s="167"/>
      <c r="G21" s="167"/>
      <c r="H21" s="167"/>
      <c r="I21" s="167"/>
      <c r="J21" s="167"/>
      <c r="K21" s="167"/>
      <c r="L21" s="167"/>
      <c r="M21" s="167">
        <v>0</v>
      </c>
      <c r="N21" s="228">
        <f t="shared" si="0"/>
        <v>0</v>
      </c>
      <c r="O21" s="106" t="str">
        <f t="shared" si="1"/>
        <v/>
      </c>
    </row>
    <row r="22" spans="1:15" s="25" customFormat="1" ht="12.6" customHeight="1" x14ac:dyDescent="0.2">
      <c r="A22" s="105" t="s">
        <v>191</v>
      </c>
      <c r="B22" s="167"/>
      <c r="C22" s="167"/>
      <c r="D22" s="167"/>
      <c r="E22" s="167"/>
      <c r="F22" s="167"/>
      <c r="G22" s="167"/>
      <c r="H22" s="167"/>
      <c r="I22" s="167"/>
      <c r="J22" s="167"/>
      <c r="K22" s="167"/>
      <c r="L22" s="167"/>
      <c r="M22" s="167">
        <v>0</v>
      </c>
      <c r="N22" s="228">
        <f t="shared" si="0"/>
        <v>0</v>
      </c>
      <c r="O22" s="106" t="str">
        <f t="shared" si="1"/>
        <v/>
      </c>
    </row>
    <row r="23" spans="1:15" s="25" customFormat="1" ht="12.6" customHeight="1" x14ac:dyDescent="0.2">
      <c r="A23" s="105" t="s">
        <v>280</v>
      </c>
      <c r="B23" s="167"/>
      <c r="C23" s="167"/>
      <c r="D23" s="167"/>
      <c r="E23" s="167"/>
      <c r="F23" s="167"/>
      <c r="G23" s="167"/>
      <c r="H23" s="167"/>
      <c r="I23" s="167"/>
      <c r="J23" s="167"/>
      <c r="K23" s="167"/>
      <c r="L23" s="167"/>
      <c r="M23" s="167">
        <v>0</v>
      </c>
      <c r="N23" s="228">
        <f t="shared" si="0"/>
        <v>0</v>
      </c>
      <c r="O23" s="106" t="str">
        <f t="shared" si="1"/>
        <v/>
      </c>
    </row>
    <row r="24" spans="1:15" s="25" customFormat="1" ht="12.6" customHeight="1" x14ac:dyDescent="0.2">
      <c r="A24" s="105" t="s">
        <v>617</v>
      </c>
      <c r="B24" s="167"/>
      <c r="C24" s="167"/>
      <c r="D24" s="167"/>
      <c r="E24" s="167"/>
      <c r="F24" s="167"/>
      <c r="G24" s="167"/>
      <c r="H24" s="167"/>
      <c r="I24" s="167"/>
      <c r="J24" s="167"/>
      <c r="K24" s="167"/>
      <c r="L24" s="167"/>
      <c r="M24" s="167">
        <v>0</v>
      </c>
      <c r="N24" s="228">
        <f t="shared" si="0"/>
        <v>0</v>
      </c>
      <c r="O24" s="106" t="str">
        <f t="shared" si="1"/>
        <v/>
      </c>
    </row>
    <row r="25" spans="1:15" s="25" customFormat="1" ht="12.6" customHeight="1" x14ac:dyDescent="0.2">
      <c r="A25" s="105" t="s">
        <v>158</v>
      </c>
      <c r="B25" s="167"/>
      <c r="C25" s="167"/>
      <c r="D25" s="167"/>
      <c r="E25" s="167"/>
      <c r="F25" s="167"/>
      <c r="G25" s="167"/>
      <c r="H25" s="167"/>
      <c r="I25" s="167"/>
      <c r="J25" s="167"/>
      <c r="K25" s="167"/>
      <c r="L25" s="167"/>
      <c r="M25" s="167">
        <v>0</v>
      </c>
      <c r="N25" s="228">
        <f t="shared" si="0"/>
        <v>0</v>
      </c>
      <c r="O25" s="106" t="str">
        <f t="shared" si="1"/>
        <v/>
      </c>
    </row>
    <row r="26" spans="1:15" s="25" customFormat="1" ht="12.6" customHeight="1" x14ac:dyDescent="0.2">
      <c r="A26" s="105" t="s">
        <v>543</v>
      </c>
      <c r="B26" s="167"/>
      <c r="C26" s="167"/>
      <c r="D26" s="167"/>
      <c r="E26" s="167"/>
      <c r="F26" s="167"/>
      <c r="G26" s="167"/>
      <c r="H26" s="167"/>
      <c r="I26" s="167"/>
      <c r="J26" s="167"/>
      <c r="K26" s="167"/>
      <c r="L26" s="167"/>
      <c r="M26" s="167">
        <v>0</v>
      </c>
      <c r="N26" s="228">
        <f t="shared" si="0"/>
        <v>0</v>
      </c>
      <c r="O26" s="106" t="str">
        <f t="shared" si="1"/>
        <v/>
      </c>
    </row>
    <row r="27" spans="1:15" s="25" customFormat="1" ht="12.6" customHeight="1" x14ac:dyDescent="0.2">
      <c r="A27" s="105" t="s">
        <v>261</v>
      </c>
      <c r="B27" s="167"/>
      <c r="C27" s="167"/>
      <c r="D27" s="167">
        <v>865</v>
      </c>
      <c r="E27" s="167"/>
      <c r="F27" s="167"/>
      <c r="G27" s="167"/>
      <c r="H27" s="167"/>
      <c r="I27" s="167"/>
      <c r="J27" s="167"/>
      <c r="K27" s="167"/>
      <c r="L27" s="167"/>
      <c r="M27" s="167">
        <v>0</v>
      </c>
      <c r="N27" s="228">
        <f t="shared" si="0"/>
        <v>865</v>
      </c>
      <c r="O27" s="106">
        <f t="shared" si="1"/>
        <v>865</v>
      </c>
    </row>
    <row r="28" spans="1:15" s="25" customFormat="1" ht="12.6" customHeight="1" x14ac:dyDescent="0.2">
      <c r="A28" s="105" t="s">
        <v>88</v>
      </c>
      <c r="B28" s="167"/>
      <c r="C28" s="167"/>
      <c r="D28" s="167">
        <v>75.430000000000007</v>
      </c>
      <c r="E28" s="167"/>
      <c r="F28" s="167"/>
      <c r="G28" s="167"/>
      <c r="H28" s="167"/>
      <c r="I28" s="167"/>
      <c r="J28" s="167"/>
      <c r="K28" s="167"/>
      <c r="L28" s="167"/>
      <c r="M28" s="167">
        <v>0</v>
      </c>
      <c r="N28" s="228">
        <f t="shared" si="0"/>
        <v>75.430000000000007</v>
      </c>
      <c r="O28" s="106">
        <f t="shared" si="1"/>
        <v>75.430000000000007</v>
      </c>
    </row>
    <row r="29" spans="1:15" s="25" customFormat="1" ht="12.6" customHeight="1" x14ac:dyDescent="0.2">
      <c r="A29" s="105" t="s">
        <v>397</v>
      </c>
      <c r="B29" s="167"/>
      <c r="C29" s="167"/>
      <c r="D29" s="167"/>
      <c r="E29" s="167"/>
      <c r="F29" s="167"/>
      <c r="G29" s="167"/>
      <c r="H29" s="167"/>
      <c r="I29" s="167"/>
      <c r="J29" s="167"/>
      <c r="K29" s="167"/>
      <c r="L29" s="167"/>
      <c r="M29" s="167">
        <v>0</v>
      </c>
      <c r="N29" s="228">
        <f t="shared" si="0"/>
        <v>0</v>
      </c>
      <c r="O29" s="106" t="str">
        <f t="shared" si="1"/>
        <v/>
      </c>
    </row>
    <row r="30" spans="1:15" s="25" customFormat="1" ht="12.6" customHeight="1" x14ac:dyDescent="0.2">
      <c r="A30" s="162" t="s">
        <v>77</v>
      </c>
      <c r="B30" s="167">
        <v>95</v>
      </c>
      <c r="C30" s="167"/>
      <c r="D30" s="167"/>
      <c r="E30" s="167"/>
      <c r="F30" s="167"/>
      <c r="G30" s="167"/>
      <c r="H30" s="167"/>
      <c r="I30" s="167"/>
      <c r="J30" s="167"/>
      <c r="K30" s="167"/>
      <c r="L30" s="167"/>
      <c r="M30" s="167">
        <v>0</v>
      </c>
      <c r="N30" s="228">
        <f t="shared" si="0"/>
        <v>95</v>
      </c>
      <c r="O30" s="106">
        <f t="shared" si="1"/>
        <v>95</v>
      </c>
    </row>
    <row r="31" spans="1:15" s="25" customFormat="1" ht="12.6" customHeight="1" x14ac:dyDescent="0.2">
      <c r="A31" s="162" t="s">
        <v>111</v>
      </c>
      <c r="B31" s="167"/>
      <c r="C31" s="167">
        <v>571.09</v>
      </c>
      <c r="D31" s="167">
        <v>411.28</v>
      </c>
      <c r="E31" s="167"/>
      <c r="F31" s="167"/>
      <c r="G31" s="167"/>
      <c r="H31" s="167"/>
      <c r="I31" s="167"/>
      <c r="J31" s="167"/>
      <c r="K31" s="167"/>
      <c r="L31" s="167"/>
      <c r="M31" s="167">
        <v>0</v>
      </c>
      <c r="N31" s="228">
        <f t="shared" si="0"/>
        <v>982.37</v>
      </c>
      <c r="O31" s="106">
        <f t="shared" si="1"/>
        <v>491.185</v>
      </c>
    </row>
    <row r="32" spans="1:15" s="25" customFormat="1" ht="12.6" customHeight="1" x14ac:dyDescent="0.2">
      <c r="A32" s="162" t="s">
        <v>69</v>
      </c>
      <c r="B32" s="167"/>
      <c r="C32" s="167"/>
      <c r="D32" s="167"/>
      <c r="E32" s="167"/>
      <c r="F32" s="167"/>
      <c r="G32" s="167"/>
      <c r="H32" s="167"/>
      <c r="I32" s="167"/>
      <c r="J32" s="167"/>
      <c r="K32" s="167"/>
      <c r="L32" s="167"/>
      <c r="M32" s="167">
        <v>0</v>
      </c>
      <c r="N32" s="228">
        <f t="shared" si="0"/>
        <v>0</v>
      </c>
      <c r="O32" s="106" t="str">
        <f t="shared" si="1"/>
        <v/>
      </c>
    </row>
    <row r="33" spans="1:15" s="25" customFormat="1" ht="12.6" customHeight="1" x14ac:dyDescent="0.2">
      <c r="A33" s="162" t="s">
        <v>544</v>
      </c>
      <c r="B33" s="167"/>
      <c r="C33" s="167"/>
      <c r="D33" s="167"/>
      <c r="E33" s="167"/>
      <c r="F33" s="167"/>
      <c r="G33" s="167"/>
      <c r="H33" s="167"/>
      <c r="I33" s="167"/>
      <c r="J33" s="167"/>
      <c r="K33" s="167"/>
      <c r="L33" s="167"/>
      <c r="M33" s="167">
        <v>0</v>
      </c>
      <c r="N33" s="228">
        <f t="shared" si="0"/>
        <v>0</v>
      </c>
      <c r="O33" s="106" t="str">
        <f t="shared" si="1"/>
        <v/>
      </c>
    </row>
    <row r="34" spans="1:15" s="25" customFormat="1" ht="12.6" customHeight="1" x14ac:dyDescent="0.2">
      <c r="A34" s="162" t="s">
        <v>490</v>
      </c>
      <c r="B34" s="167"/>
      <c r="C34" s="167"/>
      <c r="D34" s="167"/>
      <c r="E34" s="167"/>
      <c r="F34" s="167"/>
      <c r="G34" s="167"/>
      <c r="H34" s="167"/>
      <c r="I34" s="167"/>
      <c r="J34" s="167"/>
      <c r="K34" s="167"/>
      <c r="L34" s="167"/>
      <c r="M34" s="167">
        <v>0</v>
      </c>
      <c r="N34" s="228">
        <f t="shared" si="0"/>
        <v>0</v>
      </c>
      <c r="O34" s="106" t="str">
        <f t="shared" si="1"/>
        <v/>
      </c>
    </row>
    <row r="35" spans="1:15" s="25" customFormat="1" ht="12.6" customHeight="1" x14ac:dyDescent="0.2">
      <c r="A35" s="162" t="s">
        <v>150</v>
      </c>
      <c r="B35" s="167"/>
      <c r="C35" s="167"/>
      <c r="D35" s="167"/>
      <c r="E35" s="167"/>
      <c r="F35" s="167"/>
      <c r="G35" s="167"/>
      <c r="H35" s="167"/>
      <c r="I35" s="167"/>
      <c r="J35" s="167"/>
      <c r="K35" s="167"/>
      <c r="L35" s="167"/>
      <c r="M35" s="167">
        <v>0</v>
      </c>
      <c r="N35" s="228">
        <f t="shared" si="0"/>
        <v>0</v>
      </c>
      <c r="O35" s="106" t="str">
        <f t="shared" si="1"/>
        <v/>
      </c>
    </row>
    <row r="36" spans="1:15" s="25" customFormat="1" ht="12.6" customHeight="1" x14ac:dyDescent="0.2">
      <c r="A36" s="162" t="s">
        <v>243</v>
      </c>
      <c r="B36" s="167"/>
      <c r="C36" s="167"/>
      <c r="D36" s="167"/>
      <c r="E36" s="167"/>
      <c r="F36" s="167"/>
      <c r="G36" s="167"/>
      <c r="H36" s="167"/>
      <c r="I36" s="167"/>
      <c r="J36" s="167"/>
      <c r="K36" s="167"/>
      <c r="L36" s="167"/>
      <c r="M36" s="167">
        <v>0</v>
      </c>
      <c r="N36" s="228">
        <f t="shared" si="0"/>
        <v>0</v>
      </c>
      <c r="O36" s="106" t="str">
        <f t="shared" si="1"/>
        <v/>
      </c>
    </row>
    <row r="37" spans="1:15" s="25" customFormat="1" ht="12.6" customHeight="1" x14ac:dyDescent="0.2">
      <c r="A37" s="162" t="s">
        <v>267</v>
      </c>
      <c r="B37" s="167">
        <v>85</v>
      </c>
      <c r="C37" s="167">
        <v>880</v>
      </c>
      <c r="D37" s="167">
        <v>-475</v>
      </c>
      <c r="E37" s="167"/>
      <c r="F37" s="167"/>
      <c r="G37" s="167"/>
      <c r="H37" s="167"/>
      <c r="I37" s="167"/>
      <c r="J37" s="167"/>
      <c r="K37" s="167"/>
      <c r="L37" s="167"/>
      <c r="M37" s="167">
        <v>0</v>
      </c>
      <c r="N37" s="228">
        <f t="shared" si="0"/>
        <v>490</v>
      </c>
      <c r="O37" s="106">
        <f t="shared" si="1"/>
        <v>482.5</v>
      </c>
    </row>
    <row r="38" spans="1:15" s="25" customFormat="1" ht="12.6" customHeight="1" x14ac:dyDescent="0.2">
      <c r="A38" s="162" t="s">
        <v>126</v>
      </c>
      <c r="B38" s="167"/>
      <c r="C38" s="167"/>
      <c r="D38" s="167">
        <v>24.59</v>
      </c>
      <c r="E38" s="167"/>
      <c r="F38" s="167"/>
      <c r="G38" s="167"/>
      <c r="H38" s="167"/>
      <c r="I38" s="167"/>
      <c r="J38" s="167"/>
      <c r="K38" s="167"/>
      <c r="L38" s="167"/>
      <c r="M38" s="167">
        <v>0</v>
      </c>
      <c r="N38" s="228">
        <f t="shared" si="0"/>
        <v>24.59</v>
      </c>
      <c r="O38" s="106">
        <f t="shared" si="1"/>
        <v>24.59</v>
      </c>
    </row>
    <row r="39" spans="1:15" s="25" customFormat="1" ht="12.6" customHeight="1" x14ac:dyDescent="0.2">
      <c r="A39" s="268" t="s">
        <v>456</v>
      </c>
      <c r="B39" s="167"/>
      <c r="C39" s="167"/>
      <c r="D39" s="167"/>
      <c r="E39" s="167"/>
      <c r="F39" s="167"/>
      <c r="G39" s="167"/>
      <c r="H39" s="167"/>
      <c r="I39" s="167"/>
      <c r="J39" s="167"/>
      <c r="K39" s="167"/>
      <c r="L39" s="167"/>
      <c r="M39" s="167">
        <v>0</v>
      </c>
      <c r="N39" s="228">
        <f t="shared" si="0"/>
        <v>0</v>
      </c>
      <c r="O39" s="106" t="str">
        <f t="shared" si="1"/>
        <v/>
      </c>
    </row>
    <row r="40" spans="1:15" s="25" customFormat="1" ht="12.6" customHeight="1" x14ac:dyDescent="0.2">
      <c r="A40" s="156" t="s">
        <v>139</v>
      </c>
      <c r="B40" s="167">
        <v>1075.7</v>
      </c>
      <c r="C40" s="167">
        <v>1225.7</v>
      </c>
      <c r="D40" s="167">
        <v>1225.7</v>
      </c>
      <c r="E40" s="167"/>
      <c r="F40" s="167"/>
      <c r="G40" s="167"/>
      <c r="H40" s="167"/>
      <c r="I40" s="167"/>
      <c r="J40" s="167"/>
      <c r="K40" s="167"/>
      <c r="L40" s="167"/>
      <c r="M40" s="167">
        <v>0</v>
      </c>
      <c r="N40" s="228">
        <f t="shared" si="0"/>
        <v>3527.1000000000004</v>
      </c>
      <c r="O40" s="106">
        <f t="shared" si="1"/>
        <v>1175.7</v>
      </c>
    </row>
    <row r="41" spans="1:15" s="25" customFormat="1" ht="12.6" customHeight="1" x14ac:dyDescent="0.2">
      <c r="A41" s="156" t="s">
        <v>684</v>
      </c>
      <c r="B41" s="167"/>
      <c r="C41" s="167">
        <v>2.17</v>
      </c>
      <c r="D41" s="167">
        <v>0.3</v>
      </c>
      <c r="E41" s="167"/>
      <c r="F41" s="167"/>
      <c r="G41" s="167"/>
      <c r="H41" s="167"/>
      <c r="I41" s="167"/>
      <c r="J41" s="167"/>
      <c r="K41" s="167"/>
      <c r="L41" s="167"/>
      <c r="M41" s="167">
        <v>0</v>
      </c>
      <c r="N41" s="228">
        <f t="shared" si="0"/>
        <v>2.4699999999999998</v>
      </c>
      <c r="O41" s="106">
        <f t="shared" si="1"/>
        <v>1.2349999999999999</v>
      </c>
    </row>
    <row r="42" spans="1:15" s="25" customFormat="1" ht="12.6" customHeight="1" x14ac:dyDescent="0.2">
      <c r="A42" s="156" t="s">
        <v>101</v>
      </c>
      <c r="B42" s="167">
        <v>313.85000000000002</v>
      </c>
      <c r="C42" s="167">
        <v>313.85000000000002</v>
      </c>
      <c r="D42" s="167">
        <v>313.85000000000002</v>
      </c>
      <c r="E42" s="167"/>
      <c r="F42" s="167"/>
      <c r="G42" s="167"/>
      <c r="H42" s="167"/>
      <c r="I42" s="167"/>
      <c r="J42" s="167"/>
      <c r="K42" s="167"/>
      <c r="L42" s="167"/>
      <c r="M42" s="167">
        <v>0</v>
      </c>
      <c r="N42" s="228">
        <f t="shared" si="0"/>
        <v>941.55000000000007</v>
      </c>
      <c r="O42" s="106">
        <f t="shared" si="1"/>
        <v>313.85000000000002</v>
      </c>
    </row>
    <row r="43" spans="1:15" s="25" customFormat="1" ht="12.6" customHeight="1" x14ac:dyDescent="0.2">
      <c r="A43" s="156" t="s">
        <v>352</v>
      </c>
      <c r="B43" s="167"/>
      <c r="C43" s="167"/>
      <c r="D43" s="167"/>
      <c r="E43" s="167"/>
      <c r="F43" s="167"/>
      <c r="G43" s="167"/>
      <c r="H43" s="167"/>
      <c r="I43" s="167"/>
      <c r="J43" s="167"/>
      <c r="K43" s="167"/>
      <c r="L43" s="167"/>
      <c r="M43" s="167">
        <v>0</v>
      </c>
      <c r="N43" s="228">
        <f t="shared" si="0"/>
        <v>0</v>
      </c>
      <c r="O43" s="106" t="str">
        <f t="shared" si="1"/>
        <v/>
      </c>
    </row>
    <row r="44" spans="1:15" s="25" customFormat="1" ht="12.6" customHeight="1" x14ac:dyDescent="0.2">
      <c r="A44" s="156" t="s">
        <v>360</v>
      </c>
      <c r="B44" s="167"/>
      <c r="C44" s="167"/>
      <c r="D44" s="167"/>
      <c r="E44" s="167"/>
      <c r="F44" s="167"/>
      <c r="G44" s="167"/>
      <c r="H44" s="167"/>
      <c r="I44" s="167"/>
      <c r="J44" s="167"/>
      <c r="K44" s="167"/>
      <c r="L44" s="167"/>
      <c r="M44" s="167">
        <v>0</v>
      </c>
      <c r="N44" s="228">
        <f t="shared" si="0"/>
        <v>0</v>
      </c>
      <c r="O44" s="106" t="str">
        <f t="shared" si="1"/>
        <v/>
      </c>
    </row>
    <row r="45" spans="1:15" s="25" customFormat="1" ht="12.6" customHeight="1" x14ac:dyDescent="0.2">
      <c r="A45" s="127" t="s">
        <v>519</v>
      </c>
      <c r="B45" s="167">
        <v>210</v>
      </c>
      <c r="C45" s="167"/>
      <c r="D45" s="167">
        <v>230</v>
      </c>
      <c r="E45" s="167"/>
      <c r="F45" s="167"/>
      <c r="G45" s="167"/>
      <c r="H45" s="167"/>
      <c r="I45" s="167"/>
      <c r="J45" s="167"/>
      <c r="K45" s="167"/>
      <c r="L45" s="167"/>
      <c r="M45" s="167">
        <v>0</v>
      </c>
      <c r="N45" s="228">
        <f t="shared" si="0"/>
        <v>440</v>
      </c>
      <c r="O45" s="106">
        <f t="shared" si="1"/>
        <v>220</v>
      </c>
    </row>
    <row r="46" spans="1:15" s="25" customFormat="1" ht="12.6" customHeight="1" x14ac:dyDescent="0.2">
      <c r="A46" s="127" t="s">
        <v>527</v>
      </c>
      <c r="B46" s="167">
        <v>40</v>
      </c>
      <c r="C46" s="167"/>
      <c r="D46" s="167"/>
      <c r="E46" s="167"/>
      <c r="F46" s="167"/>
      <c r="G46" s="167"/>
      <c r="H46" s="167"/>
      <c r="I46" s="167"/>
      <c r="J46" s="167"/>
      <c r="K46" s="167"/>
      <c r="L46" s="167"/>
      <c r="M46" s="167">
        <v>0</v>
      </c>
      <c r="N46" s="228">
        <f t="shared" si="0"/>
        <v>40</v>
      </c>
      <c r="O46" s="106">
        <f t="shared" si="1"/>
        <v>40</v>
      </c>
    </row>
    <row r="47" spans="1:15" s="25" customFormat="1" ht="12.6" customHeight="1" x14ac:dyDescent="0.2">
      <c r="A47" s="105" t="s">
        <v>168</v>
      </c>
      <c r="B47" s="167"/>
      <c r="C47" s="167"/>
      <c r="D47" s="167"/>
      <c r="E47" s="167"/>
      <c r="F47" s="167"/>
      <c r="G47" s="167"/>
      <c r="H47" s="167"/>
      <c r="I47" s="167"/>
      <c r="J47" s="167"/>
      <c r="K47" s="167"/>
      <c r="L47" s="167"/>
      <c r="M47" s="167">
        <v>0</v>
      </c>
      <c r="N47" s="228">
        <f t="shared" si="0"/>
        <v>0</v>
      </c>
      <c r="O47" s="106" t="str">
        <f t="shared" si="1"/>
        <v/>
      </c>
    </row>
    <row r="48" spans="1:15" s="25" customFormat="1" ht="12.6" customHeight="1" x14ac:dyDescent="0.2">
      <c r="A48" s="105" t="s">
        <v>497</v>
      </c>
      <c r="B48" s="167">
        <v>354</v>
      </c>
      <c r="C48" s="167">
        <v>89.3</v>
      </c>
      <c r="D48" s="167">
        <v>122</v>
      </c>
      <c r="E48" s="167"/>
      <c r="F48" s="167"/>
      <c r="G48" s="167"/>
      <c r="H48" s="167"/>
      <c r="I48" s="167"/>
      <c r="J48" s="167"/>
      <c r="K48" s="167"/>
      <c r="L48" s="167"/>
      <c r="M48" s="167">
        <v>0</v>
      </c>
      <c r="N48" s="228">
        <f t="shared" si="0"/>
        <v>565.29999999999995</v>
      </c>
      <c r="O48" s="106">
        <f t="shared" si="1"/>
        <v>188.43333333333331</v>
      </c>
    </row>
    <row r="49" spans="1:15" s="25" customFormat="1" ht="12.6" customHeight="1" x14ac:dyDescent="0.2">
      <c r="A49" s="105" t="s">
        <v>95</v>
      </c>
      <c r="B49" s="167">
        <v>627.48</v>
      </c>
      <c r="C49" s="167">
        <v>775.75</v>
      </c>
      <c r="D49" s="167">
        <v>798.39</v>
      </c>
      <c r="E49" s="167"/>
      <c r="F49" s="167"/>
      <c r="G49" s="167"/>
      <c r="H49" s="167"/>
      <c r="I49" s="167"/>
      <c r="J49" s="167"/>
      <c r="K49" s="167"/>
      <c r="L49" s="167"/>
      <c r="M49" s="167">
        <v>0</v>
      </c>
      <c r="N49" s="228">
        <f t="shared" si="0"/>
        <v>2201.62</v>
      </c>
      <c r="O49" s="106">
        <f t="shared" si="1"/>
        <v>733.87333333333333</v>
      </c>
    </row>
    <row r="50" spans="1:15" s="25" customFormat="1" ht="12.6" customHeight="1" x14ac:dyDescent="0.2">
      <c r="A50" s="105" t="s">
        <v>98</v>
      </c>
      <c r="B50" s="167"/>
      <c r="C50" s="167">
        <v>250</v>
      </c>
      <c r="D50" s="167"/>
      <c r="E50" s="167"/>
      <c r="F50" s="167"/>
      <c r="G50" s="167"/>
      <c r="H50" s="167"/>
      <c r="I50" s="167"/>
      <c r="J50" s="167"/>
      <c r="K50" s="167"/>
      <c r="L50" s="167"/>
      <c r="M50" s="167">
        <v>0</v>
      </c>
      <c r="N50" s="228">
        <f t="shared" si="0"/>
        <v>250</v>
      </c>
      <c r="O50" s="106">
        <f t="shared" si="1"/>
        <v>250</v>
      </c>
    </row>
    <row r="51" spans="1:15" s="25" customFormat="1" ht="12.6" customHeight="1" x14ac:dyDescent="0.2">
      <c r="A51" s="105" t="s">
        <v>107</v>
      </c>
      <c r="B51" s="167"/>
      <c r="C51" s="167"/>
      <c r="D51" s="167"/>
      <c r="E51" s="167"/>
      <c r="F51" s="167"/>
      <c r="G51" s="167"/>
      <c r="H51" s="167"/>
      <c r="I51" s="167"/>
      <c r="J51" s="167"/>
      <c r="K51" s="167"/>
      <c r="L51" s="167"/>
      <c r="M51" s="167">
        <v>0</v>
      </c>
      <c r="N51" s="228">
        <f t="shared" si="0"/>
        <v>0</v>
      </c>
      <c r="O51" s="106" t="str">
        <f t="shared" si="1"/>
        <v/>
      </c>
    </row>
    <row r="52" spans="1:15" s="25" customFormat="1" ht="12.6" customHeight="1" x14ac:dyDescent="0.2">
      <c r="A52" s="105" t="s">
        <v>99</v>
      </c>
      <c r="B52" s="167">
        <v>659.8</v>
      </c>
      <c r="C52" s="167">
        <v>1353.14</v>
      </c>
      <c r="D52" s="167">
        <v>1403.23</v>
      </c>
      <c r="E52" s="167"/>
      <c r="F52" s="167"/>
      <c r="G52" s="167"/>
      <c r="H52" s="167"/>
      <c r="I52" s="167"/>
      <c r="J52" s="167"/>
      <c r="K52" s="167"/>
      <c r="L52" s="167"/>
      <c r="M52" s="167">
        <v>0</v>
      </c>
      <c r="N52" s="228">
        <f t="shared" si="0"/>
        <v>3416.17</v>
      </c>
      <c r="O52" s="106">
        <f t="shared" si="1"/>
        <v>1138.7233333333334</v>
      </c>
    </row>
    <row r="53" spans="1:15" s="25" customFormat="1" ht="12.6" customHeight="1" x14ac:dyDescent="0.2">
      <c r="A53" s="105" t="s">
        <v>74</v>
      </c>
      <c r="B53" s="167">
        <v>180</v>
      </c>
      <c r="C53" s="167">
        <v>180</v>
      </c>
      <c r="D53" s="167">
        <v>180</v>
      </c>
      <c r="E53" s="167"/>
      <c r="F53" s="167"/>
      <c r="G53" s="167"/>
      <c r="H53" s="167"/>
      <c r="I53" s="167"/>
      <c r="J53" s="167"/>
      <c r="K53" s="167"/>
      <c r="L53" s="167"/>
      <c r="M53" s="167">
        <v>0</v>
      </c>
      <c r="N53" s="228">
        <f t="shared" si="0"/>
        <v>540</v>
      </c>
      <c r="O53" s="106">
        <f t="shared" si="1"/>
        <v>180</v>
      </c>
    </row>
    <row r="54" spans="1:15" s="25" customFormat="1" ht="12.6" customHeight="1" x14ac:dyDescent="0.2">
      <c r="A54" s="105" t="s">
        <v>75</v>
      </c>
      <c r="B54" s="167">
        <v>1164.45</v>
      </c>
      <c r="C54" s="167">
        <v>406.08</v>
      </c>
      <c r="D54" s="167">
        <v>1494.82</v>
      </c>
      <c r="E54" s="167"/>
      <c r="F54" s="167"/>
      <c r="G54" s="167"/>
      <c r="H54" s="167"/>
      <c r="I54" s="167"/>
      <c r="J54" s="167"/>
      <c r="K54" s="167"/>
      <c r="L54" s="167"/>
      <c r="M54" s="167">
        <v>0</v>
      </c>
      <c r="N54" s="228">
        <f t="shared" si="0"/>
        <v>3065.35</v>
      </c>
      <c r="O54" s="106">
        <f t="shared" si="1"/>
        <v>1021.7833333333333</v>
      </c>
    </row>
    <row r="55" spans="1:15" s="25" customFormat="1" ht="12.6" customHeight="1" x14ac:dyDescent="0.2">
      <c r="A55" s="105" t="s">
        <v>351</v>
      </c>
      <c r="B55" s="167"/>
      <c r="C55" s="167"/>
      <c r="D55" s="167"/>
      <c r="E55" s="167"/>
      <c r="F55" s="167"/>
      <c r="G55" s="167"/>
      <c r="H55" s="167"/>
      <c r="I55" s="167"/>
      <c r="J55" s="167"/>
      <c r="K55" s="167"/>
      <c r="L55" s="167"/>
      <c r="M55" s="167">
        <v>0</v>
      </c>
      <c r="N55" s="228">
        <f t="shared" si="0"/>
        <v>0</v>
      </c>
      <c r="O55" s="106" t="str">
        <f t="shared" si="1"/>
        <v/>
      </c>
    </row>
    <row r="56" spans="1:15" s="25" customFormat="1" ht="12.6" customHeight="1" x14ac:dyDescent="0.2">
      <c r="A56" s="105" t="s">
        <v>539</v>
      </c>
      <c r="B56" s="167"/>
      <c r="C56" s="167"/>
      <c r="D56" s="167"/>
      <c r="E56" s="167"/>
      <c r="F56" s="167"/>
      <c r="G56" s="167"/>
      <c r="H56" s="167"/>
      <c r="I56" s="167"/>
      <c r="J56" s="167"/>
      <c r="K56" s="167"/>
      <c r="L56" s="167"/>
      <c r="M56" s="167">
        <v>0</v>
      </c>
      <c r="N56" s="228">
        <f t="shared" si="0"/>
        <v>0</v>
      </c>
      <c r="O56" s="106" t="str">
        <f t="shared" si="1"/>
        <v/>
      </c>
    </row>
    <row r="57" spans="1:15" s="25" customFormat="1" ht="12.6" customHeight="1" x14ac:dyDescent="0.2">
      <c r="A57" s="105" t="s">
        <v>79</v>
      </c>
      <c r="B57" s="167">
        <v>59.45</v>
      </c>
      <c r="C57" s="167">
        <v>80.349999999999994</v>
      </c>
      <c r="D57" s="167">
        <v>69.900000000000006</v>
      </c>
      <c r="E57" s="167"/>
      <c r="F57" s="167"/>
      <c r="G57" s="167"/>
      <c r="H57" s="167"/>
      <c r="I57" s="167"/>
      <c r="J57" s="167"/>
      <c r="K57" s="167"/>
      <c r="L57" s="167"/>
      <c r="M57" s="167">
        <v>0</v>
      </c>
      <c r="N57" s="228">
        <f t="shared" si="0"/>
        <v>209.70000000000002</v>
      </c>
      <c r="O57" s="106">
        <f t="shared" si="1"/>
        <v>69.900000000000006</v>
      </c>
    </row>
    <row r="58" spans="1:15" s="25" customFormat="1" ht="12.6" customHeight="1" x14ac:dyDescent="0.2">
      <c r="A58" s="105" t="s">
        <v>81</v>
      </c>
      <c r="B58" s="167">
        <v>128.86000000000001</v>
      </c>
      <c r="C58" s="167">
        <v>461.64</v>
      </c>
      <c r="D58" s="167">
        <v>-207.79</v>
      </c>
      <c r="E58" s="167"/>
      <c r="F58" s="167"/>
      <c r="G58" s="167"/>
      <c r="H58" s="167"/>
      <c r="I58" s="167"/>
      <c r="J58" s="167"/>
      <c r="K58" s="167"/>
      <c r="L58" s="167"/>
      <c r="M58" s="167">
        <v>0</v>
      </c>
      <c r="N58" s="228">
        <f t="shared" si="0"/>
        <v>382.71000000000004</v>
      </c>
      <c r="O58" s="106">
        <f t="shared" si="1"/>
        <v>295.25</v>
      </c>
    </row>
    <row r="59" spans="1:15" s="25" customFormat="1" ht="12.6" customHeight="1" x14ac:dyDescent="0.2">
      <c r="A59" s="105" t="s">
        <v>545</v>
      </c>
      <c r="B59" s="167">
        <v>5.65</v>
      </c>
      <c r="C59" s="167">
        <v>284.73</v>
      </c>
      <c r="D59" s="167"/>
      <c r="E59" s="167"/>
      <c r="F59" s="167"/>
      <c r="G59" s="167"/>
      <c r="H59" s="167"/>
      <c r="I59" s="167"/>
      <c r="J59" s="167"/>
      <c r="K59" s="167"/>
      <c r="L59" s="167"/>
      <c r="M59" s="167">
        <v>0</v>
      </c>
      <c r="N59" s="228">
        <f t="shared" si="0"/>
        <v>290.38</v>
      </c>
      <c r="O59" s="106">
        <f t="shared" si="1"/>
        <v>145.19</v>
      </c>
    </row>
    <row r="60" spans="1:15" s="25" customFormat="1" ht="12.6" customHeight="1" x14ac:dyDescent="0.2">
      <c r="A60" s="105" t="s">
        <v>202</v>
      </c>
      <c r="B60" s="167"/>
      <c r="C60" s="167"/>
      <c r="D60" s="167">
        <v>1680</v>
      </c>
      <c r="E60" s="167"/>
      <c r="F60" s="167"/>
      <c r="G60" s="167"/>
      <c r="H60" s="167"/>
      <c r="I60" s="167"/>
      <c r="J60" s="167"/>
      <c r="K60" s="167"/>
      <c r="L60" s="167"/>
      <c r="M60" s="167">
        <v>0</v>
      </c>
      <c r="N60" s="228">
        <f t="shared" si="0"/>
        <v>1680</v>
      </c>
      <c r="O60" s="106">
        <f t="shared" si="1"/>
        <v>1680</v>
      </c>
    </row>
    <row r="61" spans="1:15" s="25" customFormat="1" ht="12.6" customHeight="1" thickBot="1" x14ac:dyDescent="0.25">
      <c r="A61" s="168" t="s">
        <v>1</v>
      </c>
      <c r="B61" s="191">
        <f t="shared" ref="B61:N61" si="2">SUM(B7:B60)</f>
        <v>5163.2399999999989</v>
      </c>
      <c r="C61" s="191">
        <f t="shared" si="2"/>
        <v>9741.68</v>
      </c>
      <c r="D61" s="191">
        <f t="shared" si="2"/>
        <v>15005.889999999998</v>
      </c>
      <c r="E61" s="191">
        <f t="shared" si="2"/>
        <v>0</v>
      </c>
      <c r="F61" s="191">
        <f t="shared" si="2"/>
        <v>0</v>
      </c>
      <c r="G61" s="191">
        <f t="shared" si="2"/>
        <v>0</v>
      </c>
      <c r="H61" s="191">
        <f t="shared" si="2"/>
        <v>0</v>
      </c>
      <c r="I61" s="191">
        <f t="shared" si="2"/>
        <v>0</v>
      </c>
      <c r="J61" s="191">
        <f t="shared" si="2"/>
        <v>0</v>
      </c>
      <c r="K61" s="191">
        <f>SUM(K7:K60)</f>
        <v>0</v>
      </c>
      <c r="L61" s="191">
        <f t="shared" si="2"/>
        <v>0</v>
      </c>
      <c r="M61" s="191">
        <f t="shared" si="2"/>
        <v>0</v>
      </c>
      <c r="N61" s="191">
        <f t="shared" si="2"/>
        <v>29910.809999999998</v>
      </c>
      <c r="O61" s="295">
        <f>IFERROR(AVERAGEIF(B61:M61,"&gt;0"),"")</f>
        <v>9970.2699999999986</v>
      </c>
    </row>
    <row r="62" spans="1:15" s="25" customFormat="1" ht="12.6" customHeight="1" thickBot="1" x14ac:dyDescent="0.25">
      <c r="A62" s="251"/>
      <c r="B62" s="275"/>
      <c r="C62" s="275"/>
      <c r="D62" s="275"/>
      <c r="E62" s="275"/>
      <c r="F62" s="275"/>
      <c r="G62" s="275"/>
      <c r="H62" s="275"/>
      <c r="I62" s="275"/>
      <c r="J62" s="275"/>
      <c r="K62" s="275"/>
      <c r="L62" s="275"/>
      <c r="M62" s="275"/>
      <c r="N62" s="275"/>
      <c r="O62" s="276"/>
    </row>
    <row r="63" spans="1:15" s="25" customFormat="1" ht="12.6" customHeight="1" thickBot="1" x14ac:dyDescent="0.25">
      <c r="A63" s="64" t="s">
        <v>2</v>
      </c>
      <c r="B63" s="107">
        <f t="shared" ref="B63:O63" si="3">B6</f>
        <v>44197</v>
      </c>
      <c r="C63" s="108">
        <f t="shared" si="3"/>
        <v>44228</v>
      </c>
      <c r="D63" s="108">
        <f t="shared" si="3"/>
        <v>44256</v>
      </c>
      <c r="E63" s="108">
        <f t="shared" si="3"/>
        <v>44287</v>
      </c>
      <c r="F63" s="108">
        <f t="shared" si="3"/>
        <v>44317</v>
      </c>
      <c r="G63" s="108">
        <f t="shared" si="3"/>
        <v>44348</v>
      </c>
      <c r="H63" s="108">
        <f t="shared" si="3"/>
        <v>44378</v>
      </c>
      <c r="I63" s="108">
        <f t="shared" si="3"/>
        <v>44409</v>
      </c>
      <c r="J63" s="108">
        <f t="shared" si="3"/>
        <v>44440</v>
      </c>
      <c r="K63" s="108">
        <f t="shared" si="3"/>
        <v>44470</v>
      </c>
      <c r="L63" s="108">
        <f t="shared" si="3"/>
        <v>44501</v>
      </c>
      <c r="M63" s="108">
        <f t="shared" si="3"/>
        <v>44531</v>
      </c>
      <c r="N63" s="109" t="str">
        <f t="shared" si="3"/>
        <v>Total</v>
      </c>
      <c r="O63" s="120" t="str">
        <f t="shared" si="3"/>
        <v>Média</v>
      </c>
    </row>
    <row r="64" spans="1:15" s="25" customFormat="1" ht="12.6" customHeight="1" x14ac:dyDescent="0.2">
      <c r="A64" s="111" t="s">
        <v>5</v>
      </c>
      <c r="B64" s="167">
        <v>7700</v>
      </c>
      <c r="C64" s="167">
        <v>7700</v>
      </c>
      <c r="D64" s="167">
        <v>7700</v>
      </c>
      <c r="E64" s="167"/>
      <c r="F64" s="167"/>
      <c r="G64" s="167"/>
      <c r="H64" s="167"/>
      <c r="I64" s="167"/>
      <c r="J64" s="167"/>
      <c r="K64" s="167"/>
      <c r="L64" s="167"/>
      <c r="M64" s="167">
        <v>0</v>
      </c>
      <c r="N64" s="229">
        <f t="shared" ref="N64:N76" si="4">SUM(B64:M64)</f>
        <v>23100</v>
      </c>
      <c r="O64" s="106">
        <f>IFERROR(AVERAGEIF(B64:M64,"&gt;0"),"")</f>
        <v>7700</v>
      </c>
    </row>
    <row r="65" spans="1:15" s="25" customFormat="1" ht="12.6" customHeight="1" x14ac:dyDescent="0.2">
      <c r="A65" s="111" t="s">
        <v>291</v>
      </c>
      <c r="B65" s="167"/>
      <c r="C65" s="167"/>
      <c r="D65" s="167"/>
      <c r="E65" s="167"/>
      <c r="F65" s="167"/>
      <c r="G65" s="167"/>
      <c r="H65" s="167"/>
      <c r="I65" s="167"/>
      <c r="J65" s="167"/>
      <c r="K65" s="167"/>
      <c r="L65" s="167"/>
      <c r="M65" s="167">
        <v>0</v>
      </c>
      <c r="N65" s="229">
        <f t="shared" si="4"/>
        <v>0</v>
      </c>
      <c r="O65" s="106" t="str">
        <f t="shared" ref="O65:O75" si="5">IFERROR(AVERAGEIF(B65:M65,"&gt;0"),"")</f>
        <v/>
      </c>
    </row>
    <row r="66" spans="1:15" s="25" customFormat="1" ht="12.6" customHeight="1" x14ac:dyDescent="0.2">
      <c r="A66" s="111" t="s">
        <v>320</v>
      </c>
      <c r="B66" s="167"/>
      <c r="C66" s="167"/>
      <c r="D66" s="167"/>
      <c r="E66" s="167"/>
      <c r="F66" s="167"/>
      <c r="G66" s="167"/>
      <c r="H66" s="167"/>
      <c r="I66" s="167"/>
      <c r="J66" s="167"/>
      <c r="K66" s="167"/>
      <c r="L66" s="167"/>
      <c r="M66" s="167">
        <v>0</v>
      </c>
      <c r="N66" s="229">
        <f t="shared" si="4"/>
        <v>0</v>
      </c>
      <c r="O66" s="106" t="str">
        <f t="shared" si="5"/>
        <v/>
      </c>
    </row>
    <row r="67" spans="1:15" s="25" customFormat="1" ht="12.6" customHeight="1" x14ac:dyDescent="0.2">
      <c r="A67" s="111" t="s">
        <v>455</v>
      </c>
      <c r="B67" s="167">
        <v>800</v>
      </c>
      <c r="C67" s="167">
        <v>800</v>
      </c>
      <c r="D67" s="167">
        <v>800</v>
      </c>
      <c r="E67" s="167"/>
      <c r="F67" s="167"/>
      <c r="G67" s="167"/>
      <c r="H67" s="167"/>
      <c r="I67" s="167"/>
      <c r="J67" s="167"/>
      <c r="K67" s="167"/>
      <c r="L67" s="167"/>
      <c r="M67" s="167">
        <v>0</v>
      </c>
      <c r="N67" s="229">
        <f t="shared" si="4"/>
        <v>2400</v>
      </c>
      <c r="O67" s="106">
        <f t="shared" si="5"/>
        <v>800</v>
      </c>
    </row>
    <row r="68" spans="1:15" s="25" customFormat="1" ht="12.6" customHeight="1" x14ac:dyDescent="0.2">
      <c r="A68" s="111" t="s">
        <v>148</v>
      </c>
      <c r="B68" s="167"/>
      <c r="C68" s="167"/>
      <c r="D68" s="167">
        <v>5.4</v>
      </c>
      <c r="E68" s="167"/>
      <c r="F68" s="167"/>
      <c r="G68" s="167"/>
      <c r="H68" s="167"/>
      <c r="I68" s="167"/>
      <c r="J68" s="167"/>
      <c r="K68" s="167"/>
      <c r="L68" s="167"/>
      <c r="M68" s="167">
        <v>0</v>
      </c>
      <c r="N68" s="229">
        <f t="shared" si="4"/>
        <v>5.4</v>
      </c>
      <c r="O68" s="106">
        <f t="shared" si="5"/>
        <v>5.4</v>
      </c>
    </row>
    <row r="69" spans="1:15" s="25" customFormat="1" ht="12.6" customHeight="1" x14ac:dyDescent="0.2">
      <c r="A69" s="112" t="s">
        <v>62</v>
      </c>
      <c r="B69" s="167">
        <v>45</v>
      </c>
      <c r="C69" s="167">
        <v>63.16</v>
      </c>
      <c r="D69" s="167">
        <v>15</v>
      </c>
      <c r="E69" s="167"/>
      <c r="F69" s="167"/>
      <c r="G69" s="167"/>
      <c r="H69" s="167"/>
      <c r="I69" s="167"/>
      <c r="J69" s="167"/>
      <c r="K69" s="167"/>
      <c r="L69" s="167"/>
      <c r="M69" s="167">
        <v>0</v>
      </c>
      <c r="N69" s="229">
        <f t="shared" si="4"/>
        <v>123.16</v>
      </c>
      <c r="O69" s="106">
        <f t="shared" si="5"/>
        <v>41.053333333333335</v>
      </c>
    </row>
    <row r="70" spans="1:15" s="25" customFormat="1" ht="12.6" customHeight="1" x14ac:dyDescent="0.2">
      <c r="A70" s="112" t="s">
        <v>3</v>
      </c>
      <c r="B70" s="167">
        <v>691.25</v>
      </c>
      <c r="C70" s="167">
        <v>250</v>
      </c>
      <c r="D70" s="167">
        <v>415.5</v>
      </c>
      <c r="E70" s="167"/>
      <c r="F70" s="167"/>
      <c r="G70" s="167"/>
      <c r="H70" s="167"/>
      <c r="I70" s="167"/>
      <c r="J70" s="167"/>
      <c r="K70" s="167"/>
      <c r="L70" s="167"/>
      <c r="M70" s="167">
        <v>0</v>
      </c>
      <c r="N70" s="229">
        <f t="shared" si="4"/>
        <v>1356.75</v>
      </c>
      <c r="O70" s="106">
        <f t="shared" si="5"/>
        <v>452.25</v>
      </c>
    </row>
    <row r="71" spans="1:15" s="25" customFormat="1" ht="12.6" customHeight="1" x14ac:dyDescent="0.2">
      <c r="A71" s="112" t="s">
        <v>503</v>
      </c>
      <c r="B71" s="167"/>
      <c r="C71" s="167"/>
      <c r="D71" s="167"/>
      <c r="E71" s="167"/>
      <c r="F71" s="167"/>
      <c r="G71" s="167"/>
      <c r="H71" s="167"/>
      <c r="I71" s="167"/>
      <c r="J71" s="167"/>
      <c r="K71" s="167"/>
      <c r="L71" s="167"/>
      <c r="M71" s="167">
        <v>0</v>
      </c>
      <c r="N71" s="229">
        <f t="shared" si="4"/>
        <v>0</v>
      </c>
      <c r="O71" s="106" t="str">
        <f t="shared" si="5"/>
        <v/>
      </c>
    </row>
    <row r="72" spans="1:15" s="25" customFormat="1" ht="12.6" customHeight="1" x14ac:dyDescent="0.2">
      <c r="A72" s="112" t="s">
        <v>262</v>
      </c>
      <c r="B72" s="167">
        <v>85</v>
      </c>
      <c r="C72" s="167"/>
      <c r="D72" s="167"/>
      <c r="E72" s="167"/>
      <c r="F72" s="167"/>
      <c r="G72" s="167"/>
      <c r="H72" s="167"/>
      <c r="I72" s="167"/>
      <c r="J72" s="167"/>
      <c r="K72" s="167"/>
      <c r="L72" s="167"/>
      <c r="M72" s="167">
        <v>0</v>
      </c>
      <c r="N72" s="229">
        <f t="shared" si="4"/>
        <v>85</v>
      </c>
      <c r="O72" s="106">
        <f t="shared" si="5"/>
        <v>85</v>
      </c>
    </row>
    <row r="73" spans="1:15" s="25" customFormat="1" ht="12.6" customHeight="1" x14ac:dyDescent="0.2">
      <c r="A73" s="112" t="s">
        <v>66</v>
      </c>
      <c r="B73" s="167">
        <v>102.31</v>
      </c>
      <c r="C73" s="167">
        <v>76.17</v>
      </c>
      <c r="D73" s="167">
        <v>86.74</v>
      </c>
      <c r="E73" s="167"/>
      <c r="F73" s="167"/>
      <c r="G73" s="167"/>
      <c r="H73" s="167"/>
      <c r="I73" s="167"/>
      <c r="J73" s="167"/>
      <c r="K73" s="167"/>
      <c r="L73" s="167"/>
      <c r="M73" s="167">
        <v>0</v>
      </c>
      <c r="N73" s="229">
        <f t="shared" si="4"/>
        <v>265.22000000000003</v>
      </c>
      <c r="O73" s="106">
        <f t="shared" si="5"/>
        <v>88.40666666666668</v>
      </c>
    </row>
    <row r="74" spans="1:15" s="25" customFormat="1" ht="12.6" customHeight="1" x14ac:dyDescent="0.2">
      <c r="A74" s="112" t="s">
        <v>697</v>
      </c>
      <c r="B74" s="167"/>
      <c r="C74" s="167">
        <v>1350</v>
      </c>
      <c r="D74" s="167"/>
      <c r="E74" s="167"/>
      <c r="F74" s="167"/>
      <c r="G74" s="167"/>
      <c r="H74" s="167"/>
      <c r="I74" s="167"/>
      <c r="J74" s="167"/>
      <c r="K74" s="167"/>
      <c r="L74" s="167"/>
      <c r="M74" s="167">
        <v>0</v>
      </c>
      <c r="N74" s="229">
        <f t="shared" si="4"/>
        <v>1350</v>
      </c>
      <c r="O74" s="106">
        <f t="shared" si="5"/>
        <v>1350</v>
      </c>
    </row>
    <row r="75" spans="1:15" s="25" customFormat="1" ht="12.6" customHeight="1" x14ac:dyDescent="0.2">
      <c r="A75" s="112" t="s">
        <v>512</v>
      </c>
      <c r="B75" s="167"/>
      <c r="C75" s="167"/>
      <c r="D75" s="167"/>
      <c r="E75" s="167"/>
      <c r="F75" s="167"/>
      <c r="G75" s="167"/>
      <c r="H75" s="167"/>
      <c r="I75" s="167"/>
      <c r="J75" s="167"/>
      <c r="K75" s="167"/>
      <c r="L75" s="167"/>
      <c r="M75" s="167">
        <v>0</v>
      </c>
      <c r="N75" s="229">
        <f t="shared" si="4"/>
        <v>0</v>
      </c>
      <c r="O75" s="106" t="str">
        <f t="shared" si="5"/>
        <v/>
      </c>
    </row>
    <row r="76" spans="1:15" s="25" customFormat="1" ht="12.6" customHeight="1" thickBot="1" x14ac:dyDescent="0.25">
      <c r="A76" s="176" t="s">
        <v>1</v>
      </c>
      <c r="B76" s="193">
        <f t="shared" ref="B76:J76" si="6">SUM(B64:B75)</f>
        <v>9423.56</v>
      </c>
      <c r="C76" s="193">
        <f t="shared" si="6"/>
        <v>10239.33</v>
      </c>
      <c r="D76" s="193">
        <f t="shared" si="6"/>
        <v>9022.64</v>
      </c>
      <c r="E76" s="193">
        <f t="shared" si="6"/>
        <v>0</v>
      </c>
      <c r="F76" s="193">
        <f t="shared" si="6"/>
        <v>0</v>
      </c>
      <c r="G76" s="193">
        <f t="shared" si="6"/>
        <v>0</v>
      </c>
      <c r="H76" s="193">
        <f t="shared" si="6"/>
        <v>0</v>
      </c>
      <c r="I76" s="193">
        <f t="shared" si="6"/>
        <v>0</v>
      </c>
      <c r="J76" s="193">
        <f t="shared" si="6"/>
        <v>0</v>
      </c>
      <c r="K76" s="193">
        <f>SUM(K64:K75)</f>
        <v>0</v>
      </c>
      <c r="L76" s="193">
        <f>SUM(L64:L75)</f>
        <v>0</v>
      </c>
      <c r="M76" s="193">
        <f>SUM(M64:M75)</f>
        <v>0</v>
      </c>
      <c r="N76" s="194">
        <f t="shared" si="4"/>
        <v>28685.53</v>
      </c>
      <c r="O76" s="291">
        <f>IFERROR(AVERAGEIF(B76:M76,"&gt;0"),"")</f>
        <v>9561.8433333333323</v>
      </c>
    </row>
    <row r="77" spans="1:15" s="25" customFormat="1" ht="12.6" customHeight="1" thickBot="1" x14ac:dyDescent="0.25">
      <c r="N77" s="34"/>
    </row>
    <row r="78" spans="1:15" s="34" customFormat="1" ht="12.6" customHeight="1" thickBot="1" x14ac:dyDescent="0.25">
      <c r="A78" s="186" t="s">
        <v>9</v>
      </c>
      <c r="B78" s="336">
        <f>'[2]2021'!$E$21</f>
        <v>86601.299999999988</v>
      </c>
      <c r="C78" s="336">
        <f>'[2]2021'!$H$21</f>
        <v>81066.28</v>
      </c>
      <c r="D78" s="336">
        <f>'[2]2021'!$K$21</f>
        <v>74787.87</v>
      </c>
      <c r="E78" s="336">
        <f>'[2]2021'!$N$21</f>
        <v>0</v>
      </c>
      <c r="F78" s="336">
        <f>'[2]2021'!$Q$21</f>
        <v>0</v>
      </c>
      <c r="G78" s="336">
        <f>'[2]2021'!$T$21</f>
        <v>0</v>
      </c>
      <c r="H78" s="336">
        <f>'[2]2021'!$W$21</f>
        <v>0</v>
      </c>
      <c r="I78" s="336">
        <f>'[2]2021'!$Z$21</f>
        <v>0</v>
      </c>
      <c r="J78" s="336">
        <f>'[2]2021'!$AC$21</f>
        <v>0</v>
      </c>
      <c r="K78" s="336">
        <f>'[2]2021'!$AF$21</f>
        <v>0</v>
      </c>
      <c r="L78" s="336">
        <f>'[2]2021'!$AI$21</f>
        <v>0</v>
      </c>
      <c r="M78" s="336">
        <f>'[2]2021'!$AL$21</f>
        <v>0</v>
      </c>
      <c r="O78" s="42"/>
    </row>
    <row r="79" spans="1:15" s="25" customFormat="1" ht="14.1" customHeight="1" x14ac:dyDescent="0.2">
      <c r="N79" s="34"/>
    </row>
    <row r="80" spans="1:15" x14ac:dyDescent="0.2">
      <c r="N80" s="34"/>
    </row>
    <row r="81" spans="13:13" x14ac:dyDescent="0.2">
      <c r="M81" s="257"/>
    </row>
  </sheetData>
  <sheetProtection password="E499" sheet="1" objects="1" scenarios="1" selectLockedCells="1" selectUnlockedCells="1"/>
  <mergeCells count="3">
    <mergeCell ref="A1:O1"/>
    <mergeCell ref="A2:O2"/>
    <mergeCell ref="A4:O4"/>
  </mergeCells>
  <printOptions horizontalCentered="1"/>
  <pageMargins left="0.25" right="0.25" top="0.75" bottom="0.75" header="0.3" footer="0.3"/>
  <pageSetup paperSize="9" scale="70" firstPageNumber="0" orientation="landscape" horizontalDpi="300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1"/>
  <dimension ref="A1:P57"/>
  <sheetViews>
    <sheetView topLeftCell="A35" zoomScale="150" zoomScaleNormal="150" workbookViewId="0">
      <selection activeCell="B36" sqref="B36:M36"/>
    </sheetView>
  </sheetViews>
  <sheetFormatPr defaultRowHeight="12.75" x14ac:dyDescent="0.2"/>
  <cols>
    <col min="1" max="1" width="34.28515625" style="44" customWidth="1"/>
    <col min="2" max="2" width="8.7109375" style="44" customWidth="1"/>
    <col min="3" max="3" width="8.42578125" style="44" customWidth="1"/>
    <col min="4" max="4" width="8.5703125" style="44" customWidth="1"/>
    <col min="5" max="6" width="8.42578125" style="44" customWidth="1"/>
    <col min="7" max="7" width="9.28515625" style="44" customWidth="1"/>
    <col min="8" max="8" width="9.42578125" style="44" customWidth="1"/>
    <col min="9" max="9" width="9.7109375" style="44" customWidth="1"/>
    <col min="10" max="10" width="7.5703125" style="44" customWidth="1"/>
    <col min="11" max="13" width="9.7109375" style="44" customWidth="1"/>
    <col min="14" max="14" width="9.7109375" style="215" customWidth="1"/>
    <col min="15" max="15" width="9.7109375" style="44" customWidth="1"/>
    <col min="16" max="16384" width="9.140625" style="44"/>
  </cols>
  <sheetData>
    <row r="1" spans="1:15" ht="12.6" customHeight="1" x14ac:dyDescent="0.2">
      <c r="A1" s="487" t="str">
        <f>ARAUCARIA!A1</f>
        <v xml:space="preserve">ORDEM DOS ADVOGADOS DO BRASIL - Seção PR </v>
      </c>
      <c r="B1" s="509"/>
      <c r="C1" s="509"/>
      <c r="D1" s="509"/>
      <c r="E1" s="509"/>
      <c r="F1" s="509"/>
      <c r="G1" s="509"/>
      <c r="H1" s="509"/>
      <c r="I1" s="509"/>
      <c r="J1" s="509"/>
      <c r="K1" s="509"/>
      <c r="L1" s="509"/>
      <c r="M1" s="509"/>
      <c r="N1" s="509"/>
      <c r="O1" s="510"/>
    </row>
    <row r="2" spans="1:15" ht="12.6" customHeight="1" thickBot="1" x14ac:dyDescent="0.25">
      <c r="A2" s="525" t="str">
        <f>ARAUCARIA!A2</f>
        <v>Demostrativo de Despesas - JANEIRO 2021 A DEZEMBRO 2021</v>
      </c>
      <c r="B2" s="491"/>
      <c r="C2" s="491"/>
      <c r="D2" s="491"/>
      <c r="E2" s="491"/>
      <c r="F2" s="491"/>
      <c r="G2" s="491"/>
      <c r="H2" s="491"/>
      <c r="I2" s="491"/>
      <c r="J2" s="491"/>
      <c r="K2" s="491"/>
      <c r="L2" s="491"/>
      <c r="M2" s="491"/>
      <c r="N2" s="491"/>
      <c r="O2" s="492"/>
    </row>
    <row r="3" spans="1:15" ht="12.6" customHeight="1" thickBot="1" x14ac:dyDescent="0.25">
      <c r="A3" s="45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211"/>
      <c r="O3" s="46"/>
    </row>
    <row r="4" spans="1:15" ht="12.6" customHeight="1" thickBot="1" x14ac:dyDescent="0.25">
      <c r="A4" s="526" t="s">
        <v>44</v>
      </c>
      <c r="B4" s="527"/>
      <c r="C4" s="527"/>
      <c r="D4" s="527"/>
      <c r="E4" s="527"/>
      <c r="F4" s="527"/>
      <c r="G4" s="527"/>
      <c r="H4" s="527"/>
      <c r="I4" s="527"/>
      <c r="J4" s="527"/>
      <c r="K4" s="527"/>
      <c r="L4" s="527"/>
      <c r="M4" s="527"/>
      <c r="N4" s="527"/>
      <c r="O4" s="528"/>
    </row>
    <row r="5" spans="1:15" ht="12.6" customHeight="1" thickBot="1" x14ac:dyDescent="0.25">
      <c r="A5" s="46"/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211"/>
      <c r="O5" s="46"/>
    </row>
    <row r="6" spans="1:15" s="25" customFormat="1" ht="12.6" customHeight="1" thickBot="1" x14ac:dyDescent="0.25">
      <c r="A6" s="300" t="s">
        <v>0</v>
      </c>
      <c r="B6" s="301">
        <f>APUCARANA!B6</f>
        <v>44197</v>
      </c>
      <c r="C6" s="301">
        <f>APUCARANA!C6</f>
        <v>44228</v>
      </c>
      <c r="D6" s="301">
        <f>APUCARANA!D6</f>
        <v>44256</v>
      </c>
      <c r="E6" s="301">
        <f>APUCARANA!E6</f>
        <v>44287</v>
      </c>
      <c r="F6" s="301">
        <f>APUCARANA!F6</f>
        <v>44317</v>
      </c>
      <c r="G6" s="301">
        <f>APUCARANA!G6</f>
        <v>44348</v>
      </c>
      <c r="H6" s="301">
        <f>APUCARANA!H6</f>
        <v>44378</v>
      </c>
      <c r="I6" s="301">
        <f>APUCARANA!I6</f>
        <v>44409</v>
      </c>
      <c r="J6" s="301">
        <f>APUCARANA!J6</f>
        <v>44440</v>
      </c>
      <c r="K6" s="301">
        <f>APUCARANA!K6</f>
        <v>44470</v>
      </c>
      <c r="L6" s="301">
        <f>APUCARANA!L6</f>
        <v>44501</v>
      </c>
      <c r="M6" s="301">
        <f>APUCARANA!M6</f>
        <v>44531</v>
      </c>
      <c r="N6" s="302" t="str">
        <f>APUCARANA!N6</f>
        <v>Total</v>
      </c>
      <c r="O6" s="303" t="str">
        <f>APUCARANA!O6</f>
        <v>Média</v>
      </c>
    </row>
    <row r="7" spans="1:15" s="25" customFormat="1" ht="12.6" customHeight="1" x14ac:dyDescent="0.2">
      <c r="A7" s="304" t="s">
        <v>265</v>
      </c>
      <c r="B7" s="394"/>
      <c r="C7" s="394"/>
      <c r="D7" s="394"/>
      <c r="E7" s="394"/>
      <c r="F7" s="394"/>
      <c r="G7" s="394"/>
      <c r="H7" s="394"/>
      <c r="I7" s="394"/>
      <c r="J7" s="394"/>
      <c r="K7" s="394"/>
      <c r="L7" s="394"/>
      <c r="M7" s="394">
        <v>0</v>
      </c>
      <c r="N7" s="314">
        <f t="shared" ref="N7:N43" si="0">SUM(B7:M7)</f>
        <v>0</v>
      </c>
      <c r="O7" s="307" t="str">
        <f>IFERROR(AVERAGEIF(B7:M7,"&gt;0"),"")</f>
        <v/>
      </c>
    </row>
    <row r="8" spans="1:15" s="71" customFormat="1" ht="12.6" customHeight="1" x14ac:dyDescent="0.2">
      <c r="A8" s="304" t="s">
        <v>122</v>
      </c>
      <c r="B8" s="394"/>
      <c r="C8" s="394"/>
      <c r="D8" s="394"/>
      <c r="E8" s="394"/>
      <c r="F8" s="394"/>
      <c r="G8" s="394"/>
      <c r="H8" s="394"/>
      <c r="I8" s="394"/>
      <c r="J8" s="394"/>
      <c r="K8" s="394"/>
      <c r="L8" s="394"/>
      <c r="M8" s="394">
        <v>0</v>
      </c>
      <c r="N8" s="314">
        <f t="shared" si="0"/>
        <v>0</v>
      </c>
      <c r="O8" s="307" t="str">
        <f t="shared" ref="O8:O43" si="1">IFERROR(AVERAGEIF(B8:M8,"&gt;0"),"")</f>
        <v/>
      </c>
    </row>
    <row r="9" spans="1:15" s="25" customFormat="1" ht="12.6" customHeight="1" x14ac:dyDescent="0.2">
      <c r="A9" s="304" t="s">
        <v>90</v>
      </c>
      <c r="B9" s="394"/>
      <c r="C9" s="394"/>
      <c r="D9" s="394"/>
      <c r="E9" s="394"/>
      <c r="F9" s="394"/>
      <c r="G9" s="394"/>
      <c r="H9" s="394"/>
      <c r="I9" s="394"/>
      <c r="J9" s="394"/>
      <c r="K9" s="394"/>
      <c r="L9" s="394"/>
      <c r="M9" s="394">
        <v>0</v>
      </c>
      <c r="N9" s="314">
        <f t="shared" si="0"/>
        <v>0</v>
      </c>
      <c r="O9" s="307" t="str">
        <f t="shared" si="1"/>
        <v/>
      </c>
    </row>
    <row r="10" spans="1:15" s="25" customFormat="1" ht="12.6" customHeight="1" x14ac:dyDescent="0.2">
      <c r="A10" s="123" t="s">
        <v>668</v>
      </c>
      <c r="B10" s="394"/>
      <c r="C10" s="394">
        <v>1572.5</v>
      </c>
      <c r="D10" s="394"/>
      <c r="E10" s="394"/>
      <c r="F10" s="394"/>
      <c r="G10" s="394"/>
      <c r="H10" s="394"/>
      <c r="I10" s="394"/>
      <c r="J10" s="394"/>
      <c r="K10" s="394"/>
      <c r="L10" s="394"/>
      <c r="M10" s="394">
        <v>0</v>
      </c>
      <c r="N10" s="314">
        <f t="shared" si="0"/>
        <v>1572.5</v>
      </c>
      <c r="O10" s="307">
        <f t="shared" si="1"/>
        <v>1572.5</v>
      </c>
    </row>
    <row r="11" spans="1:15" s="25" customFormat="1" ht="12.6" customHeight="1" x14ac:dyDescent="0.2">
      <c r="A11" s="310" t="s">
        <v>277</v>
      </c>
      <c r="B11" s="394"/>
      <c r="C11" s="394"/>
      <c r="D11" s="394"/>
      <c r="E11" s="394"/>
      <c r="F11" s="394"/>
      <c r="G11" s="394"/>
      <c r="H11" s="394"/>
      <c r="I11" s="394"/>
      <c r="J11" s="394"/>
      <c r="K11" s="394"/>
      <c r="L11" s="394"/>
      <c r="M11" s="394">
        <v>0</v>
      </c>
      <c r="N11" s="314">
        <f t="shared" si="0"/>
        <v>0</v>
      </c>
      <c r="O11" s="307" t="str">
        <f t="shared" si="1"/>
        <v/>
      </c>
    </row>
    <row r="12" spans="1:15" s="25" customFormat="1" ht="12.6" customHeight="1" x14ac:dyDescent="0.2">
      <c r="A12" s="304" t="s">
        <v>157</v>
      </c>
      <c r="B12" s="394"/>
      <c r="C12" s="394"/>
      <c r="D12" s="394"/>
      <c r="E12" s="394"/>
      <c r="F12" s="394"/>
      <c r="G12" s="394"/>
      <c r="H12" s="394"/>
      <c r="I12" s="394"/>
      <c r="J12" s="394"/>
      <c r="K12" s="394"/>
      <c r="L12" s="394"/>
      <c r="M12" s="394">
        <v>0</v>
      </c>
      <c r="N12" s="314">
        <f t="shared" si="0"/>
        <v>0</v>
      </c>
      <c r="O12" s="307" t="str">
        <f t="shared" si="1"/>
        <v/>
      </c>
    </row>
    <row r="13" spans="1:15" s="25" customFormat="1" ht="12.6" customHeight="1" x14ac:dyDescent="0.2">
      <c r="A13" s="304" t="s">
        <v>149</v>
      </c>
      <c r="B13" s="394"/>
      <c r="C13" s="394"/>
      <c r="D13" s="394">
        <v>280</v>
      </c>
      <c r="E13" s="394"/>
      <c r="F13" s="394"/>
      <c r="G13" s="394"/>
      <c r="H13" s="394"/>
      <c r="I13" s="394"/>
      <c r="J13" s="394"/>
      <c r="K13" s="394"/>
      <c r="L13" s="394"/>
      <c r="M13" s="394">
        <v>0</v>
      </c>
      <c r="N13" s="314">
        <f t="shared" si="0"/>
        <v>280</v>
      </c>
      <c r="O13" s="307">
        <f t="shared" si="1"/>
        <v>280</v>
      </c>
    </row>
    <row r="14" spans="1:15" s="25" customFormat="1" ht="12.6" customHeight="1" x14ac:dyDescent="0.2">
      <c r="A14" s="304" t="s">
        <v>134</v>
      </c>
      <c r="B14" s="394"/>
      <c r="C14" s="394">
        <v>80.010000000000005</v>
      </c>
      <c r="D14" s="394"/>
      <c r="E14" s="394"/>
      <c r="F14" s="394"/>
      <c r="G14" s="394"/>
      <c r="H14" s="394"/>
      <c r="I14" s="394"/>
      <c r="J14" s="394"/>
      <c r="K14" s="394"/>
      <c r="L14" s="394"/>
      <c r="M14" s="394">
        <v>0</v>
      </c>
      <c r="N14" s="314">
        <f t="shared" si="0"/>
        <v>80.010000000000005</v>
      </c>
      <c r="O14" s="307">
        <f t="shared" si="1"/>
        <v>80.010000000000005</v>
      </c>
    </row>
    <row r="15" spans="1:15" s="25" customFormat="1" ht="12.6" customHeight="1" x14ac:dyDescent="0.2">
      <c r="A15" s="304" t="s">
        <v>343</v>
      </c>
      <c r="B15" s="394"/>
      <c r="C15" s="394"/>
      <c r="D15" s="394"/>
      <c r="E15" s="394"/>
      <c r="F15" s="394"/>
      <c r="G15" s="394"/>
      <c r="H15" s="394"/>
      <c r="I15" s="394"/>
      <c r="J15" s="394"/>
      <c r="K15" s="394"/>
      <c r="L15" s="394"/>
      <c r="M15" s="394">
        <v>0</v>
      </c>
      <c r="N15" s="314">
        <f t="shared" si="0"/>
        <v>0</v>
      </c>
      <c r="O15" s="307" t="str">
        <f t="shared" si="1"/>
        <v/>
      </c>
    </row>
    <row r="16" spans="1:15" s="25" customFormat="1" ht="12.6" customHeight="1" x14ac:dyDescent="0.2">
      <c r="A16" s="304" t="s">
        <v>80</v>
      </c>
      <c r="B16" s="394"/>
      <c r="C16" s="394"/>
      <c r="D16" s="394">
        <v>65.38</v>
      </c>
      <c r="E16" s="394"/>
      <c r="F16" s="394"/>
      <c r="G16" s="394"/>
      <c r="H16" s="394"/>
      <c r="I16" s="394"/>
      <c r="J16" s="394"/>
      <c r="K16" s="394"/>
      <c r="L16" s="394"/>
      <c r="M16" s="394">
        <v>0</v>
      </c>
      <c r="N16" s="314">
        <f t="shared" si="0"/>
        <v>65.38</v>
      </c>
      <c r="O16" s="307">
        <f t="shared" si="1"/>
        <v>65.38</v>
      </c>
    </row>
    <row r="17" spans="1:15" s="25" customFormat="1" ht="12.6" customHeight="1" x14ac:dyDescent="0.2">
      <c r="A17" s="304" t="s">
        <v>199</v>
      </c>
      <c r="B17" s="394"/>
      <c r="C17" s="394"/>
      <c r="D17" s="394"/>
      <c r="E17" s="394"/>
      <c r="F17" s="394"/>
      <c r="G17" s="394"/>
      <c r="H17" s="394"/>
      <c r="I17" s="394"/>
      <c r="J17" s="394"/>
      <c r="K17" s="394"/>
      <c r="L17" s="394"/>
      <c r="M17" s="394">
        <v>0</v>
      </c>
      <c r="N17" s="314">
        <f t="shared" si="0"/>
        <v>0</v>
      </c>
      <c r="O17" s="307" t="str">
        <f t="shared" si="1"/>
        <v/>
      </c>
    </row>
    <row r="18" spans="1:15" s="25" customFormat="1" ht="12.6" customHeight="1" x14ac:dyDescent="0.2">
      <c r="A18" s="304" t="s">
        <v>67</v>
      </c>
      <c r="B18" s="394"/>
      <c r="C18" s="394"/>
      <c r="D18" s="394"/>
      <c r="E18" s="394"/>
      <c r="F18" s="394"/>
      <c r="G18" s="394"/>
      <c r="H18" s="394"/>
      <c r="I18" s="394"/>
      <c r="J18" s="394"/>
      <c r="K18" s="394"/>
      <c r="L18" s="394"/>
      <c r="M18" s="394">
        <v>0</v>
      </c>
      <c r="N18" s="314">
        <f t="shared" si="0"/>
        <v>0</v>
      </c>
      <c r="O18" s="307" t="str">
        <f t="shared" si="1"/>
        <v/>
      </c>
    </row>
    <row r="19" spans="1:15" s="25" customFormat="1" ht="12.6" customHeight="1" x14ac:dyDescent="0.2">
      <c r="A19" s="304" t="s">
        <v>191</v>
      </c>
      <c r="B19" s="394"/>
      <c r="C19" s="394"/>
      <c r="D19" s="394"/>
      <c r="E19" s="394"/>
      <c r="F19" s="394"/>
      <c r="G19" s="394"/>
      <c r="H19" s="394"/>
      <c r="I19" s="394"/>
      <c r="J19" s="394"/>
      <c r="K19" s="394"/>
      <c r="L19" s="394"/>
      <c r="M19" s="394">
        <v>0</v>
      </c>
      <c r="N19" s="314">
        <f t="shared" si="0"/>
        <v>0</v>
      </c>
      <c r="O19" s="307" t="str">
        <f t="shared" si="1"/>
        <v/>
      </c>
    </row>
    <row r="20" spans="1:15" s="25" customFormat="1" ht="12.6" customHeight="1" x14ac:dyDescent="0.2">
      <c r="A20" s="304" t="s">
        <v>159</v>
      </c>
      <c r="B20" s="394"/>
      <c r="C20" s="394"/>
      <c r="D20" s="394"/>
      <c r="E20" s="394"/>
      <c r="F20" s="394"/>
      <c r="G20" s="394"/>
      <c r="H20" s="394"/>
      <c r="I20" s="394"/>
      <c r="J20" s="394"/>
      <c r="K20" s="394"/>
      <c r="L20" s="394"/>
      <c r="M20" s="394">
        <v>0</v>
      </c>
      <c r="N20" s="314">
        <f t="shared" si="0"/>
        <v>0</v>
      </c>
      <c r="O20" s="307" t="str">
        <f t="shared" si="1"/>
        <v/>
      </c>
    </row>
    <row r="21" spans="1:15" s="25" customFormat="1" ht="12.6" customHeight="1" x14ac:dyDescent="0.2">
      <c r="A21" s="304" t="s">
        <v>92</v>
      </c>
      <c r="B21" s="394"/>
      <c r="C21" s="394"/>
      <c r="D21" s="394"/>
      <c r="E21" s="394"/>
      <c r="F21" s="394"/>
      <c r="G21" s="394"/>
      <c r="H21" s="394"/>
      <c r="I21" s="394"/>
      <c r="J21" s="394"/>
      <c r="K21" s="394"/>
      <c r="L21" s="394"/>
      <c r="M21" s="394">
        <v>0</v>
      </c>
      <c r="N21" s="314">
        <f t="shared" si="0"/>
        <v>0</v>
      </c>
      <c r="O21" s="307" t="str">
        <f t="shared" si="1"/>
        <v/>
      </c>
    </row>
    <row r="22" spans="1:15" s="25" customFormat="1" ht="12.6" customHeight="1" x14ac:dyDescent="0.2">
      <c r="A22" s="304" t="s">
        <v>451</v>
      </c>
      <c r="B22" s="394"/>
      <c r="C22" s="394"/>
      <c r="D22" s="394"/>
      <c r="E22" s="394"/>
      <c r="F22" s="394"/>
      <c r="G22" s="394"/>
      <c r="H22" s="394"/>
      <c r="I22" s="394"/>
      <c r="J22" s="394"/>
      <c r="K22" s="394"/>
      <c r="L22" s="394"/>
      <c r="M22" s="394">
        <v>0</v>
      </c>
      <c r="N22" s="314">
        <f t="shared" si="0"/>
        <v>0</v>
      </c>
      <c r="O22" s="307" t="str">
        <f t="shared" si="1"/>
        <v/>
      </c>
    </row>
    <row r="23" spans="1:15" s="25" customFormat="1" ht="12.6" customHeight="1" x14ac:dyDescent="0.2">
      <c r="A23" s="304" t="s">
        <v>88</v>
      </c>
      <c r="B23" s="394"/>
      <c r="C23" s="394"/>
      <c r="D23" s="394">
        <v>69.569999999999993</v>
      </c>
      <c r="E23" s="394"/>
      <c r="F23" s="394"/>
      <c r="G23" s="394"/>
      <c r="H23" s="394"/>
      <c r="I23" s="394"/>
      <c r="J23" s="394"/>
      <c r="K23" s="394"/>
      <c r="L23" s="394"/>
      <c r="M23" s="394">
        <v>0</v>
      </c>
      <c r="N23" s="314">
        <f t="shared" si="0"/>
        <v>69.569999999999993</v>
      </c>
      <c r="O23" s="307">
        <f t="shared" si="1"/>
        <v>69.569999999999993</v>
      </c>
    </row>
    <row r="24" spans="1:15" s="25" customFormat="1" ht="12.6" customHeight="1" x14ac:dyDescent="0.2">
      <c r="A24" s="304" t="s">
        <v>123</v>
      </c>
      <c r="B24" s="394"/>
      <c r="C24" s="394"/>
      <c r="D24" s="394"/>
      <c r="E24" s="394"/>
      <c r="F24" s="394"/>
      <c r="G24" s="394"/>
      <c r="H24" s="394"/>
      <c r="I24" s="394"/>
      <c r="J24" s="394"/>
      <c r="K24" s="394"/>
      <c r="L24" s="394"/>
      <c r="M24" s="394">
        <v>0</v>
      </c>
      <c r="N24" s="314">
        <f t="shared" si="0"/>
        <v>0</v>
      </c>
      <c r="O24" s="307" t="str">
        <f t="shared" si="1"/>
        <v/>
      </c>
    </row>
    <row r="25" spans="1:15" s="25" customFormat="1" ht="12.6" customHeight="1" x14ac:dyDescent="0.2">
      <c r="A25" s="304" t="s">
        <v>108</v>
      </c>
      <c r="B25" s="394"/>
      <c r="C25" s="394"/>
      <c r="D25" s="394"/>
      <c r="E25" s="394"/>
      <c r="F25" s="394"/>
      <c r="G25" s="394"/>
      <c r="H25" s="394"/>
      <c r="I25" s="394"/>
      <c r="J25" s="394"/>
      <c r="K25" s="394"/>
      <c r="L25" s="394"/>
      <c r="M25" s="394">
        <v>0</v>
      </c>
      <c r="N25" s="314">
        <f t="shared" si="0"/>
        <v>0</v>
      </c>
      <c r="O25" s="307" t="str">
        <f t="shared" si="1"/>
        <v/>
      </c>
    </row>
    <row r="26" spans="1:15" s="25" customFormat="1" ht="12.6" customHeight="1" x14ac:dyDescent="0.2">
      <c r="A26" s="304" t="s">
        <v>111</v>
      </c>
      <c r="B26" s="394"/>
      <c r="C26" s="394"/>
      <c r="D26" s="394">
        <v>372.75</v>
      </c>
      <c r="E26" s="394"/>
      <c r="F26" s="394"/>
      <c r="G26" s="394"/>
      <c r="H26" s="394"/>
      <c r="I26" s="394"/>
      <c r="J26" s="394"/>
      <c r="K26" s="394"/>
      <c r="L26" s="394"/>
      <c r="M26" s="394">
        <v>0</v>
      </c>
      <c r="N26" s="314">
        <f t="shared" si="0"/>
        <v>372.75</v>
      </c>
      <c r="O26" s="307">
        <f t="shared" si="1"/>
        <v>372.75</v>
      </c>
    </row>
    <row r="27" spans="1:15" s="25" customFormat="1" ht="12.6" customHeight="1" x14ac:dyDescent="0.2">
      <c r="A27" s="304" t="s">
        <v>69</v>
      </c>
      <c r="B27" s="394"/>
      <c r="C27" s="394"/>
      <c r="D27" s="394"/>
      <c r="E27" s="394"/>
      <c r="F27" s="394"/>
      <c r="G27" s="394"/>
      <c r="H27" s="394"/>
      <c r="I27" s="394"/>
      <c r="J27" s="394"/>
      <c r="K27" s="394"/>
      <c r="L27" s="394"/>
      <c r="M27" s="394">
        <v>0</v>
      </c>
      <c r="N27" s="314">
        <f t="shared" si="0"/>
        <v>0</v>
      </c>
      <c r="O27" s="307" t="str">
        <f t="shared" si="1"/>
        <v/>
      </c>
    </row>
    <row r="28" spans="1:15" s="25" customFormat="1" ht="12.6" customHeight="1" x14ac:dyDescent="0.2">
      <c r="A28" s="304" t="s">
        <v>353</v>
      </c>
      <c r="B28" s="394"/>
      <c r="C28" s="394"/>
      <c r="D28" s="394"/>
      <c r="E28" s="394"/>
      <c r="F28" s="394"/>
      <c r="G28" s="394"/>
      <c r="H28" s="394"/>
      <c r="I28" s="394"/>
      <c r="J28" s="394"/>
      <c r="K28" s="394"/>
      <c r="L28" s="394"/>
      <c r="M28" s="394">
        <v>0</v>
      </c>
      <c r="N28" s="314">
        <f t="shared" si="0"/>
        <v>0</v>
      </c>
      <c r="O28" s="307" t="str">
        <f t="shared" si="1"/>
        <v/>
      </c>
    </row>
    <row r="29" spans="1:15" s="25" customFormat="1" ht="12.6" customHeight="1" x14ac:dyDescent="0.2">
      <c r="A29" s="304" t="s">
        <v>85</v>
      </c>
      <c r="B29" s="394"/>
      <c r="C29" s="394"/>
      <c r="D29" s="394"/>
      <c r="E29" s="394"/>
      <c r="F29" s="394"/>
      <c r="G29" s="394"/>
      <c r="H29" s="394"/>
      <c r="I29" s="394"/>
      <c r="J29" s="394"/>
      <c r="K29" s="394"/>
      <c r="L29" s="394"/>
      <c r="M29" s="394">
        <v>0</v>
      </c>
      <c r="N29" s="314">
        <f t="shared" si="0"/>
        <v>0</v>
      </c>
      <c r="O29" s="307" t="str">
        <f t="shared" si="1"/>
        <v/>
      </c>
    </row>
    <row r="30" spans="1:15" s="25" customFormat="1" ht="12.6" customHeight="1" x14ac:dyDescent="0.2">
      <c r="A30" s="312" t="s">
        <v>139</v>
      </c>
      <c r="B30" s="394"/>
      <c r="C30" s="394"/>
      <c r="D30" s="394"/>
      <c r="E30" s="394"/>
      <c r="F30" s="394"/>
      <c r="G30" s="394"/>
      <c r="H30" s="394"/>
      <c r="I30" s="394"/>
      <c r="J30" s="394"/>
      <c r="K30" s="394"/>
      <c r="L30" s="394"/>
      <c r="M30" s="394">
        <v>0</v>
      </c>
      <c r="N30" s="314">
        <f t="shared" si="0"/>
        <v>0</v>
      </c>
      <c r="O30" s="307" t="str">
        <f t="shared" si="1"/>
        <v/>
      </c>
    </row>
    <row r="31" spans="1:15" s="25" customFormat="1" ht="12.6" customHeight="1" x14ac:dyDescent="0.2">
      <c r="A31" s="313" t="s">
        <v>371</v>
      </c>
      <c r="B31" s="394">
        <v>150.37</v>
      </c>
      <c r="C31" s="394">
        <v>150.37</v>
      </c>
      <c r="D31" s="394">
        <v>150.37</v>
      </c>
      <c r="E31" s="394"/>
      <c r="F31" s="394"/>
      <c r="G31" s="394"/>
      <c r="H31" s="394"/>
      <c r="I31" s="394"/>
      <c r="J31" s="394"/>
      <c r="K31" s="394"/>
      <c r="L31" s="394"/>
      <c r="M31" s="394">
        <v>0</v>
      </c>
      <c r="N31" s="314">
        <f t="shared" si="0"/>
        <v>451.11</v>
      </c>
      <c r="O31" s="307">
        <f t="shared" si="1"/>
        <v>150.37</v>
      </c>
    </row>
    <row r="32" spans="1:15" s="25" customFormat="1" ht="12.6" customHeight="1" x14ac:dyDescent="0.2">
      <c r="A32" s="304" t="s">
        <v>147</v>
      </c>
      <c r="B32" s="394"/>
      <c r="C32" s="394">
        <v>150</v>
      </c>
      <c r="D32" s="394"/>
      <c r="E32" s="394"/>
      <c r="F32" s="394"/>
      <c r="G32" s="394"/>
      <c r="H32" s="394"/>
      <c r="I32" s="394"/>
      <c r="J32" s="394"/>
      <c r="K32" s="394"/>
      <c r="L32" s="394"/>
      <c r="M32" s="394">
        <v>0</v>
      </c>
      <c r="N32" s="314">
        <f t="shared" si="0"/>
        <v>150</v>
      </c>
      <c r="O32" s="307">
        <f t="shared" si="1"/>
        <v>150</v>
      </c>
    </row>
    <row r="33" spans="1:15" s="25" customFormat="1" ht="12.6" customHeight="1" x14ac:dyDescent="0.2">
      <c r="A33" s="304" t="s">
        <v>273</v>
      </c>
      <c r="B33" s="394"/>
      <c r="C33" s="394"/>
      <c r="D33" s="394"/>
      <c r="E33" s="394"/>
      <c r="F33" s="394"/>
      <c r="G33" s="394"/>
      <c r="H33" s="394"/>
      <c r="I33" s="394"/>
      <c r="J33" s="394"/>
      <c r="K33" s="394"/>
      <c r="L33" s="394"/>
      <c r="M33" s="394">
        <v>0</v>
      </c>
      <c r="N33" s="314">
        <f t="shared" si="0"/>
        <v>0</v>
      </c>
      <c r="O33" s="307" t="str">
        <f t="shared" si="1"/>
        <v/>
      </c>
    </row>
    <row r="34" spans="1:15" s="25" customFormat="1" ht="12.6" customHeight="1" x14ac:dyDescent="0.2">
      <c r="A34" s="304" t="s">
        <v>401</v>
      </c>
      <c r="B34" s="394"/>
      <c r="C34" s="394"/>
      <c r="D34" s="394"/>
      <c r="E34" s="394"/>
      <c r="F34" s="394"/>
      <c r="G34" s="394"/>
      <c r="H34" s="394"/>
      <c r="I34" s="394"/>
      <c r="J34" s="394"/>
      <c r="K34" s="394"/>
      <c r="L34" s="394"/>
      <c r="M34" s="394">
        <v>0</v>
      </c>
      <c r="N34" s="314">
        <f t="shared" si="0"/>
        <v>0</v>
      </c>
      <c r="O34" s="307" t="str">
        <f t="shared" si="1"/>
        <v/>
      </c>
    </row>
    <row r="35" spans="1:15" s="25" customFormat="1" ht="12.6" customHeight="1" x14ac:dyDescent="0.2">
      <c r="A35" s="304" t="s">
        <v>192</v>
      </c>
      <c r="B35" s="394">
        <v>24.75</v>
      </c>
      <c r="C35" s="394">
        <v>82.55</v>
      </c>
      <c r="D35" s="394">
        <v>9.1999999999999993</v>
      </c>
      <c r="E35" s="394"/>
      <c r="F35" s="394"/>
      <c r="G35" s="394"/>
      <c r="H35" s="394"/>
      <c r="I35" s="394"/>
      <c r="J35" s="394"/>
      <c r="K35" s="394"/>
      <c r="L35" s="394"/>
      <c r="M35" s="394">
        <v>0</v>
      </c>
      <c r="N35" s="314">
        <f t="shared" si="0"/>
        <v>116.5</v>
      </c>
      <c r="O35" s="307">
        <f t="shared" si="1"/>
        <v>38.833333333333336</v>
      </c>
    </row>
    <row r="36" spans="1:15" s="25" customFormat="1" ht="12.6" customHeight="1" x14ac:dyDescent="0.2">
      <c r="A36" s="304" t="s">
        <v>95</v>
      </c>
      <c r="B36" s="394">
        <v>203.46</v>
      </c>
      <c r="C36" s="394">
        <v>159.34</v>
      </c>
      <c r="D36" s="394">
        <v>149.24</v>
      </c>
      <c r="E36" s="394"/>
      <c r="F36" s="394"/>
      <c r="G36" s="394"/>
      <c r="H36" s="394"/>
      <c r="I36" s="394"/>
      <c r="J36" s="394"/>
      <c r="K36" s="394"/>
      <c r="L36" s="394"/>
      <c r="M36" s="394">
        <v>0</v>
      </c>
      <c r="N36" s="314">
        <f t="shared" si="0"/>
        <v>512.04</v>
      </c>
      <c r="O36" s="307">
        <f t="shared" si="1"/>
        <v>170.67999999999998</v>
      </c>
    </row>
    <row r="37" spans="1:15" s="25" customFormat="1" ht="12.6" customHeight="1" x14ac:dyDescent="0.2">
      <c r="A37" s="304" t="s">
        <v>99</v>
      </c>
      <c r="B37" s="394"/>
      <c r="C37" s="394">
        <v>99.9</v>
      </c>
      <c r="D37" s="394">
        <v>99.9</v>
      </c>
      <c r="E37" s="394"/>
      <c r="F37" s="394"/>
      <c r="G37" s="394"/>
      <c r="H37" s="394"/>
      <c r="I37" s="394"/>
      <c r="J37" s="394"/>
      <c r="K37" s="394"/>
      <c r="L37" s="394"/>
      <c r="M37" s="394">
        <v>0</v>
      </c>
      <c r="N37" s="314">
        <f t="shared" si="0"/>
        <v>199.8</v>
      </c>
      <c r="O37" s="307">
        <f t="shared" si="1"/>
        <v>99.9</v>
      </c>
    </row>
    <row r="38" spans="1:15" s="25" customFormat="1" ht="12.6" customHeight="1" x14ac:dyDescent="0.2">
      <c r="A38" s="304" t="s">
        <v>471</v>
      </c>
      <c r="B38" s="394"/>
      <c r="C38" s="394"/>
      <c r="D38" s="394"/>
      <c r="E38" s="394"/>
      <c r="F38" s="394"/>
      <c r="G38" s="394"/>
      <c r="H38" s="394"/>
      <c r="I38" s="394"/>
      <c r="J38" s="394"/>
      <c r="K38" s="394"/>
      <c r="L38" s="394"/>
      <c r="M38" s="394">
        <v>0</v>
      </c>
      <c r="N38" s="314">
        <f t="shared" si="0"/>
        <v>0</v>
      </c>
      <c r="O38" s="307" t="str">
        <f t="shared" si="1"/>
        <v/>
      </c>
    </row>
    <row r="39" spans="1:15" s="25" customFormat="1" ht="12.6" customHeight="1" x14ac:dyDescent="0.2">
      <c r="A39" s="304" t="s">
        <v>75</v>
      </c>
      <c r="B39" s="394">
        <v>219.64</v>
      </c>
      <c r="C39" s="394">
        <v>108.39</v>
      </c>
      <c r="D39" s="394"/>
      <c r="E39" s="394"/>
      <c r="F39" s="394"/>
      <c r="G39" s="394"/>
      <c r="H39" s="394"/>
      <c r="I39" s="394"/>
      <c r="J39" s="394"/>
      <c r="K39" s="394"/>
      <c r="L39" s="394"/>
      <c r="M39" s="394">
        <v>0</v>
      </c>
      <c r="N39" s="314">
        <f t="shared" si="0"/>
        <v>328.03</v>
      </c>
      <c r="O39" s="307">
        <f t="shared" si="1"/>
        <v>164.01499999999999</v>
      </c>
    </row>
    <row r="40" spans="1:15" s="25" customFormat="1" ht="12.6" customHeight="1" x14ac:dyDescent="0.2">
      <c r="A40" s="304" t="s">
        <v>211</v>
      </c>
      <c r="B40" s="394"/>
      <c r="C40" s="394"/>
      <c r="D40" s="394"/>
      <c r="E40" s="394"/>
      <c r="F40" s="394"/>
      <c r="G40" s="394"/>
      <c r="H40" s="394"/>
      <c r="I40" s="394"/>
      <c r="J40" s="394"/>
      <c r="K40" s="394"/>
      <c r="L40" s="394"/>
      <c r="M40" s="394">
        <v>0</v>
      </c>
      <c r="N40" s="314">
        <f t="shared" si="0"/>
        <v>0</v>
      </c>
      <c r="O40" s="307" t="str">
        <f t="shared" si="1"/>
        <v/>
      </c>
    </row>
    <row r="41" spans="1:15" s="25" customFormat="1" ht="12.6" customHeight="1" x14ac:dyDescent="0.2">
      <c r="A41" s="304" t="s">
        <v>79</v>
      </c>
      <c r="B41" s="394"/>
      <c r="C41" s="394"/>
      <c r="D41" s="394">
        <v>36.5</v>
      </c>
      <c r="E41" s="394"/>
      <c r="F41" s="394"/>
      <c r="G41" s="394"/>
      <c r="H41" s="394"/>
      <c r="I41" s="394"/>
      <c r="J41" s="394"/>
      <c r="K41" s="394"/>
      <c r="L41" s="394"/>
      <c r="M41" s="394">
        <v>0</v>
      </c>
      <c r="N41" s="314">
        <f t="shared" si="0"/>
        <v>36.5</v>
      </c>
      <c r="O41" s="307">
        <f t="shared" si="1"/>
        <v>36.5</v>
      </c>
    </row>
    <row r="42" spans="1:15" s="25" customFormat="1" ht="12.6" customHeight="1" x14ac:dyDescent="0.2">
      <c r="A42" s="304" t="s">
        <v>81</v>
      </c>
      <c r="B42" s="394">
        <v>134.62</v>
      </c>
      <c r="C42" s="394">
        <v>134.84</v>
      </c>
      <c r="D42" s="394">
        <v>141.05000000000001</v>
      </c>
      <c r="E42" s="394"/>
      <c r="F42" s="394"/>
      <c r="G42" s="394"/>
      <c r="H42" s="394"/>
      <c r="I42" s="394"/>
      <c r="J42" s="394"/>
      <c r="K42" s="394"/>
      <c r="L42" s="394"/>
      <c r="M42" s="394">
        <v>0</v>
      </c>
      <c r="N42" s="314">
        <f t="shared" si="0"/>
        <v>410.51000000000005</v>
      </c>
      <c r="O42" s="307">
        <f t="shared" si="1"/>
        <v>136.83666666666667</v>
      </c>
    </row>
    <row r="43" spans="1:15" s="25" customFormat="1" ht="12.6" customHeight="1" x14ac:dyDescent="0.2">
      <c r="A43" s="313" t="s">
        <v>193</v>
      </c>
      <c r="B43" s="394"/>
      <c r="C43" s="394"/>
      <c r="D43" s="394">
        <v>10.86</v>
      </c>
      <c r="E43" s="394"/>
      <c r="F43" s="394"/>
      <c r="G43" s="394"/>
      <c r="H43" s="394"/>
      <c r="I43" s="394"/>
      <c r="J43" s="394"/>
      <c r="K43" s="394"/>
      <c r="L43" s="394"/>
      <c r="M43" s="394">
        <v>0</v>
      </c>
      <c r="N43" s="314">
        <f t="shared" si="0"/>
        <v>10.86</v>
      </c>
      <c r="O43" s="307">
        <f t="shared" si="1"/>
        <v>10.86</v>
      </c>
    </row>
    <row r="44" spans="1:15" s="25" customFormat="1" ht="12.6" customHeight="1" thickBot="1" x14ac:dyDescent="0.25">
      <c r="A44" s="315" t="s">
        <v>1</v>
      </c>
      <c r="B44" s="395">
        <f t="shared" ref="B44:G44" si="2">SUM(B7:B43)</f>
        <v>732.84</v>
      </c>
      <c r="C44" s="395">
        <f t="shared" si="2"/>
        <v>2537.9</v>
      </c>
      <c r="D44" s="395">
        <f t="shared" si="2"/>
        <v>1384.8200000000002</v>
      </c>
      <c r="E44" s="395">
        <f t="shared" si="2"/>
        <v>0</v>
      </c>
      <c r="F44" s="395">
        <f t="shared" si="2"/>
        <v>0</v>
      </c>
      <c r="G44" s="395">
        <f t="shared" si="2"/>
        <v>0</v>
      </c>
      <c r="H44" s="395">
        <f t="shared" ref="H44:M44" si="3">SUM(H7:H43)</f>
        <v>0</v>
      </c>
      <c r="I44" s="395">
        <f t="shared" si="3"/>
        <v>0</v>
      </c>
      <c r="J44" s="395">
        <f>SUM(J7:J43)</f>
        <v>0</v>
      </c>
      <c r="K44" s="395">
        <f t="shared" si="3"/>
        <v>0</v>
      </c>
      <c r="L44" s="395">
        <f t="shared" si="3"/>
        <v>0</v>
      </c>
      <c r="M44" s="395">
        <f t="shared" si="3"/>
        <v>0</v>
      </c>
      <c r="N44" s="395">
        <f>SUM(N7:N43)</f>
        <v>4655.5600000000004</v>
      </c>
      <c r="O44" s="317">
        <f>IFERROR(AVERAGEIF(B44:M44,"&gt;0"),"")</f>
        <v>1551.8533333333335</v>
      </c>
    </row>
    <row r="45" spans="1:15" s="25" customFormat="1" ht="12.6" customHeight="1" thickBot="1" x14ac:dyDescent="0.25">
      <c r="A45" s="396"/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320"/>
    </row>
    <row r="46" spans="1:15" s="25" customFormat="1" ht="12.6" customHeight="1" thickBot="1" x14ac:dyDescent="0.25">
      <c r="A46" s="397" t="s">
        <v>2</v>
      </c>
      <c r="B46" s="347">
        <f t="shared" ref="B46:O46" si="4">B6</f>
        <v>44197</v>
      </c>
      <c r="C46" s="348">
        <f t="shared" si="4"/>
        <v>44228</v>
      </c>
      <c r="D46" s="348">
        <f t="shared" si="4"/>
        <v>44256</v>
      </c>
      <c r="E46" s="348">
        <f t="shared" si="4"/>
        <v>44287</v>
      </c>
      <c r="F46" s="348">
        <f t="shared" si="4"/>
        <v>44317</v>
      </c>
      <c r="G46" s="348">
        <f t="shared" si="4"/>
        <v>44348</v>
      </c>
      <c r="H46" s="348">
        <f t="shared" si="4"/>
        <v>44378</v>
      </c>
      <c r="I46" s="348">
        <f t="shared" si="4"/>
        <v>44409</v>
      </c>
      <c r="J46" s="348">
        <f t="shared" si="4"/>
        <v>44440</v>
      </c>
      <c r="K46" s="348">
        <f t="shared" si="4"/>
        <v>44470</v>
      </c>
      <c r="L46" s="398">
        <f t="shared" si="4"/>
        <v>44501</v>
      </c>
      <c r="M46" s="398">
        <f t="shared" si="4"/>
        <v>44531</v>
      </c>
      <c r="N46" s="349" t="str">
        <f t="shared" si="4"/>
        <v>Total</v>
      </c>
      <c r="O46" s="350" t="str">
        <f t="shared" si="4"/>
        <v>Média</v>
      </c>
    </row>
    <row r="47" spans="1:15" s="25" customFormat="1" ht="12.6" customHeight="1" x14ac:dyDescent="0.2">
      <c r="A47" s="399" t="s">
        <v>5</v>
      </c>
      <c r="B47" s="400">
        <v>4000</v>
      </c>
      <c r="C47" s="400">
        <v>4000</v>
      </c>
      <c r="D47" s="400">
        <v>4000</v>
      </c>
      <c r="E47" s="400"/>
      <c r="F47" s="400"/>
      <c r="G47" s="400"/>
      <c r="H47" s="400"/>
      <c r="I47" s="400"/>
      <c r="J47" s="400"/>
      <c r="K47" s="400"/>
      <c r="L47" s="400"/>
      <c r="M47" s="400">
        <v>0</v>
      </c>
      <c r="N47" s="401">
        <f t="shared" ref="N47:N53" si="5">SUM(B47:M47)</f>
        <v>12000</v>
      </c>
      <c r="O47" s="307">
        <f t="shared" ref="O47:O53" si="6">IFERROR(AVERAGEIF(B47:M47,"&gt;0"),"")</f>
        <v>4000</v>
      </c>
    </row>
    <row r="48" spans="1:15" s="25" customFormat="1" ht="12.6" customHeight="1" x14ac:dyDescent="0.2">
      <c r="A48" s="399" t="s">
        <v>166</v>
      </c>
      <c r="B48" s="400"/>
      <c r="C48" s="400"/>
      <c r="D48" s="400"/>
      <c r="E48" s="400"/>
      <c r="F48" s="400"/>
      <c r="G48" s="400"/>
      <c r="H48" s="400"/>
      <c r="I48" s="400"/>
      <c r="J48" s="400"/>
      <c r="K48" s="400"/>
      <c r="L48" s="400"/>
      <c r="M48" s="400">
        <v>0</v>
      </c>
      <c r="N48" s="401">
        <f t="shared" si="5"/>
        <v>0</v>
      </c>
      <c r="O48" s="307" t="str">
        <f t="shared" si="6"/>
        <v/>
      </c>
    </row>
    <row r="49" spans="1:16" s="25" customFormat="1" ht="12.6" customHeight="1" x14ac:dyDescent="0.2">
      <c r="A49" s="402" t="s">
        <v>455</v>
      </c>
      <c r="B49" s="400"/>
      <c r="C49" s="400"/>
      <c r="D49" s="400"/>
      <c r="E49" s="400"/>
      <c r="F49" s="400"/>
      <c r="G49" s="400"/>
      <c r="H49" s="400"/>
      <c r="I49" s="400"/>
      <c r="J49" s="400"/>
      <c r="K49" s="400"/>
      <c r="L49" s="400"/>
      <c r="M49" s="400">
        <v>0</v>
      </c>
      <c r="N49" s="401">
        <f t="shared" si="5"/>
        <v>0</v>
      </c>
      <c r="O49" s="307" t="str">
        <f t="shared" si="6"/>
        <v/>
      </c>
    </row>
    <row r="50" spans="1:16" s="25" customFormat="1" ht="12.6" customHeight="1" x14ac:dyDescent="0.2">
      <c r="A50" s="399" t="s">
        <v>179</v>
      </c>
      <c r="B50" s="400"/>
      <c r="C50" s="400"/>
      <c r="D50" s="400"/>
      <c r="E50" s="400"/>
      <c r="F50" s="400"/>
      <c r="G50" s="400"/>
      <c r="H50" s="400"/>
      <c r="I50" s="400"/>
      <c r="J50" s="400"/>
      <c r="K50" s="400"/>
      <c r="L50" s="400"/>
      <c r="M50" s="400">
        <v>0</v>
      </c>
      <c r="N50" s="401">
        <f t="shared" si="5"/>
        <v>0</v>
      </c>
      <c r="O50" s="307" t="str">
        <f t="shared" si="6"/>
        <v/>
      </c>
    </row>
    <row r="51" spans="1:16" s="25" customFormat="1" ht="12.6" customHeight="1" x14ac:dyDescent="0.2">
      <c r="A51" s="399" t="s">
        <v>641</v>
      </c>
      <c r="B51" s="400">
        <v>315</v>
      </c>
      <c r="C51" s="400"/>
      <c r="D51" s="400"/>
      <c r="E51" s="400"/>
      <c r="F51" s="400"/>
      <c r="G51" s="400"/>
      <c r="H51" s="400"/>
      <c r="I51" s="400"/>
      <c r="J51" s="400"/>
      <c r="K51" s="400"/>
      <c r="L51" s="400"/>
      <c r="M51" s="400">
        <v>0</v>
      </c>
      <c r="N51" s="401">
        <f t="shared" si="5"/>
        <v>315</v>
      </c>
      <c r="O51" s="307">
        <f t="shared" si="6"/>
        <v>315</v>
      </c>
    </row>
    <row r="52" spans="1:16" s="25" customFormat="1" ht="12.6" customHeight="1" x14ac:dyDescent="0.2">
      <c r="A52" s="399" t="s">
        <v>264</v>
      </c>
      <c r="B52" s="400"/>
      <c r="C52" s="400">
        <v>279.25</v>
      </c>
      <c r="D52" s="400"/>
      <c r="E52" s="400"/>
      <c r="F52" s="400"/>
      <c r="G52" s="400"/>
      <c r="H52" s="400"/>
      <c r="I52" s="400"/>
      <c r="J52" s="400"/>
      <c r="K52" s="400"/>
      <c r="L52" s="400"/>
      <c r="M52" s="400">
        <v>0</v>
      </c>
      <c r="N52" s="401">
        <f t="shared" si="5"/>
        <v>279.25</v>
      </c>
      <c r="O52" s="307">
        <f t="shared" si="6"/>
        <v>279.25</v>
      </c>
    </row>
    <row r="53" spans="1:16" s="25" customFormat="1" ht="12.6" customHeight="1" thickBot="1" x14ac:dyDescent="0.25">
      <c r="A53" s="403" t="s">
        <v>1</v>
      </c>
      <c r="B53" s="404">
        <f>SUM(B47:B52)</f>
        <v>4315</v>
      </c>
      <c r="C53" s="404">
        <f t="shared" ref="C53:M53" si="7">SUM(C47:C52)</f>
        <v>4279.25</v>
      </c>
      <c r="D53" s="404">
        <f t="shared" si="7"/>
        <v>4000</v>
      </c>
      <c r="E53" s="404">
        <f t="shared" si="7"/>
        <v>0</v>
      </c>
      <c r="F53" s="404">
        <f t="shared" si="7"/>
        <v>0</v>
      </c>
      <c r="G53" s="404">
        <f t="shared" si="7"/>
        <v>0</v>
      </c>
      <c r="H53" s="404">
        <f t="shared" si="7"/>
        <v>0</v>
      </c>
      <c r="I53" s="404">
        <f t="shared" si="7"/>
        <v>0</v>
      </c>
      <c r="J53" s="404">
        <f t="shared" si="7"/>
        <v>0</v>
      </c>
      <c r="K53" s="404">
        <f t="shared" si="7"/>
        <v>0</v>
      </c>
      <c r="L53" s="404">
        <f t="shared" si="7"/>
        <v>0</v>
      </c>
      <c r="M53" s="404">
        <f t="shared" si="7"/>
        <v>0</v>
      </c>
      <c r="N53" s="405">
        <f t="shared" si="5"/>
        <v>12594.25</v>
      </c>
      <c r="O53" s="331">
        <f t="shared" si="6"/>
        <v>4198.083333333333</v>
      </c>
    </row>
    <row r="54" spans="1:16" s="25" customFormat="1" ht="12.6" customHeight="1" thickBot="1" x14ac:dyDescent="0.25">
      <c r="A54" s="332"/>
      <c r="B54" s="356"/>
      <c r="C54" s="356"/>
      <c r="D54" s="356"/>
      <c r="E54" s="356"/>
      <c r="F54" s="356"/>
      <c r="G54" s="356"/>
      <c r="H54" s="356"/>
      <c r="I54" s="356"/>
      <c r="J54" s="356"/>
      <c r="K54" s="356"/>
      <c r="L54" s="356"/>
      <c r="M54" s="356"/>
      <c r="N54" s="357"/>
      <c r="O54" s="358"/>
    </row>
    <row r="55" spans="1:16" s="34" customFormat="1" ht="12.6" customHeight="1" thickBot="1" x14ac:dyDescent="0.25">
      <c r="A55" s="335" t="s">
        <v>9</v>
      </c>
      <c r="B55" s="336">
        <f>'[2]2021'!$E$22</f>
        <v>37255.82</v>
      </c>
      <c r="C55" s="336">
        <f>'[2]2021'!$H$22</f>
        <v>39167.1</v>
      </c>
      <c r="D55" s="336">
        <f>'[2]2021'!$K$22</f>
        <v>41889.880000000005</v>
      </c>
      <c r="E55" s="336">
        <f>'[2]2021'!$N$22</f>
        <v>0</v>
      </c>
      <c r="F55" s="336">
        <f>'[2]2021'!$Q$22</f>
        <v>0</v>
      </c>
      <c r="G55" s="336">
        <f>'[2]2021'!$T$22</f>
        <v>0</v>
      </c>
      <c r="H55" s="336">
        <f>'[2]2021'!$W$22</f>
        <v>0</v>
      </c>
      <c r="I55" s="336">
        <f>'[2]2021'!$Z$22</f>
        <v>0</v>
      </c>
      <c r="J55" s="336">
        <f>'[2]2021'!$AC$22</f>
        <v>0</v>
      </c>
      <c r="K55" s="336">
        <f>'[2]2021'!$AF$22</f>
        <v>0</v>
      </c>
      <c r="L55" s="336">
        <f>'[2]2021'!$AI$22</f>
        <v>0</v>
      </c>
      <c r="M55" s="336">
        <f>'[2]2021'!$AL$22</f>
        <v>0</v>
      </c>
      <c r="N55" s="357"/>
      <c r="O55" s="357"/>
      <c r="P55" s="43"/>
    </row>
    <row r="56" spans="1:16" s="25" customFormat="1" ht="14.1" customHeight="1" x14ac:dyDescent="0.2">
      <c r="N56" s="34"/>
    </row>
    <row r="57" spans="1:16" x14ac:dyDescent="0.2">
      <c r="A57" s="76"/>
    </row>
  </sheetData>
  <sheetProtection password="E499" sheet="1" objects="1" scenarios="1" selectLockedCells="1" selectUnlockedCells="1"/>
  <mergeCells count="3">
    <mergeCell ref="A1:O1"/>
    <mergeCell ref="A2:O2"/>
    <mergeCell ref="A4:O4"/>
  </mergeCells>
  <printOptions horizontalCentered="1"/>
  <pageMargins left="0.94488188976377963" right="0.35433070866141736" top="0.39370078740157483" bottom="0.39370078740157483" header="0.51181102362204722" footer="0.51181102362204722"/>
  <pageSetup paperSize="9" scale="75" firstPageNumber="0" orientation="landscape" horizontalDpi="300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2"/>
  <dimension ref="A1:O66"/>
  <sheetViews>
    <sheetView topLeftCell="A42" zoomScaleNormal="100" workbookViewId="0">
      <selection activeCell="B46" sqref="B46:M46"/>
    </sheetView>
  </sheetViews>
  <sheetFormatPr defaultRowHeight="12.75" x14ac:dyDescent="0.2"/>
  <cols>
    <col min="1" max="1" width="38" style="44" customWidth="1"/>
    <col min="2" max="2" width="9.7109375" style="44" customWidth="1"/>
    <col min="3" max="3" width="9.28515625" style="44" customWidth="1"/>
    <col min="4" max="4" width="9.7109375" style="44" customWidth="1"/>
    <col min="5" max="5" width="9.140625" style="44" customWidth="1"/>
    <col min="6" max="6" width="9.5703125" style="44" customWidth="1"/>
    <col min="7" max="8" width="9.7109375" style="44" customWidth="1"/>
    <col min="9" max="9" width="9.28515625" style="44" customWidth="1"/>
    <col min="10" max="10" width="9.140625" style="44" customWidth="1"/>
    <col min="11" max="11" width="9.28515625" style="44" customWidth="1"/>
    <col min="12" max="12" width="10.5703125" style="44" customWidth="1"/>
    <col min="13" max="13" width="9.140625" style="44" customWidth="1"/>
    <col min="14" max="14" width="11.7109375" style="215" customWidth="1"/>
    <col min="15" max="15" width="10.5703125" style="44" customWidth="1"/>
    <col min="16" max="16384" width="9.140625" style="44"/>
  </cols>
  <sheetData>
    <row r="1" spans="1:15" ht="16.5" x14ac:dyDescent="0.2">
      <c r="A1" s="517" t="str">
        <f>APUCARANA!A1</f>
        <v xml:space="preserve">ORDEM DOS ADVOGADOS DO BRASIL - Seção PR </v>
      </c>
      <c r="B1" s="518"/>
      <c r="C1" s="518"/>
      <c r="D1" s="518"/>
      <c r="E1" s="518"/>
      <c r="F1" s="518"/>
      <c r="G1" s="518"/>
      <c r="H1" s="518"/>
      <c r="I1" s="518"/>
      <c r="J1" s="518"/>
      <c r="K1" s="518"/>
      <c r="L1" s="518"/>
      <c r="M1" s="518"/>
      <c r="N1" s="518"/>
      <c r="O1" s="519"/>
    </row>
    <row r="2" spans="1:15" ht="14.1" customHeight="1" thickBot="1" x14ac:dyDescent="0.25">
      <c r="A2" s="529" t="str">
        <f>APUCARANA!A2</f>
        <v>Demostrativo de Despesas - JANEIRO 2021 A DEZEMBRO 2021</v>
      </c>
      <c r="B2" s="530"/>
      <c r="C2" s="530"/>
      <c r="D2" s="530"/>
      <c r="E2" s="530"/>
      <c r="F2" s="530"/>
      <c r="G2" s="530"/>
      <c r="H2" s="530"/>
      <c r="I2" s="530"/>
      <c r="J2" s="530"/>
      <c r="K2" s="530"/>
      <c r="L2" s="530"/>
      <c r="M2" s="530"/>
      <c r="N2" s="530"/>
      <c r="O2" s="531"/>
    </row>
    <row r="3" spans="1:15" ht="14.1" customHeight="1" thickBot="1" x14ac:dyDescent="0.25">
      <c r="A3" s="45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211"/>
      <c r="O3" s="46"/>
    </row>
    <row r="4" spans="1:15" ht="15.95" customHeight="1" thickBot="1" x14ac:dyDescent="0.25">
      <c r="A4" s="493" t="s">
        <v>43</v>
      </c>
      <c r="B4" s="494"/>
      <c r="C4" s="494"/>
      <c r="D4" s="494"/>
      <c r="E4" s="494"/>
      <c r="F4" s="494"/>
      <c r="G4" s="494"/>
      <c r="H4" s="494"/>
      <c r="I4" s="494"/>
      <c r="J4" s="494"/>
      <c r="K4" s="494"/>
      <c r="L4" s="494"/>
      <c r="M4" s="494"/>
      <c r="N4" s="494"/>
      <c r="O4" s="495"/>
    </row>
    <row r="5" spans="1:15" ht="15.95" customHeight="1" thickBot="1" x14ac:dyDescent="0.25">
      <c r="A5" s="364"/>
      <c r="B5" s="364"/>
      <c r="C5" s="364"/>
      <c r="D5" s="364"/>
      <c r="E5" s="364"/>
      <c r="F5" s="364"/>
      <c r="G5" s="364"/>
      <c r="H5" s="364"/>
      <c r="I5" s="364"/>
      <c r="J5" s="364"/>
      <c r="K5" s="364"/>
      <c r="L5" s="364"/>
      <c r="M5" s="364"/>
      <c r="N5" s="365"/>
      <c r="O5" s="364"/>
    </row>
    <row r="6" spans="1:15" s="25" customFormat="1" ht="15.95" customHeight="1" thickBot="1" x14ac:dyDescent="0.25">
      <c r="A6" s="414" t="s">
        <v>0</v>
      </c>
      <c r="B6" s="415">
        <f>APUCARANA!B6</f>
        <v>44197</v>
      </c>
      <c r="C6" s="415">
        <f>APUCARANA!C6</f>
        <v>44228</v>
      </c>
      <c r="D6" s="415">
        <f>APUCARANA!D6</f>
        <v>44256</v>
      </c>
      <c r="E6" s="415">
        <f>APUCARANA!E6</f>
        <v>44287</v>
      </c>
      <c r="F6" s="415">
        <f>APUCARANA!F6</f>
        <v>44317</v>
      </c>
      <c r="G6" s="415">
        <f>APUCARANA!G6</f>
        <v>44348</v>
      </c>
      <c r="H6" s="415">
        <f>APUCARANA!H6</f>
        <v>44378</v>
      </c>
      <c r="I6" s="415">
        <f>APUCARANA!I6</f>
        <v>44409</v>
      </c>
      <c r="J6" s="415">
        <f>APUCARANA!J6</f>
        <v>44440</v>
      </c>
      <c r="K6" s="415">
        <f>APUCARANA!K6</f>
        <v>44470</v>
      </c>
      <c r="L6" s="415">
        <f>APUCARANA!L6</f>
        <v>44501</v>
      </c>
      <c r="M6" s="415">
        <f>APUCARANA!M6</f>
        <v>44531</v>
      </c>
      <c r="N6" s="416" t="str">
        <f>APUCARANA!N6</f>
        <v>Total</v>
      </c>
      <c r="O6" s="417" t="str">
        <f>APUCARANA!O6</f>
        <v>Média</v>
      </c>
    </row>
    <row r="7" spans="1:15" s="25" customFormat="1" ht="15.95" customHeight="1" x14ac:dyDescent="0.2">
      <c r="A7" s="370" t="s">
        <v>113</v>
      </c>
      <c r="B7" s="418"/>
      <c r="C7" s="418"/>
      <c r="D7" s="418"/>
      <c r="E7" s="418"/>
      <c r="F7" s="418"/>
      <c r="G7" s="418"/>
      <c r="H7" s="418"/>
      <c r="I7" s="418"/>
      <c r="J7" s="418"/>
      <c r="K7" s="418"/>
      <c r="L7" s="418"/>
      <c r="M7" s="418">
        <v>0</v>
      </c>
      <c r="N7" s="372">
        <f t="shared" ref="N7:N52" si="0">SUM(B7:M7)</f>
        <v>0</v>
      </c>
      <c r="O7" s="369" t="str">
        <f>IFERROR(AVERAGEIF(B7:M7,"&gt;0"),"")</f>
        <v/>
      </c>
    </row>
    <row r="8" spans="1:15" s="25" customFormat="1" ht="15.95" customHeight="1" x14ac:dyDescent="0.2">
      <c r="A8" s="370" t="s">
        <v>396</v>
      </c>
      <c r="B8" s="418"/>
      <c r="C8" s="418"/>
      <c r="D8" s="418"/>
      <c r="E8" s="418"/>
      <c r="F8" s="418"/>
      <c r="G8" s="418"/>
      <c r="H8" s="418"/>
      <c r="I8" s="418"/>
      <c r="J8" s="418"/>
      <c r="K8" s="418"/>
      <c r="L8" s="418"/>
      <c r="M8" s="418">
        <v>0</v>
      </c>
      <c r="N8" s="372">
        <f t="shared" si="0"/>
        <v>0</v>
      </c>
      <c r="O8" s="369" t="str">
        <f t="shared" ref="O8:O52" si="1">IFERROR(AVERAGEIF(B8:M8,"&gt;0"),"")</f>
        <v/>
      </c>
    </row>
    <row r="9" spans="1:15" s="25" customFormat="1" ht="15.95" customHeight="1" x14ac:dyDescent="0.2">
      <c r="A9" s="370" t="s">
        <v>487</v>
      </c>
      <c r="B9" s="418"/>
      <c r="C9" s="418"/>
      <c r="D9" s="418"/>
      <c r="E9" s="418"/>
      <c r="F9" s="418"/>
      <c r="G9" s="418"/>
      <c r="H9" s="418"/>
      <c r="I9" s="418"/>
      <c r="J9" s="418"/>
      <c r="K9" s="418"/>
      <c r="L9" s="418"/>
      <c r="M9" s="418">
        <v>0</v>
      </c>
      <c r="N9" s="372">
        <f t="shared" si="0"/>
        <v>0</v>
      </c>
      <c r="O9" s="369" t="str">
        <f t="shared" si="1"/>
        <v/>
      </c>
    </row>
    <row r="10" spans="1:15" s="25" customFormat="1" ht="15.95" customHeight="1" x14ac:dyDescent="0.2">
      <c r="A10" s="370" t="s">
        <v>618</v>
      </c>
      <c r="B10" s="418"/>
      <c r="C10" s="418">
        <v>510</v>
      </c>
      <c r="D10" s="418"/>
      <c r="E10" s="418"/>
      <c r="F10" s="418"/>
      <c r="G10" s="418"/>
      <c r="H10" s="418"/>
      <c r="I10" s="418"/>
      <c r="J10" s="418"/>
      <c r="K10" s="418"/>
      <c r="L10" s="418"/>
      <c r="M10" s="418">
        <v>0</v>
      </c>
      <c r="N10" s="372">
        <f t="shared" si="0"/>
        <v>510</v>
      </c>
      <c r="O10" s="369">
        <f t="shared" si="1"/>
        <v>510</v>
      </c>
    </row>
    <row r="11" spans="1:15" s="25" customFormat="1" ht="15.95" customHeight="1" x14ac:dyDescent="0.2">
      <c r="A11" s="370" t="s">
        <v>524</v>
      </c>
      <c r="B11" s="418"/>
      <c r="C11" s="418"/>
      <c r="D11" s="418"/>
      <c r="E11" s="418"/>
      <c r="F11" s="418"/>
      <c r="G11" s="418"/>
      <c r="H11" s="418"/>
      <c r="I11" s="418"/>
      <c r="J11" s="418"/>
      <c r="K11" s="418"/>
      <c r="L11" s="418"/>
      <c r="M11" s="418">
        <v>0</v>
      </c>
      <c r="N11" s="372">
        <f t="shared" si="0"/>
        <v>0</v>
      </c>
      <c r="O11" s="369" t="str">
        <f t="shared" si="1"/>
        <v/>
      </c>
    </row>
    <row r="12" spans="1:15" s="25" customFormat="1" ht="15.95" customHeight="1" x14ac:dyDescent="0.2">
      <c r="A12" s="370" t="s">
        <v>131</v>
      </c>
      <c r="B12" s="418"/>
      <c r="C12" s="418"/>
      <c r="D12" s="418"/>
      <c r="E12" s="418"/>
      <c r="F12" s="418"/>
      <c r="G12" s="418"/>
      <c r="H12" s="418"/>
      <c r="I12" s="418"/>
      <c r="J12" s="418"/>
      <c r="K12" s="418"/>
      <c r="L12" s="418"/>
      <c r="M12" s="418">
        <v>0</v>
      </c>
      <c r="N12" s="372">
        <f t="shared" si="0"/>
        <v>0</v>
      </c>
      <c r="O12" s="369" t="str">
        <f t="shared" si="1"/>
        <v/>
      </c>
    </row>
    <row r="13" spans="1:15" s="25" customFormat="1" ht="15.95" customHeight="1" x14ac:dyDescent="0.2">
      <c r="A13" s="370" t="s">
        <v>324</v>
      </c>
      <c r="B13" s="418"/>
      <c r="C13" s="418"/>
      <c r="D13" s="418"/>
      <c r="E13" s="418"/>
      <c r="F13" s="418"/>
      <c r="G13" s="418"/>
      <c r="H13" s="418"/>
      <c r="I13" s="418"/>
      <c r="J13" s="418"/>
      <c r="K13" s="418"/>
      <c r="L13" s="418"/>
      <c r="M13" s="418">
        <v>0</v>
      </c>
      <c r="N13" s="372">
        <f t="shared" si="0"/>
        <v>0</v>
      </c>
      <c r="O13" s="369" t="str">
        <f t="shared" si="1"/>
        <v/>
      </c>
    </row>
    <row r="14" spans="1:15" s="25" customFormat="1" ht="15.95" customHeight="1" x14ac:dyDescent="0.2">
      <c r="A14" s="370" t="s">
        <v>149</v>
      </c>
      <c r="B14" s="418">
        <v>160.4</v>
      </c>
      <c r="C14" s="418">
        <v>165</v>
      </c>
      <c r="D14" s="418"/>
      <c r="E14" s="418"/>
      <c r="F14" s="418"/>
      <c r="G14" s="418"/>
      <c r="H14" s="418"/>
      <c r="I14" s="418"/>
      <c r="J14" s="418"/>
      <c r="K14" s="418"/>
      <c r="L14" s="418"/>
      <c r="M14" s="418">
        <v>0</v>
      </c>
      <c r="N14" s="372">
        <f t="shared" si="0"/>
        <v>325.39999999999998</v>
      </c>
      <c r="O14" s="369">
        <f t="shared" si="1"/>
        <v>162.69999999999999</v>
      </c>
    </row>
    <row r="15" spans="1:15" s="25" customFormat="1" ht="15.95" customHeight="1" x14ac:dyDescent="0.2">
      <c r="A15" s="370" t="s">
        <v>198</v>
      </c>
      <c r="B15" s="418"/>
      <c r="C15" s="418"/>
      <c r="D15" s="418"/>
      <c r="E15" s="418"/>
      <c r="F15" s="418"/>
      <c r="G15" s="418"/>
      <c r="H15" s="418"/>
      <c r="I15" s="418"/>
      <c r="J15" s="418"/>
      <c r="K15" s="418"/>
      <c r="L15" s="418"/>
      <c r="M15" s="418">
        <v>0</v>
      </c>
      <c r="N15" s="372">
        <f t="shared" si="0"/>
        <v>0</v>
      </c>
      <c r="O15" s="369" t="str">
        <f t="shared" si="1"/>
        <v/>
      </c>
    </row>
    <row r="16" spans="1:15" s="25" customFormat="1" ht="15.95" customHeight="1" x14ac:dyDescent="0.2">
      <c r="A16" s="370" t="s">
        <v>275</v>
      </c>
      <c r="B16" s="418"/>
      <c r="C16" s="418"/>
      <c r="D16" s="418"/>
      <c r="E16" s="418"/>
      <c r="F16" s="418"/>
      <c r="G16" s="418"/>
      <c r="H16" s="418"/>
      <c r="I16" s="418"/>
      <c r="J16" s="418"/>
      <c r="K16" s="418"/>
      <c r="L16" s="418"/>
      <c r="M16" s="418">
        <v>0</v>
      </c>
      <c r="N16" s="372">
        <f t="shared" si="0"/>
        <v>0</v>
      </c>
      <c r="O16" s="369" t="str">
        <f t="shared" si="1"/>
        <v/>
      </c>
    </row>
    <row r="17" spans="1:15" s="25" customFormat="1" ht="15.95" customHeight="1" x14ac:dyDescent="0.2">
      <c r="A17" s="370" t="s">
        <v>488</v>
      </c>
      <c r="B17" s="418"/>
      <c r="C17" s="418"/>
      <c r="D17" s="418"/>
      <c r="E17" s="418"/>
      <c r="F17" s="418"/>
      <c r="G17" s="418"/>
      <c r="H17" s="418"/>
      <c r="I17" s="418"/>
      <c r="J17" s="418"/>
      <c r="K17" s="418"/>
      <c r="L17" s="418"/>
      <c r="M17" s="418">
        <v>0</v>
      </c>
      <c r="N17" s="372">
        <f t="shared" si="0"/>
        <v>0</v>
      </c>
      <c r="O17" s="369" t="str">
        <f t="shared" si="1"/>
        <v/>
      </c>
    </row>
    <row r="18" spans="1:15" s="25" customFormat="1" ht="15.95" customHeight="1" x14ac:dyDescent="0.2">
      <c r="A18" s="370" t="s">
        <v>199</v>
      </c>
      <c r="B18" s="418"/>
      <c r="C18" s="418"/>
      <c r="D18" s="418"/>
      <c r="E18" s="418"/>
      <c r="F18" s="418"/>
      <c r="G18" s="418"/>
      <c r="H18" s="418"/>
      <c r="I18" s="418"/>
      <c r="J18" s="418"/>
      <c r="K18" s="418"/>
      <c r="L18" s="418"/>
      <c r="M18" s="418">
        <v>0</v>
      </c>
      <c r="N18" s="372">
        <f t="shared" si="0"/>
        <v>0</v>
      </c>
      <c r="O18" s="369" t="str">
        <f t="shared" si="1"/>
        <v/>
      </c>
    </row>
    <row r="19" spans="1:15" s="25" customFormat="1" ht="15.95" customHeight="1" x14ac:dyDescent="0.2">
      <c r="A19" s="370" t="s">
        <v>67</v>
      </c>
      <c r="B19" s="418"/>
      <c r="C19" s="418"/>
      <c r="D19" s="418"/>
      <c r="E19" s="418"/>
      <c r="F19" s="418"/>
      <c r="G19" s="418"/>
      <c r="H19" s="418"/>
      <c r="I19" s="418"/>
      <c r="J19" s="418"/>
      <c r="K19" s="418"/>
      <c r="L19" s="418"/>
      <c r="M19" s="418">
        <v>0</v>
      </c>
      <c r="N19" s="372">
        <f t="shared" si="0"/>
        <v>0</v>
      </c>
      <c r="O19" s="369" t="str">
        <f t="shared" si="1"/>
        <v/>
      </c>
    </row>
    <row r="20" spans="1:15" s="25" customFormat="1" ht="15.95" customHeight="1" x14ac:dyDescent="0.2">
      <c r="A20" s="370" t="s">
        <v>271</v>
      </c>
      <c r="B20" s="418"/>
      <c r="C20" s="418"/>
      <c r="D20" s="418"/>
      <c r="E20" s="418"/>
      <c r="F20" s="418"/>
      <c r="G20" s="418"/>
      <c r="H20" s="418"/>
      <c r="I20" s="418"/>
      <c r="J20" s="418"/>
      <c r="K20" s="418"/>
      <c r="L20" s="418"/>
      <c r="M20" s="418">
        <v>0</v>
      </c>
      <c r="N20" s="372">
        <f t="shared" si="0"/>
        <v>0</v>
      </c>
      <c r="O20" s="369" t="str">
        <f t="shared" si="1"/>
        <v/>
      </c>
    </row>
    <row r="21" spans="1:15" s="25" customFormat="1" ht="15.95" customHeight="1" x14ac:dyDescent="0.2">
      <c r="A21" s="370" t="s">
        <v>159</v>
      </c>
      <c r="B21" s="418"/>
      <c r="C21" s="418"/>
      <c r="D21" s="418"/>
      <c r="E21" s="418"/>
      <c r="F21" s="418"/>
      <c r="G21" s="418"/>
      <c r="H21" s="418"/>
      <c r="I21" s="418"/>
      <c r="J21" s="418"/>
      <c r="K21" s="418"/>
      <c r="L21" s="418"/>
      <c r="M21" s="418">
        <v>0</v>
      </c>
      <c r="N21" s="372">
        <f t="shared" si="0"/>
        <v>0</v>
      </c>
      <c r="O21" s="369" t="str">
        <f t="shared" si="1"/>
        <v/>
      </c>
    </row>
    <row r="22" spans="1:15" s="25" customFormat="1" ht="15.95" customHeight="1" x14ac:dyDescent="0.2">
      <c r="A22" s="370" t="s">
        <v>442</v>
      </c>
      <c r="B22" s="418"/>
      <c r="C22" s="418"/>
      <c r="D22" s="418"/>
      <c r="E22" s="418"/>
      <c r="F22" s="418"/>
      <c r="G22" s="418"/>
      <c r="H22" s="418"/>
      <c r="I22" s="418"/>
      <c r="J22" s="418"/>
      <c r="K22" s="418"/>
      <c r="L22" s="418"/>
      <c r="M22" s="418">
        <v>0</v>
      </c>
      <c r="N22" s="372">
        <f t="shared" si="0"/>
        <v>0</v>
      </c>
      <c r="O22" s="369" t="str">
        <f t="shared" si="1"/>
        <v/>
      </c>
    </row>
    <row r="23" spans="1:15" s="25" customFormat="1" ht="15.95" customHeight="1" x14ac:dyDescent="0.2">
      <c r="A23" s="370" t="s">
        <v>158</v>
      </c>
      <c r="B23" s="418"/>
      <c r="C23" s="418"/>
      <c r="D23" s="418"/>
      <c r="E23" s="418"/>
      <c r="F23" s="418"/>
      <c r="G23" s="418"/>
      <c r="H23" s="418"/>
      <c r="I23" s="418"/>
      <c r="J23" s="418"/>
      <c r="K23" s="418"/>
      <c r="L23" s="418"/>
      <c r="M23" s="418">
        <v>0</v>
      </c>
      <c r="N23" s="372">
        <f t="shared" si="0"/>
        <v>0</v>
      </c>
      <c r="O23" s="369" t="str">
        <f t="shared" si="1"/>
        <v/>
      </c>
    </row>
    <row r="24" spans="1:15" s="25" customFormat="1" ht="15.95" customHeight="1" x14ac:dyDescent="0.2">
      <c r="A24" s="370" t="s">
        <v>142</v>
      </c>
      <c r="B24" s="418">
        <v>49</v>
      </c>
      <c r="C24" s="418"/>
      <c r="D24" s="418"/>
      <c r="E24" s="418"/>
      <c r="F24" s="418"/>
      <c r="G24" s="418"/>
      <c r="H24" s="418"/>
      <c r="I24" s="418"/>
      <c r="J24" s="418"/>
      <c r="K24" s="418"/>
      <c r="L24" s="418"/>
      <c r="M24" s="418">
        <v>0</v>
      </c>
      <c r="N24" s="372">
        <f t="shared" si="0"/>
        <v>49</v>
      </c>
      <c r="O24" s="369">
        <f t="shared" si="1"/>
        <v>49</v>
      </c>
    </row>
    <row r="25" spans="1:15" s="25" customFormat="1" ht="15.95" customHeight="1" x14ac:dyDescent="0.2">
      <c r="A25" s="370" t="s">
        <v>68</v>
      </c>
      <c r="B25" s="418"/>
      <c r="C25" s="418"/>
      <c r="D25" s="418"/>
      <c r="E25" s="418"/>
      <c r="F25" s="418"/>
      <c r="G25" s="418"/>
      <c r="H25" s="418"/>
      <c r="I25" s="418"/>
      <c r="J25" s="418"/>
      <c r="K25" s="418"/>
      <c r="L25" s="418"/>
      <c r="M25" s="418">
        <v>0</v>
      </c>
      <c r="N25" s="372">
        <f t="shared" si="0"/>
        <v>0</v>
      </c>
      <c r="O25" s="369" t="str">
        <f t="shared" si="1"/>
        <v/>
      </c>
    </row>
    <row r="26" spans="1:15" s="25" customFormat="1" ht="15.95" customHeight="1" x14ac:dyDescent="0.2">
      <c r="A26" s="370" t="s">
        <v>77</v>
      </c>
      <c r="B26" s="418">
        <v>350</v>
      </c>
      <c r="C26" s="418"/>
      <c r="D26" s="418"/>
      <c r="E26" s="418"/>
      <c r="F26" s="418"/>
      <c r="G26" s="418"/>
      <c r="H26" s="418"/>
      <c r="I26" s="418"/>
      <c r="J26" s="418"/>
      <c r="K26" s="418"/>
      <c r="L26" s="418"/>
      <c r="M26" s="418">
        <v>0</v>
      </c>
      <c r="N26" s="372">
        <f t="shared" si="0"/>
        <v>350</v>
      </c>
      <c r="O26" s="369">
        <f t="shared" si="1"/>
        <v>350</v>
      </c>
    </row>
    <row r="27" spans="1:15" s="25" customFormat="1" ht="15.95" customHeight="1" x14ac:dyDescent="0.2">
      <c r="A27" s="370" t="s">
        <v>111</v>
      </c>
      <c r="B27" s="418"/>
      <c r="C27" s="418"/>
      <c r="D27" s="418">
        <v>74.069999999999993</v>
      </c>
      <c r="E27" s="418"/>
      <c r="F27" s="418"/>
      <c r="G27" s="418"/>
      <c r="H27" s="418"/>
      <c r="I27" s="418"/>
      <c r="J27" s="418"/>
      <c r="K27" s="418"/>
      <c r="L27" s="418"/>
      <c r="M27" s="418">
        <v>0</v>
      </c>
      <c r="N27" s="372">
        <f t="shared" si="0"/>
        <v>74.069999999999993</v>
      </c>
      <c r="O27" s="369">
        <f t="shared" si="1"/>
        <v>74.069999999999993</v>
      </c>
    </row>
    <row r="28" spans="1:15" s="25" customFormat="1" ht="15.95" customHeight="1" x14ac:dyDescent="0.2">
      <c r="A28" s="370" t="s">
        <v>246</v>
      </c>
      <c r="B28" s="418"/>
      <c r="C28" s="418"/>
      <c r="D28" s="418"/>
      <c r="E28" s="418"/>
      <c r="F28" s="418"/>
      <c r="G28" s="418"/>
      <c r="H28" s="418"/>
      <c r="I28" s="418"/>
      <c r="J28" s="418"/>
      <c r="K28" s="418"/>
      <c r="L28" s="418"/>
      <c r="M28" s="418">
        <v>0</v>
      </c>
      <c r="N28" s="372">
        <f t="shared" si="0"/>
        <v>0</v>
      </c>
      <c r="O28" s="369" t="str">
        <f t="shared" si="1"/>
        <v/>
      </c>
    </row>
    <row r="29" spans="1:15" s="25" customFormat="1" ht="15.95" customHeight="1" x14ac:dyDescent="0.2">
      <c r="A29" s="370" t="s">
        <v>76</v>
      </c>
      <c r="B29" s="418"/>
      <c r="C29" s="418"/>
      <c r="D29" s="418"/>
      <c r="E29" s="418"/>
      <c r="F29" s="418"/>
      <c r="G29" s="418"/>
      <c r="H29" s="418"/>
      <c r="I29" s="418"/>
      <c r="J29" s="418"/>
      <c r="K29" s="418"/>
      <c r="L29" s="418"/>
      <c r="M29" s="418">
        <v>0</v>
      </c>
      <c r="N29" s="372">
        <f t="shared" si="0"/>
        <v>0</v>
      </c>
      <c r="O29" s="369" t="str">
        <f t="shared" si="1"/>
        <v/>
      </c>
    </row>
    <row r="30" spans="1:15" s="25" customFormat="1" ht="15.95" customHeight="1" x14ac:dyDescent="0.2">
      <c r="A30" s="370" t="s">
        <v>294</v>
      </c>
      <c r="B30" s="418"/>
      <c r="C30" s="418"/>
      <c r="D30" s="418"/>
      <c r="E30" s="418"/>
      <c r="F30" s="418"/>
      <c r="G30" s="418"/>
      <c r="H30" s="418"/>
      <c r="I30" s="418"/>
      <c r="J30" s="418"/>
      <c r="K30" s="418"/>
      <c r="L30" s="418"/>
      <c r="M30" s="418">
        <v>0</v>
      </c>
      <c r="N30" s="372">
        <f t="shared" si="0"/>
        <v>0</v>
      </c>
      <c r="O30" s="369" t="str">
        <f t="shared" si="1"/>
        <v/>
      </c>
    </row>
    <row r="31" spans="1:15" s="25" customFormat="1" ht="15.95" customHeight="1" x14ac:dyDescent="0.2">
      <c r="A31" s="370" t="s">
        <v>126</v>
      </c>
      <c r="B31" s="418"/>
      <c r="C31" s="418"/>
      <c r="D31" s="418"/>
      <c r="E31" s="418"/>
      <c r="F31" s="418"/>
      <c r="G31" s="418"/>
      <c r="H31" s="418"/>
      <c r="I31" s="418"/>
      <c r="J31" s="418"/>
      <c r="K31" s="418"/>
      <c r="L31" s="418"/>
      <c r="M31" s="418">
        <v>0</v>
      </c>
      <c r="N31" s="372">
        <f t="shared" si="0"/>
        <v>0</v>
      </c>
      <c r="O31" s="369" t="str">
        <f t="shared" si="1"/>
        <v/>
      </c>
    </row>
    <row r="32" spans="1:15" s="25" customFormat="1" ht="15.95" customHeight="1" x14ac:dyDescent="0.2">
      <c r="A32" s="370" t="s">
        <v>176</v>
      </c>
      <c r="B32" s="418">
        <v>53.5</v>
      </c>
      <c r="C32" s="418"/>
      <c r="D32" s="418"/>
      <c r="E32" s="418"/>
      <c r="F32" s="418"/>
      <c r="G32" s="418"/>
      <c r="H32" s="418"/>
      <c r="I32" s="418"/>
      <c r="J32" s="418"/>
      <c r="K32" s="418"/>
      <c r="L32" s="418"/>
      <c r="M32" s="418">
        <v>0</v>
      </c>
      <c r="N32" s="372">
        <f t="shared" si="0"/>
        <v>53.5</v>
      </c>
      <c r="O32" s="369">
        <f t="shared" si="1"/>
        <v>53.5</v>
      </c>
    </row>
    <row r="33" spans="1:15" s="25" customFormat="1" ht="15.95" customHeight="1" x14ac:dyDescent="0.2">
      <c r="A33" s="370" t="s">
        <v>200</v>
      </c>
      <c r="B33" s="418"/>
      <c r="C33" s="418"/>
      <c r="D33" s="418"/>
      <c r="E33" s="418"/>
      <c r="F33" s="418"/>
      <c r="G33" s="418"/>
      <c r="H33" s="418"/>
      <c r="I33" s="418"/>
      <c r="J33" s="418"/>
      <c r="K33" s="418"/>
      <c r="L33" s="418"/>
      <c r="M33" s="418">
        <v>0</v>
      </c>
      <c r="N33" s="372">
        <f t="shared" si="0"/>
        <v>0</v>
      </c>
      <c r="O33" s="369" t="str">
        <f t="shared" si="1"/>
        <v/>
      </c>
    </row>
    <row r="34" spans="1:15" s="25" customFormat="1" ht="15.95" customHeight="1" x14ac:dyDescent="0.2">
      <c r="A34" s="426" t="s">
        <v>371</v>
      </c>
      <c r="B34" s="418">
        <v>99.83</v>
      </c>
      <c r="C34" s="418">
        <v>99.83</v>
      </c>
      <c r="D34" s="418">
        <v>99.83</v>
      </c>
      <c r="E34" s="418"/>
      <c r="F34" s="418"/>
      <c r="G34" s="418"/>
      <c r="H34" s="418"/>
      <c r="I34" s="418"/>
      <c r="J34" s="418"/>
      <c r="K34" s="418"/>
      <c r="L34" s="418"/>
      <c r="M34" s="418">
        <v>0</v>
      </c>
      <c r="N34" s="372">
        <f t="shared" si="0"/>
        <v>299.49</v>
      </c>
      <c r="O34" s="369">
        <f t="shared" si="1"/>
        <v>99.83</v>
      </c>
    </row>
    <row r="35" spans="1:15" s="25" customFormat="1" ht="15.95" customHeight="1" x14ac:dyDescent="0.2">
      <c r="A35" s="370" t="s">
        <v>102</v>
      </c>
      <c r="B35" s="418"/>
      <c r="C35" s="418"/>
      <c r="D35" s="418"/>
      <c r="E35" s="418"/>
      <c r="F35" s="418"/>
      <c r="G35" s="418"/>
      <c r="H35" s="418"/>
      <c r="I35" s="418"/>
      <c r="J35" s="418"/>
      <c r="K35" s="418"/>
      <c r="L35" s="418"/>
      <c r="M35" s="418">
        <v>0</v>
      </c>
      <c r="N35" s="372">
        <f t="shared" si="0"/>
        <v>0</v>
      </c>
      <c r="O35" s="369" t="str">
        <f t="shared" si="1"/>
        <v/>
      </c>
    </row>
    <row r="36" spans="1:15" s="25" customFormat="1" ht="15.95" customHeight="1" x14ac:dyDescent="0.2">
      <c r="A36" s="370" t="s">
        <v>678</v>
      </c>
      <c r="B36" s="418"/>
      <c r="C36" s="418">
        <v>3.31</v>
      </c>
      <c r="D36" s="418">
        <v>0.68</v>
      </c>
      <c r="E36" s="418"/>
      <c r="F36" s="418"/>
      <c r="G36" s="418"/>
      <c r="H36" s="418"/>
      <c r="I36" s="418"/>
      <c r="J36" s="418"/>
      <c r="K36" s="418"/>
      <c r="L36" s="418"/>
      <c r="M36" s="418">
        <v>0</v>
      </c>
      <c r="N36" s="372">
        <f t="shared" si="0"/>
        <v>3.99</v>
      </c>
      <c r="O36" s="369">
        <f t="shared" si="1"/>
        <v>1.9950000000000001</v>
      </c>
    </row>
    <row r="37" spans="1:15" s="25" customFormat="1" ht="15.95" customHeight="1" x14ac:dyDescent="0.2">
      <c r="A37" s="370" t="s">
        <v>519</v>
      </c>
      <c r="B37" s="418">
        <v>600</v>
      </c>
      <c r="C37" s="418">
        <v>320</v>
      </c>
      <c r="D37" s="418">
        <v>40</v>
      </c>
      <c r="E37" s="418"/>
      <c r="F37" s="418"/>
      <c r="G37" s="418"/>
      <c r="H37" s="418"/>
      <c r="I37" s="418"/>
      <c r="J37" s="418"/>
      <c r="K37" s="418"/>
      <c r="L37" s="418"/>
      <c r="M37" s="418"/>
      <c r="N37" s="372">
        <f t="shared" si="0"/>
        <v>960</v>
      </c>
      <c r="O37" s="369">
        <f t="shared" si="1"/>
        <v>320</v>
      </c>
    </row>
    <row r="38" spans="1:15" s="25" customFormat="1" ht="15.95" customHeight="1" x14ac:dyDescent="0.2">
      <c r="A38" s="370" t="s">
        <v>527</v>
      </c>
      <c r="B38" s="418"/>
      <c r="C38" s="418"/>
      <c r="D38" s="418"/>
      <c r="E38" s="418"/>
      <c r="F38" s="418"/>
      <c r="G38" s="418"/>
      <c r="H38" s="418"/>
      <c r="I38" s="418"/>
      <c r="J38" s="418"/>
      <c r="K38" s="418"/>
      <c r="L38" s="418"/>
      <c r="M38" s="418">
        <v>0</v>
      </c>
      <c r="N38" s="372">
        <f t="shared" si="0"/>
        <v>0</v>
      </c>
      <c r="O38" s="369" t="str">
        <f t="shared" si="1"/>
        <v/>
      </c>
    </row>
    <row r="39" spans="1:15" s="25" customFormat="1" ht="15.95" customHeight="1" x14ac:dyDescent="0.2">
      <c r="A39" s="370" t="s">
        <v>546</v>
      </c>
      <c r="B39" s="418"/>
      <c r="C39" s="418"/>
      <c r="D39" s="418"/>
      <c r="E39" s="418"/>
      <c r="F39" s="418"/>
      <c r="G39" s="418"/>
      <c r="H39" s="418"/>
      <c r="I39" s="418"/>
      <c r="J39" s="418"/>
      <c r="K39" s="418"/>
      <c r="L39" s="418"/>
      <c r="M39" s="418">
        <v>0</v>
      </c>
      <c r="N39" s="372">
        <f t="shared" si="0"/>
        <v>0</v>
      </c>
      <c r="O39" s="369" t="str">
        <f t="shared" si="1"/>
        <v/>
      </c>
    </row>
    <row r="40" spans="1:15" s="25" customFormat="1" ht="15.95" customHeight="1" x14ac:dyDescent="0.2">
      <c r="A40" s="370" t="s">
        <v>532</v>
      </c>
      <c r="B40" s="418"/>
      <c r="C40" s="418"/>
      <c r="D40" s="418"/>
      <c r="E40" s="418"/>
      <c r="F40" s="418"/>
      <c r="G40" s="418"/>
      <c r="H40" s="418"/>
      <c r="I40" s="418"/>
      <c r="J40" s="418"/>
      <c r="K40" s="418"/>
      <c r="L40" s="418"/>
      <c r="M40" s="418">
        <v>0</v>
      </c>
      <c r="N40" s="372">
        <f t="shared" si="0"/>
        <v>0</v>
      </c>
      <c r="O40" s="369" t="str">
        <f t="shared" si="1"/>
        <v/>
      </c>
    </row>
    <row r="41" spans="1:15" s="25" customFormat="1" ht="15.95" customHeight="1" x14ac:dyDescent="0.2">
      <c r="A41" s="370" t="s">
        <v>497</v>
      </c>
      <c r="B41" s="418">
        <v>15.55</v>
      </c>
      <c r="C41" s="418">
        <v>44.9</v>
      </c>
      <c r="D41" s="418"/>
      <c r="E41" s="418"/>
      <c r="F41" s="418"/>
      <c r="G41" s="418"/>
      <c r="H41" s="418"/>
      <c r="I41" s="418"/>
      <c r="J41" s="418"/>
      <c r="K41" s="418"/>
      <c r="L41" s="418"/>
      <c r="M41" s="418">
        <v>0</v>
      </c>
      <c r="N41" s="372">
        <f t="shared" si="0"/>
        <v>60.45</v>
      </c>
      <c r="O41" s="369">
        <f t="shared" si="1"/>
        <v>30.225000000000001</v>
      </c>
    </row>
    <row r="42" spans="1:15" s="25" customFormat="1" ht="15.95" customHeight="1" x14ac:dyDescent="0.2">
      <c r="A42" s="431" t="s">
        <v>472</v>
      </c>
      <c r="B42" s="418"/>
      <c r="C42" s="418"/>
      <c r="D42" s="418"/>
      <c r="E42" s="418"/>
      <c r="F42" s="418"/>
      <c r="G42" s="418"/>
      <c r="H42" s="418"/>
      <c r="I42" s="418"/>
      <c r="J42" s="418"/>
      <c r="K42" s="418"/>
      <c r="L42" s="418"/>
      <c r="M42" s="418">
        <v>0</v>
      </c>
      <c r="N42" s="372">
        <f t="shared" si="0"/>
        <v>0</v>
      </c>
      <c r="O42" s="369" t="str">
        <f t="shared" si="1"/>
        <v/>
      </c>
    </row>
    <row r="43" spans="1:15" s="25" customFormat="1" ht="15.95" customHeight="1" x14ac:dyDescent="0.2">
      <c r="A43" s="370" t="s">
        <v>72</v>
      </c>
      <c r="B43" s="418"/>
      <c r="C43" s="418">
        <v>120.54</v>
      </c>
      <c r="D43" s="418">
        <v>130.62</v>
      </c>
      <c r="E43" s="418"/>
      <c r="F43" s="418"/>
      <c r="G43" s="418"/>
      <c r="H43" s="418"/>
      <c r="I43" s="418"/>
      <c r="J43" s="418"/>
      <c r="K43" s="418"/>
      <c r="L43" s="418"/>
      <c r="M43" s="418">
        <v>0</v>
      </c>
      <c r="N43" s="372">
        <f t="shared" si="0"/>
        <v>251.16000000000003</v>
      </c>
      <c r="O43" s="369">
        <f t="shared" si="1"/>
        <v>125.58000000000001</v>
      </c>
    </row>
    <row r="44" spans="1:15" s="25" customFormat="1" ht="15.95" customHeight="1" x14ac:dyDescent="0.2">
      <c r="A44" s="370" t="s">
        <v>98</v>
      </c>
      <c r="B44" s="418"/>
      <c r="C44" s="418"/>
      <c r="D44" s="418"/>
      <c r="E44" s="418"/>
      <c r="F44" s="418"/>
      <c r="G44" s="418"/>
      <c r="H44" s="418"/>
      <c r="I44" s="418"/>
      <c r="J44" s="418"/>
      <c r="K44" s="418"/>
      <c r="L44" s="418"/>
      <c r="M44" s="418">
        <v>0</v>
      </c>
      <c r="N44" s="372">
        <f t="shared" si="0"/>
        <v>0</v>
      </c>
      <c r="O44" s="369" t="str">
        <f t="shared" si="1"/>
        <v/>
      </c>
    </row>
    <row r="45" spans="1:15" s="25" customFormat="1" ht="15.95" customHeight="1" x14ac:dyDescent="0.2">
      <c r="A45" s="370" t="s">
        <v>73</v>
      </c>
      <c r="B45" s="418">
        <v>105.9</v>
      </c>
      <c r="C45" s="418">
        <v>279.8</v>
      </c>
      <c r="D45" s="418">
        <v>279.8</v>
      </c>
      <c r="E45" s="418"/>
      <c r="F45" s="418"/>
      <c r="G45" s="418"/>
      <c r="H45" s="418"/>
      <c r="I45" s="418"/>
      <c r="J45" s="418"/>
      <c r="K45" s="418"/>
      <c r="L45" s="418"/>
      <c r="M45" s="418">
        <v>0</v>
      </c>
      <c r="N45" s="372">
        <f t="shared" si="0"/>
        <v>665.5</v>
      </c>
      <c r="O45" s="369">
        <f t="shared" si="1"/>
        <v>221.83333333333334</v>
      </c>
    </row>
    <row r="46" spans="1:15" s="25" customFormat="1" ht="15.95" customHeight="1" x14ac:dyDescent="0.2">
      <c r="A46" s="370" t="s">
        <v>75</v>
      </c>
      <c r="B46" s="418">
        <v>75.33</v>
      </c>
      <c r="C46" s="418">
        <v>92.94</v>
      </c>
      <c r="D46" s="418">
        <v>74.08</v>
      </c>
      <c r="E46" s="418"/>
      <c r="F46" s="418"/>
      <c r="G46" s="418"/>
      <c r="H46" s="418"/>
      <c r="I46" s="418"/>
      <c r="J46" s="418"/>
      <c r="K46" s="418"/>
      <c r="L46" s="418"/>
      <c r="M46" s="418">
        <v>0</v>
      </c>
      <c r="N46" s="372">
        <f t="shared" si="0"/>
        <v>242.34999999999997</v>
      </c>
      <c r="O46" s="369">
        <f t="shared" si="1"/>
        <v>80.783333333333317</v>
      </c>
    </row>
    <row r="47" spans="1:15" s="25" customFormat="1" ht="15.95" customHeight="1" x14ac:dyDescent="0.2">
      <c r="A47" s="370" t="s">
        <v>268</v>
      </c>
      <c r="B47" s="418"/>
      <c r="C47" s="418"/>
      <c r="D47" s="418"/>
      <c r="E47" s="418"/>
      <c r="F47" s="418"/>
      <c r="G47" s="418"/>
      <c r="H47" s="418"/>
      <c r="I47" s="418"/>
      <c r="J47" s="418"/>
      <c r="K47" s="418"/>
      <c r="L47" s="418"/>
      <c r="M47" s="418">
        <v>0</v>
      </c>
      <c r="N47" s="372">
        <f t="shared" si="0"/>
        <v>0</v>
      </c>
      <c r="O47" s="369" t="str">
        <f t="shared" si="1"/>
        <v/>
      </c>
    </row>
    <row r="48" spans="1:15" s="25" customFormat="1" ht="15.95" customHeight="1" x14ac:dyDescent="0.2">
      <c r="A48" s="370" t="s">
        <v>201</v>
      </c>
      <c r="B48" s="418"/>
      <c r="C48" s="418"/>
      <c r="D48" s="418"/>
      <c r="E48" s="418"/>
      <c r="F48" s="418"/>
      <c r="G48" s="418"/>
      <c r="H48" s="418"/>
      <c r="I48" s="418"/>
      <c r="J48" s="418"/>
      <c r="K48" s="418"/>
      <c r="L48" s="418"/>
      <c r="M48" s="418">
        <v>0</v>
      </c>
      <c r="N48" s="372">
        <f t="shared" si="0"/>
        <v>0</v>
      </c>
      <c r="O48" s="369" t="str">
        <f t="shared" si="1"/>
        <v/>
      </c>
    </row>
    <row r="49" spans="1:15" s="25" customFormat="1" ht="15.95" customHeight="1" x14ac:dyDescent="0.2">
      <c r="A49" s="370" t="s">
        <v>662</v>
      </c>
      <c r="B49" s="418"/>
      <c r="C49" s="418"/>
      <c r="D49" s="418"/>
      <c r="E49" s="418"/>
      <c r="F49" s="418"/>
      <c r="G49" s="418"/>
      <c r="H49" s="418"/>
      <c r="I49" s="418"/>
      <c r="J49" s="418"/>
      <c r="K49" s="418"/>
      <c r="L49" s="418"/>
      <c r="M49" s="418">
        <v>0</v>
      </c>
      <c r="N49" s="372">
        <f t="shared" si="0"/>
        <v>0</v>
      </c>
      <c r="O49" s="369" t="str">
        <f t="shared" si="1"/>
        <v/>
      </c>
    </row>
    <row r="50" spans="1:15" s="25" customFormat="1" ht="15.95" customHeight="1" x14ac:dyDescent="0.2">
      <c r="A50" s="370" t="s">
        <v>79</v>
      </c>
      <c r="B50" s="418"/>
      <c r="C50" s="418"/>
      <c r="D50" s="418"/>
      <c r="E50" s="418"/>
      <c r="F50" s="418"/>
      <c r="G50" s="418"/>
      <c r="H50" s="418"/>
      <c r="I50" s="418"/>
      <c r="J50" s="418"/>
      <c r="K50" s="418"/>
      <c r="L50" s="418"/>
      <c r="M50" s="418">
        <v>0</v>
      </c>
      <c r="N50" s="372">
        <f t="shared" si="0"/>
        <v>0</v>
      </c>
      <c r="O50" s="369" t="str">
        <f t="shared" si="1"/>
        <v/>
      </c>
    </row>
    <row r="51" spans="1:15" s="25" customFormat="1" ht="15.95" customHeight="1" x14ac:dyDescent="0.2">
      <c r="A51" s="370" t="s">
        <v>81</v>
      </c>
      <c r="B51" s="418">
        <v>125.64</v>
      </c>
      <c r="C51" s="418">
        <v>125.64</v>
      </c>
      <c r="D51" s="418">
        <v>128.84</v>
      </c>
      <c r="E51" s="418"/>
      <c r="F51" s="418"/>
      <c r="G51" s="418"/>
      <c r="H51" s="418"/>
      <c r="I51" s="418"/>
      <c r="J51" s="418"/>
      <c r="K51" s="418"/>
      <c r="L51" s="418"/>
      <c r="M51" s="418">
        <v>0</v>
      </c>
      <c r="N51" s="372">
        <f t="shared" si="0"/>
        <v>380.12</v>
      </c>
      <c r="O51" s="369">
        <f t="shared" si="1"/>
        <v>126.70666666666666</v>
      </c>
    </row>
    <row r="52" spans="1:15" s="25" customFormat="1" ht="15.95" customHeight="1" x14ac:dyDescent="0.2">
      <c r="A52" s="370" t="s">
        <v>87</v>
      </c>
      <c r="B52" s="418"/>
      <c r="C52" s="418"/>
      <c r="D52" s="418">
        <v>0.02</v>
      </c>
      <c r="E52" s="418"/>
      <c r="F52" s="418"/>
      <c r="G52" s="418"/>
      <c r="H52" s="418"/>
      <c r="I52" s="418"/>
      <c r="J52" s="418"/>
      <c r="K52" s="418"/>
      <c r="L52" s="418"/>
      <c r="M52" s="418">
        <v>0</v>
      </c>
      <c r="N52" s="372">
        <f t="shared" si="0"/>
        <v>0.02</v>
      </c>
      <c r="O52" s="369">
        <f t="shared" si="1"/>
        <v>0.02</v>
      </c>
    </row>
    <row r="53" spans="1:15" s="25" customFormat="1" ht="15.95" customHeight="1" thickBot="1" x14ac:dyDescent="0.25">
      <c r="A53" s="375" t="s">
        <v>1</v>
      </c>
      <c r="B53" s="376">
        <f t="shared" ref="B53:M53" si="2">SUM(B7:B52)</f>
        <v>1635.15</v>
      </c>
      <c r="C53" s="376">
        <f t="shared" si="2"/>
        <v>1761.96</v>
      </c>
      <c r="D53" s="376">
        <f t="shared" si="2"/>
        <v>827.94</v>
      </c>
      <c r="E53" s="376">
        <f t="shared" si="2"/>
        <v>0</v>
      </c>
      <c r="F53" s="376">
        <f t="shared" si="2"/>
        <v>0</v>
      </c>
      <c r="G53" s="376">
        <f t="shared" si="2"/>
        <v>0</v>
      </c>
      <c r="H53" s="376">
        <f>SUM(H7:H52)</f>
        <v>0</v>
      </c>
      <c r="I53" s="376">
        <f>SUM(I7:I52)</f>
        <v>0</v>
      </c>
      <c r="J53" s="376">
        <f t="shared" si="2"/>
        <v>0</v>
      </c>
      <c r="K53" s="376">
        <f t="shared" si="2"/>
        <v>0</v>
      </c>
      <c r="L53" s="376">
        <f t="shared" si="2"/>
        <v>0</v>
      </c>
      <c r="M53" s="432">
        <f t="shared" si="2"/>
        <v>0</v>
      </c>
      <c r="N53" s="433">
        <f>SUM(N7:N52)</f>
        <v>4225.05</v>
      </c>
      <c r="O53" s="377">
        <f>IFERROR(AVERAGEIF(B53:M53,"&gt;0"),"")</f>
        <v>1408.3500000000001</v>
      </c>
    </row>
    <row r="54" spans="1:15" s="25" customFormat="1" ht="15.95" customHeight="1" thickBot="1" x14ac:dyDescent="0.25">
      <c r="A54" s="52"/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</row>
    <row r="55" spans="1:15" s="25" customFormat="1" ht="15.95" customHeight="1" thickBot="1" x14ac:dyDescent="0.25">
      <c r="A55" s="378" t="s">
        <v>2</v>
      </c>
      <c r="B55" s="379">
        <f t="shared" ref="B55:O55" si="3">B6</f>
        <v>44197</v>
      </c>
      <c r="C55" s="380">
        <f t="shared" si="3"/>
        <v>44228</v>
      </c>
      <c r="D55" s="380">
        <f t="shared" si="3"/>
        <v>44256</v>
      </c>
      <c r="E55" s="380">
        <f t="shared" si="3"/>
        <v>44287</v>
      </c>
      <c r="F55" s="380">
        <f t="shared" si="3"/>
        <v>44317</v>
      </c>
      <c r="G55" s="380">
        <f t="shared" si="3"/>
        <v>44348</v>
      </c>
      <c r="H55" s="380">
        <f t="shared" si="3"/>
        <v>44378</v>
      </c>
      <c r="I55" s="380">
        <f t="shared" si="3"/>
        <v>44409</v>
      </c>
      <c r="J55" s="380">
        <f t="shared" si="3"/>
        <v>44440</v>
      </c>
      <c r="K55" s="380">
        <f t="shared" si="3"/>
        <v>44470</v>
      </c>
      <c r="L55" s="380">
        <f t="shared" si="3"/>
        <v>44501</v>
      </c>
      <c r="M55" s="434">
        <f t="shared" si="3"/>
        <v>44531</v>
      </c>
      <c r="N55" s="435" t="str">
        <f t="shared" si="3"/>
        <v>Total</v>
      </c>
      <c r="O55" s="436" t="str">
        <f t="shared" si="3"/>
        <v>Média</v>
      </c>
    </row>
    <row r="56" spans="1:15" s="25" customFormat="1" ht="15.95" customHeight="1" x14ac:dyDescent="0.2">
      <c r="A56" s="383" t="s">
        <v>5</v>
      </c>
      <c r="B56" s="418">
        <v>4000</v>
      </c>
      <c r="C56" s="418">
        <v>4000</v>
      </c>
      <c r="D56" s="418">
        <v>4000</v>
      </c>
      <c r="E56" s="418"/>
      <c r="F56" s="418"/>
      <c r="G56" s="418"/>
      <c r="H56" s="418"/>
      <c r="I56" s="418"/>
      <c r="J56" s="418"/>
      <c r="K56" s="418"/>
      <c r="L56" s="418"/>
      <c r="M56" s="418">
        <v>0</v>
      </c>
      <c r="N56" s="372">
        <f t="shared" ref="N56:N62" si="4">SUM(B56:M56)</f>
        <v>12000</v>
      </c>
      <c r="O56" s="369">
        <f t="shared" ref="O56:O63" si="5">IFERROR(AVERAGEIF(B56:M56,"&gt;0"),"")</f>
        <v>4000</v>
      </c>
    </row>
    <row r="57" spans="1:15" s="25" customFormat="1" ht="15.95" customHeight="1" x14ac:dyDescent="0.2">
      <c r="A57" s="383" t="s">
        <v>316</v>
      </c>
      <c r="B57" s="418">
        <v>0</v>
      </c>
      <c r="C57" s="418"/>
      <c r="D57" s="418"/>
      <c r="E57" s="418"/>
      <c r="F57" s="418"/>
      <c r="G57" s="418"/>
      <c r="H57" s="418"/>
      <c r="I57" s="418"/>
      <c r="J57" s="418"/>
      <c r="K57" s="418"/>
      <c r="L57" s="418"/>
      <c r="M57" s="418">
        <v>0</v>
      </c>
      <c r="N57" s="372">
        <f t="shared" si="4"/>
        <v>0</v>
      </c>
      <c r="O57" s="369" t="str">
        <f t="shared" si="5"/>
        <v/>
      </c>
    </row>
    <row r="58" spans="1:15" s="25" customFormat="1" ht="15.95" customHeight="1" x14ac:dyDescent="0.2">
      <c r="A58" s="383" t="s">
        <v>455</v>
      </c>
      <c r="B58" s="418">
        <v>0</v>
      </c>
      <c r="C58" s="418"/>
      <c r="D58" s="418"/>
      <c r="E58" s="418"/>
      <c r="F58" s="418"/>
      <c r="G58" s="418"/>
      <c r="H58" s="418"/>
      <c r="I58" s="418"/>
      <c r="J58" s="418"/>
      <c r="K58" s="418"/>
      <c r="L58" s="418"/>
      <c r="M58" s="418">
        <v>0</v>
      </c>
      <c r="N58" s="372">
        <f t="shared" si="4"/>
        <v>0</v>
      </c>
      <c r="O58" s="369" t="str">
        <f t="shared" si="5"/>
        <v/>
      </c>
    </row>
    <row r="59" spans="1:15" s="25" customFormat="1" ht="15.95" customHeight="1" x14ac:dyDescent="0.2">
      <c r="A59" s="386" t="s">
        <v>61</v>
      </c>
      <c r="B59" s="418"/>
      <c r="C59" s="418"/>
      <c r="D59" s="418">
        <v>49.9</v>
      </c>
      <c r="E59" s="418"/>
      <c r="F59" s="418"/>
      <c r="G59" s="418"/>
      <c r="H59" s="418"/>
      <c r="I59" s="418"/>
      <c r="J59" s="418"/>
      <c r="K59" s="418"/>
      <c r="L59" s="418"/>
      <c r="M59" s="418">
        <v>0</v>
      </c>
      <c r="N59" s="372">
        <f t="shared" si="4"/>
        <v>49.9</v>
      </c>
      <c r="O59" s="369">
        <f t="shared" si="5"/>
        <v>49.9</v>
      </c>
    </row>
    <row r="60" spans="1:15" s="25" customFormat="1" ht="15.95" customHeight="1" x14ac:dyDescent="0.2">
      <c r="A60" s="386" t="s">
        <v>264</v>
      </c>
      <c r="B60" s="418"/>
      <c r="C60" s="418"/>
      <c r="D60" s="418"/>
      <c r="E60" s="418"/>
      <c r="F60" s="418"/>
      <c r="G60" s="418"/>
      <c r="H60" s="418"/>
      <c r="I60" s="418"/>
      <c r="J60" s="418"/>
      <c r="K60" s="418"/>
      <c r="L60" s="418"/>
      <c r="M60" s="418">
        <v>0</v>
      </c>
      <c r="N60" s="372">
        <f t="shared" si="4"/>
        <v>0</v>
      </c>
      <c r="O60" s="369" t="str">
        <f t="shared" si="5"/>
        <v/>
      </c>
    </row>
    <row r="61" spans="1:15" s="25" customFormat="1" ht="15.95" customHeight="1" x14ac:dyDescent="0.2">
      <c r="A61" s="386" t="s">
        <v>643</v>
      </c>
      <c r="B61" s="418">
        <v>225</v>
      </c>
      <c r="C61" s="418">
        <v>225</v>
      </c>
      <c r="D61" s="418"/>
      <c r="E61" s="418"/>
      <c r="F61" s="418"/>
      <c r="G61" s="418"/>
      <c r="H61" s="418"/>
      <c r="I61" s="418"/>
      <c r="J61" s="418"/>
      <c r="K61" s="418"/>
      <c r="L61" s="418"/>
      <c r="M61" s="418">
        <v>0</v>
      </c>
      <c r="N61" s="372">
        <f t="shared" si="4"/>
        <v>450</v>
      </c>
      <c r="O61" s="369">
        <f t="shared" si="5"/>
        <v>225</v>
      </c>
    </row>
    <row r="62" spans="1:15" s="25" customFormat="1" ht="15.95" customHeight="1" x14ac:dyDescent="0.2">
      <c r="A62" s="386" t="s">
        <v>362</v>
      </c>
      <c r="B62" s="418">
        <v>50.74</v>
      </c>
      <c r="C62" s="418">
        <v>6.69</v>
      </c>
      <c r="D62" s="418">
        <v>20.13</v>
      </c>
      <c r="E62" s="418"/>
      <c r="F62" s="418"/>
      <c r="G62" s="418"/>
      <c r="H62" s="418"/>
      <c r="I62" s="418"/>
      <c r="J62" s="418"/>
      <c r="K62" s="418"/>
      <c r="L62" s="418"/>
      <c r="M62" s="418">
        <v>0</v>
      </c>
      <c r="N62" s="372">
        <f t="shared" si="4"/>
        <v>77.56</v>
      </c>
      <c r="O62" s="369">
        <f t="shared" si="5"/>
        <v>25.853333333333335</v>
      </c>
    </row>
    <row r="63" spans="1:15" s="25" customFormat="1" ht="15.95" customHeight="1" thickBot="1" x14ac:dyDescent="0.25">
      <c r="A63" s="387" t="s">
        <v>1</v>
      </c>
      <c r="B63" s="388">
        <f t="shared" ref="B63:M63" si="6">SUM(B56:B62)</f>
        <v>4275.74</v>
      </c>
      <c r="C63" s="388">
        <f t="shared" si="6"/>
        <v>4231.6899999999996</v>
      </c>
      <c r="D63" s="388">
        <f t="shared" si="6"/>
        <v>4070.03</v>
      </c>
      <c r="E63" s="388">
        <f>SUM(E56:E62)</f>
        <v>0</v>
      </c>
      <c r="F63" s="388">
        <f t="shared" si="6"/>
        <v>0</v>
      </c>
      <c r="G63" s="388">
        <f t="shared" si="6"/>
        <v>0</v>
      </c>
      <c r="H63" s="388">
        <f t="shared" si="6"/>
        <v>0</v>
      </c>
      <c r="I63" s="388">
        <f t="shared" si="6"/>
        <v>0</v>
      </c>
      <c r="J63" s="388">
        <f t="shared" si="6"/>
        <v>0</v>
      </c>
      <c r="K63" s="388">
        <f t="shared" si="6"/>
        <v>0</v>
      </c>
      <c r="L63" s="388">
        <f t="shared" si="6"/>
        <v>0</v>
      </c>
      <c r="M63" s="388">
        <f t="shared" si="6"/>
        <v>0</v>
      </c>
      <c r="N63" s="430">
        <f>SUM(B63:M63)</f>
        <v>12577.460000000001</v>
      </c>
      <c r="O63" s="389">
        <f t="shared" si="5"/>
        <v>4192.4866666666667</v>
      </c>
    </row>
    <row r="64" spans="1:15" s="25" customFormat="1" ht="15.95" customHeight="1" thickBot="1" x14ac:dyDescent="0.25">
      <c r="A64" s="390"/>
      <c r="B64" s="391"/>
      <c r="C64" s="391"/>
      <c r="D64" s="391"/>
      <c r="E64" s="391"/>
      <c r="F64" s="391"/>
      <c r="G64" s="391"/>
      <c r="H64" s="391"/>
      <c r="I64" s="391"/>
      <c r="J64" s="391"/>
      <c r="K64" s="391"/>
      <c r="L64" s="391"/>
      <c r="M64" s="391"/>
      <c r="N64" s="250"/>
      <c r="O64" s="392"/>
    </row>
    <row r="65" spans="1:15" s="34" customFormat="1" ht="15.95" customHeight="1" thickBot="1" x14ac:dyDescent="0.25">
      <c r="A65" s="437" t="s">
        <v>9</v>
      </c>
      <c r="B65" s="336">
        <f>'[2]2021'!$E$23</f>
        <v>59606.21</v>
      </c>
      <c r="C65" s="336">
        <f>'[2]2021'!$H$23</f>
        <v>62258.47</v>
      </c>
      <c r="D65" s="336">
        <f>'[2]2021'!$K$23</f>
        <v>65517.58</v>
      </c>
      <c r="E65" s="336">
        <f>'[2]2021'!$N$23</f>
        <v>0</v>
      </c>
      <c r="F65" s="336">
        <f>'[2]2021'!$Q$23</f>
        <v>0</v>
      </c>
      <c r="G65" s="336">
        <f>'[2]2021'!$T$23</f>
        <v>0</v>
      </c>
      <c r="H65" s="336">
        <f>'[2]2021'!$W$23</f>
        <v>0</v>
      </c>
      <c r="I65" s="336">
        <f>'[2]2021'!$Z$23</f>
        <v>0</v>
      </c>
      <c r="J65" s="336">
        <f>'[2]2021'!$AC$23</f>
        <v>0</v>
      </c>
      <c r="K65" s="336">
        <f>'[2]2021'!$AF$23</f>
        <v>0</v>
      </c>
      <c r="L65" s="336">
        <f>'[2]2021'!$AI$23</f>
        <v>0</v>
      </c>
      <c r="M65" s="336">
        <f>'[2]2021'!$AL$23</f>
        <v>0</v>
      </c>
      <c r="N65" s="423"/>
      <c r="O65" s="423"/>
    </row>
    <row r="66" spans="1:15" ht="14.1" customHeight="1" x14ac:dyDescent="0.2">
      <c r="A66" s="98"/>
      <c r="B66" s="98"/>
      <c r="C66" s="98"/>
      <c r="D66" s="98"/>
      <c r="E66" s="98"/>
      <c r="F66" s="98"/>
      <c r="G66" s="98"/>
      <c r="H66" s="98"/>
      <c r="I66" s="98"/>
      <c r="J66" s="98"/>
      <c r="K66" s="98"/>
      <c r="L66" s="98"/>
      <c r="M66" s="98"/>
      <c r="N66" s="250"/>
      <c r="O66" s="98"/>
    </row>
  </sheetData>
  <sheetProtection password="E499" sheet="1" objects="1" scenarios="1" selectLockedCells="1" selectUnlockedCells="1"/>
  <mergeCells count="3">
    <mergeCell ref="A1:O1"/>
    <mergeCell ref="A2:O2"/>
    <mergeCell ref="A4:O4"/>
  </mergeCells>
  <printOptions horizontalCentered="1"/>
  <pageMargins left="0.94488188976377963" right="0.35433070866141736" top="0.39370078740157483" bottom="0.39370078740157483" header="0.51181102362204722" footer="0.51181102362204722"/>
  <pageSetup paperSize="9" scale="77" firstPageNumber="0" orientation="landscape" horizontalDpi="300" verticalDpi="300" r:id="rId1"/>
  <headerFooter alignWithMargins="0"/>
  <ignoredErrors>
    <ignoredError sqref="B53:C53 D53:G53 J53:M53" formulaRange="1"/>
  </ignoredError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3"/>
  <dimension ref="A1:O72"/>
  <sheetViews>
    <sheetView topLeftCell="A42" zoomScale="130" zoomScaleNormal="130" workbookViewId="0">
      <selection activeCell="B48" sqref="B48:M48"/>
    </sheetView>
  </sheetViews>
  <sheetFormatPr defaultRowHeight="12.75" x14ac:dyDescent="0.2"/>
  <cols>
    <col min="1" max="1" width="39.28515625" style="44" customWidth="1"/>
    <col min="2" max="9" width="9.7109375" style="44" customWidth="1"/>
    <col min="10" max="10" width="10.28515625" style="44" customWidth="1"/>
    <col min="11" max="11" width="9.140625" style="44" customWidth="1"/>
    <col min="12" max="13" width="9.7109375" style="44" customWidth="1"/>
    <col min="14" max="14" width="9.7109375" style="215" customWidth="1"/>
    <col min="15" max="15" width="9.7109375" style="44" customWidth="1"/>
    <col min="16" max="16" width="9.28515625" style="44" customWidth="1"/>
    <col min="17" max="16384" width="9.140625" style="44"/>
  </cols>
  <sheetData>
    <row r="1" spans="1:15" ht="12.6" customHeight="1" x14ac:dyDescent="0.2">
      <c r="A1" s="508" t="str">
        <f>APUCARANA!A1</f>
        <v xml:space="preserve">ORDEM DOS ADVOGADOS DO BRASIL - Seção PR </v>
      </c>
      <c r="B1" s="509"/>
      <c r="C1" s="509"/>
      <c r="D1" s="509"/>
      <c r="E1" s="509"/>
      <c r="F1" s="509"/>
      <c r="G1" s="509"/>
      <c r="H1" s="509"/>
      <c r="I1" s="509"/>
      <c r="J1" s="509"/>
      <c r="K1" s="509"/>
      <c r="L1" s="509"/>
      <c r="M1" s="509"/>
      <c r="N1" s="509"/>
      <c r="O1" s="510"/>
    </row>
    <row r="2" spans="1:15" ht="12.6" customHeight="1" thickBot="1" x14ac:dyDescent="0.25">
      <c r="A2" s="490" t="str">
        <f>APUCARANA!A2</f>
        <v>Demostrativo de Despesas - JANEIRO 2021 A DEZEMBRO 2021</v>
      </c>
      <c r="B2" s="491"/>
      <c r="C2" s="491"/>
      <c r="D2" s="491"/>
      <c r="E2" s="491"/>
      <c r="F2" s="491"/>
      <c r="G2" s="491"/>
      <c r="H2" s="491"/>
      <c r="I2" s="491"/>
      <c r="J2" s="491"/>
      <c r="K2" s="491"/>
      <c r="L2" s="491"/>
      <c r="M2" s="491"/>
      <c r="N2" s="491"/>
      <c r="O2" s="492"/>
    </row>
    <row r="3" spans="1:15" ht="12.6" customHeight="1" thickBot="1" x14ac:dyDescent="0.25">
      <c r="A3" s="45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211"/>
      <c r="O3" s="46"/>
    </row>
    <row r="4" spans="1:15" ht="12.6" customHeight="1" thickBot="1" x14ac:dyDescent="0.25">
      <c r="A4" s="511" t="s">
        <v>42</v>
      </c>
      <c r="B4" s="512"/>
      <c r="C4" s="512"/>
      <c r="D4" s="512"/>
      <c r="E4" s="512"/>
      <c r="F4" s="512"/>
      <c r="G4" s="512"/>
      <c r="H4" s="512"/>
      <c r="I4" s="512"/>
      <c r="J4" s="512"/>
      <c r="K4" s="512"/>
      <c r="L4" s="512"/>
      <c r="M4" s="512"/>
      <c r="N4" s="512"/>
      <c r="O4" s="513"/>
    </row>
    <row r="5" spans="1:15" ht="12.6" customHeight="1" thickBot="1" x14ac:dyDescent="0.25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298"/>
      <c r="O5" s="45"/>
    </row>
    <row r="6" spans="1:15" s="25" customFormat="1" ht="12.6" customHeight="1" thickBot="1" x14ac:dyDescent="0.25">
      <c r="A6" s="101" t="s">
        <v>0</v>
      </c>
      <c r="B6" s="102">
        <f>APUCARANA!B6</f>
        <v>44197</v>
      </c>
      <c r="C6" s="102">
        <f>APUCARANA!C6</f>
        <v>44228</v>
      </c>
      <c r="D6" s="102">
        <f>APUCARANA!D6</f>
        <v>44256</v>
      </c>
      <c r="E6" s="102">
        <f>APUCARANA!E6</f>
        <v>44287</v>
      </c>
      <c r="F6" s="102">
        <f>APUCARANA!F6</f>
        <v>44317</v>
      </c>
      <c r="G6" s="102">
        <f>APUCARANA!G6</f>
        <v>44348</v>
      </c>
      <c r="H6" s="102">
        <f>APUCARANA!H6</f>
        <v>44378</v>
      </c>
      <c r="I6" s="102">
        <f>APUCARANA!I6</f>
        <v>44409</v>
      </c>
      <c r="J6" s="102">
        <f>APUCARANA!J6</f>
        <v>44440</v>
      </c>
      <c r="K6" s="102">
        <f>APUCARANA!K6</f>
        <v>44470</v>
      </c>
      <c r="L6" s="102">
        <f>APUCARANA!L6</f>
        <v>44501</v>
      </c>
      <c r="M6" s="102">
        <f>APUCARANA!M6</f>
        <v>44531</v>
      </c>
      <c r="N6" s="103" t="str">
        <f>APUCARANA!N6</f>
        <v>Total</v>
      </c>
      <c r="O6" s="104" t="str">
        <f>APUCARANA!O6</f>
        <v>Média</v>
      </c>
    </row>
    <row r="7" spans="1:15" s="71" customFormat="1" ht="12.6" customHeight="1" x14ac:dyDescent="0.2">
      <c r="A7" s="105" t="s">
        <v>222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>
        <v>0</v>
      </c>
      <c r="N7" s="216">
        <f>SUM(B7:M7)</f>
        <v>0</v>
      </c>
      <c r="O7" s="106" t="str">
        <f>IFERROR(AVERAGEIF(B7:M7,"&gt;0"),"")</f>
        <v/>
      </c>
    </row>
    <row r="8" spans="1:15" s="25" customFormat="1" ht="12.6" customHeight="1" x14ac:dyDescent="0.2">
      <c r="A8" s="162" t="s">
        <v>122</v>
      </c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>
        <v>0</v>
      </c>
      <c r="N8" s="216">
        <f t="shared" ref="N8:N55" si="0">SUM(B8:M8)</f>
        <v>0</v>
      </c>
      <c r="O8" s="106" t="str">
        <f t="shared" ref="O8:O55" si="1">IFERROR(AVERAGEIF(B8:M8,"&gt;0"),"")</f>
        <v/>
      </c>
    </row>
    <row r="9" spans="1:15" s="25" customFormat="1" ht="12.6" customHeight="1" x14ac:dyDescent="0.2">
      <c r="A9" s="162" t="s">
        <v>113</v>
      </c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>
        <v>0</v>
      </c>
      <c r="N9" s="216">
        <f t="shared" si="0"/>
        <v>0</v>
      </c>
      <c r="O9" s="106" t="str">
        <f t="shared" si="1"/>
        <v/>
      </c>
    </row>
    <row r="10" spans="1:15" s="25" customFormat="1" ht="12.6" customHeight="1" x14ac:dyDescent="0.2">
      <c r="A10" s="162" t="s">
        <v>487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>
        <v>0</v>
      </c>
      <c r="N10" s="216">
        <f t="shared" si="0"/>
        <v>0</v>
      </c>
      <c r="O10" s="106" t="str">
        <f t="shared" si="1"/>
        <v/>
      </c>
    </row>
    <row r="11" spans="1:15" s="25" customFormat="1" ht="12.6" customHeight="1" x14ac:dyDescent="0.2">
      <c r="A11" s="162" t="s">
        <v>308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>
        <v>0</v>
      </c>
      <c r="N11" s="216">
        <f t="shared" si="0"/>
        <v>0</v>
      </c>
      <c r="O11" s="106" t="str">
        <f t="shared" si="1"/>
        <v/>
      </c>
    </row>
    <row r="12" spans="1:15" s="25" customFormat="1" ht="12.6" customHeight="1" x14ac:dyDescent="0.2">
      <c r="A12" s="105" t="s">
        <v>608</v>
      </c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>
        <v>0</v>
      </c>
      <c r="N12" s="216">
        <f t="shared" si="0"/>
        <v>0</v>
      </c>
      <c r="O12" s="106" t="str">
        <f t="shared" si="1"/>
        <v/>
      </c>
    </row>
    <row r="13" spans="1:15" s="25" customFormat="1" ht="12.6" customHeight="1" x14ac:dyDescent="0.2">
      <c r="A13" s="162" t="s">
        <v>167</v>
      </c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>
        <v>0</v>
      </c>
      <c r="N13" s="216">
        <f t="shared" si="0"/>
        <v>0</v>
      </c>
      <c r="O13" s="106" t="str">
        <f t="shared" si="1"/>
        <v/>
      </c>
    </row>
    <row r="14" spans="1:15" s="25" customFormat="1" ht="12.6" customHeight="1" x14ac:dyDescent="0.2">
      <c r="A14" s="272" t="s">
        <v>131</v>
      </c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>
        <v>0</v>
      </c>
      <c r="N14" s="216">
        <f t="shared" si="0"/>
        <v>0</v>
      </c>
      <c r="O14" s="106" t="str">
        <f t="shared" si="1"/>
        <v/>
      </c>
    </row>
    <row r="15" spans="1:15" s="25" customFormat="1" ht="12.6" customHeight="1" x14ac:dyDescent="0.2">
      <c r="A15" s="272" t="s">
        <v>157</v>
      </c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>
        <v>0</v>
      </c>
      <c r="N15" s="216">
        <f t="shared" si="0"/>
        <v>0</v>
      </c>
      <c r="O15" s="106" t="str">
        <f t="shared" si="1"/>
        <v/>
      </c>
    </row>
    <row r="16" spans="1:15" s="25" customFormat="1" ht="12.6" customHeight="1" x14ac:dyDescent="0.2">
      <c r="A16" s="272" t="s">
        <v>149</v>
      </c>
      <c r="B16" s="53"/>
      <c r="C16" s="53">
        <v>380</v>
      </c>
      <c r="D16" s="53">
        <v>378.3</v>
      </c>
      <c r="E16" s="53"/>
      <c r="F16" s="53"/>
      <c r="G16" s="53"/>
      <c r="H16" s="53"/>
      <c r="I16" s="53"/>
      <c r="J16" s="53"/>
      <c r="K16" s="53"/>
      <c r="L16" s="53"/>
      <c r="M16" s="53">
        <v>0</v>
      </c>
      <c r="N16" s="216">
        <f t="shared" si="0"/>
        <v>758.3</v>
      </c>
      <c r="O16" s="106">
        <f t="shared" si="1"/>
        <v>379.15</v>
      </c>
    </row>
    <row r="17" spans="1:15" s="25" customFormat="1" ht="12.6" customHeight="1" x14ac:dyDescent="0.2">
      <c r="A17" s="127" t="s">
        <v>70</v>
      </c>
      <c r="B17" s="53"/>
      <c r="C17" s="53">
        <v>43</v>
      </c>
      <c r="D17" s="53"/>
      <c r="E17" s="53"/>
      <c r="F17" s="53"/>
      <c r="G17" s="53"/>
      <c r="H17" s="53"/>
      <c r="I17" s="53"/>
      <c r="J17" s="53"/>
      <c r="K17" s="53"/>
      <c r="L17" s="53"/>
      <c r="M17" s="53">
        <v>0</v>
      </c>
      <c r="N17" s="216">
        <f t="shared" si="0"/>
        <v>43</v>
      </c>
      <c r="O17" s="106">
        <f t="shared" si="1"/>
        <v>43</v>
      </c>
    </row>
    <row r="18" spans="1:15" s="25" customFormat="1" ht="12.6" customHeight="1" x14ac:dyDescent="0.2">
      <c r="A18" s="127" t="s">
        <v>663</v>
      </c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>
        <v>0</v>
      </c>
      <c r="N18" s="216">
        <f t="shared" si="0"/>
        <v>0</v>
      </c>
      <c r="O18" s="106" t="str">
        <f t="shared" si="1"/>
        <v/>
      </c>
    </row>
    <row r="19" spans="1:15" s="25" customFormat="1" ht="12.6" customHeight="1" x14ac:dyDescent="0.2">
      <c r="A19" s="105" t="s">
        <v>488</v>
      </c>
      <c r="B19" s="53">
        <v>195.53</v>
      </c>
      <c r="C19" s="53"/>
      <c r="D19" s="53">
        <v>51.19</v>
      </c>
      <c r="E19" s="53"/>
      <c r="F19" s="53"/>
      <c r="G19" s="53"/>
      <c r="H19" s="53"/>
      <c r="I19" s="53"/>
      <c r="J19" s="53"/>
      <c r="K19" s="53"/>
      <c r="L19" s="53"/>
      <c r="M19" s="53">
        <v>0</v>
      </c>
      <c r="N19" s="216">
        <f t="shared" si="0"/>
        <v>246.72</v>
      </c>
      <c r="O19" s="106">
        <f t="shared" si="1"/>
        <v>123.36</v>
      </c>
    </row>
    <row r="20" spans="1:15" s="25" customFormat="1" ht="12.6" customHeight="1" x14ac:dyDescent="0.2">
      <c r="A20" s="105" t="s">
        <v>244</v>
      </c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>
        <v>0</v>
      </c>
      <c r="N20" s="216">
        <f t="shared" si="0"/>
        <v>0</v>
      </c>
      <c r="O20" s="106" t="str">
        <f t="shared" si="1"/>
        <v/>
      </c>
    </row>
    <row r="21" spans="1:15" s="25" customFormat="1" ht="12.6" customHeight="1" x14ac:dyDescent="0.2">
      <c r="A21" s="105" t="s">
        <v>67</v>
      </c>
      <c r="B21" s="53">
        <v>7.3</v>
      </c>
      <c r="C21" s="53"/>
      <c r="D21" s="53">
        <v>35</v>
      </c>
      <c r="E21" s="53"/>
      <c r="F21" s="53"/>
      <c r="G21" s="53"/>
      <c r="H21" s="53"/>
      <c r="I21" s="53"/>
      <c r="J21" s="53"/>
      <c r="K21" s="53"/>
      <c r="L21" s="53"/>
      <c r="M21" s="53">
        <v>0</v>
      </c>
      <c r="N21" s="216">
        <f t="shared" si="0"/>
        <v>42.3</v>
      </c>
      <c r="O21" s="106">
        <f t="shared" si="1"/>
        <v>21.15</v>
      </c>
    </row>
    <row r="22" spans="1:15" s="25" customFormat="1" ht="12.6" customHeight="1" x14ac:dyDescent="0.2">
      <c r="A22" s="105" t="s">
        <v>153</v>
      </c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>
        <v>0</v>
      </c>
      <c r="N22" s="216">
        <f t="shared" si="0"/>
        <v>0</v>
      </c>
      <c r="O22" s="106" t="str">
        <f t="shared" si="1"/>
        <v/>
      </c>
    </row>
    <row r="23" spans="1:15" s="25" customFormat="1" ht="12.6" customHeight="1" x14ac:dyDescent="0.2">
      <c r="A23" s="105" t="s">
        <v>631</v>
      </c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>
        <v>0</v>
      </c>
      <c r="N23" s="216">
        <f t="shared" si="0"/>
        <v>0</v>
      </c>
      <c r="O23" s="106" t="str">
        <f t="shared" si="1"/>
        <v/>
      </c>
    </row>
    <row r="24" spans="1:15" s="25" customFormat="1" ht="12.6" customHeight="1" x14ac:dyDescent="0.2">
      <c r="A24" s="105" t="s">
        <v>245</v>
      </c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>
        <v>0</v>
      </c>
      <c r="N24" s="216">
        <f t="shared" si="0"/>
        <v>0</v>
      </c>
      <c r="O24" s="106" t="str">
        <f t="shared" si="1"/>
        <v/>
      </c>
    </row>
    <row r="25" spans="1:15" s="25" customFormat="1" ht="12.6" customHeight="1" x14ac:dyDescent="0.2">
      <c r="A25" s="105" t="s">
        <v>103</v>
      </c>
      <c r="B25" s="53"/>
      <c r="C25" s="53">
        <v>107.78</v>
      </c>
      <c r="D25" s="53"/>
      <c r="E25" s="53"/>
      <c r="F25" s="53"/>
      <c r="G25" s="53"/>
      <c r="H25" s="53"/>
      <c r="I25" s="53"/>
      <c r="J25" s="53"/>
      <c r="K25" s="53"/>
      <c r="L25" s="53"/>
      <c r="M25" s="53">
        <v>0</v>
      </c>
      <c r="N25" s="216">
        <f t="shared" si="0"/>
        <v>107.78</v>
      </c>
      <c r="O25" s="106">
        <f t="shared" si="1"/>
        <v>107.78</v>
      </c>
    </row>
    <row r="26" spans="1:15" s="25" customFormat="1" ht="12.6" customHeight="1" x14ac:dyDescent="0.2">
      <c r="A26" s="105" t="s">
        <v>88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>
        <v>0</v>
      </c>
      <c r="N26" s="216">
        <f t="shared" si="0"/>
        <v>0</v>
      </c>
      <c r="O26" s="106" t="str">
        <f t="shared" si="1"/>
        <v/>
      </c>
    </row>
    <row r="27" spans="1:15" s="25" customFormat="1" ht="12.6" customHeight="1" x14ac:dyDescent="0.2">
      <c r="A27" s="105" t="s">
        <v>602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>
        <v>0</v>
      </c>
      <c r="N27" s="216">
        <f t="shared" si="0"/>
        <v>0</v>
      </c>
      <c r="O27" s="106" t="str">
        <f t="shared" si="1"/>
        <v/>
      </c>
    </row>
    <row r="28" spans="1:15" s="25" customFormat="1" ht="12.6" customHeight="1" x14ac:dyDescent="0.2">
      <c r="A28" s="105" t="s">
        <v>445</v>
      </c>
      <c r="B28" s="53"/>
      <c r="C28" s="53"/>
      <c r="D28" s="53">
        <v>4257</v>
      </c>
      <c r="E28" s="53"/>
      <c r="F28" s="53"/>
      <c r="G28" s="53"/>
      <c r="H28" s="53"/>
      <c r="I28" s="53"/>
      <c r="J28" s="53"/>
      <c r="K28" s="53"/>
      <c r="L28" s="53"/>
      <c r="M28" s="53">
        <v>0</v>
      </c>
      <c r="N28" s="216">
        <f t="shared" si="0"/>
        <v>4257</v>
      </c>
      <c r="O28" s="106">
        <f t="shared" si="1"/>
        <v>4257</v>
      </c>
    </row>
    <row r="29" spans="1:15" s="25" customFormat="1" ht="12.6" customHeight="1" x14ac:dyDescent="0.2">
      <c r="A29" s="105" t="s">
        <v>125</v>
      </c>
      <c r="B29" s="53"/>
      <c r="C29" s="53"/>
      <c r="D29" s="53">
        <v>91.72</v>
      </c>
      <c r="E29" s="53"/>
      <c r="F29" s="53"/>
      <c r="G29" s="53"/>
      <c r="H29" s="53"/>
      <c r="I29" s="53"/>
      <c r="J29" s="53"/>
      <c r="K29" s="53"/>
      <c r="L29" s="53"/>
      <c r="M29" s="53">
        <v>0</v>
      </c>
      <c r="N29" s="216">
        <f t="shared" si="0"/>
        <v>91.72</v>
      </c>
      <c r="O29" s="106">
        <f t="shared" si="1"/>
        <v>91.72</v>
      </c>
    </row>
    <row r="30" spans="1:15" s="25" customFormat="1" ht="12.6" customHeight="1" x14ac:dyDescent="0.2">
      <c r="A30" s="105" t="s">
        <v>126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>
        <v>0</v>
      </c>
      <c r="N30" s="216">
        <f t="shared" si="0"/>
        <v>0</v>
      </c>
      <c r="O30" s="106" t="str">
        <f t="shared" si="1"/>
        <v/>
      </c>
    </row>
    <row r="31" spans="1:15" s="25" customFormat="1" ht="12.6" customHeight="1" x14ac:dyDescent="0.2">
      <c r="A31" s="105" t="s">
        <v>69</v>
      </c>
      <c r="B31" s="53"/>
      <c r="C31" s="53"/>
      <c r="D31" s="53">
        <v>53.8</v>
      </c>
      <c r="E31" s="53"/>
      <c r="F31" s="53"/>
      <c r="G31" s="53"/>
      <c r="H31" s="53"/>
      <c r="I31" s="53"/>
      <c r="J31" s="53"/>
      <c r="K31" s="53"/>
      <c r="L31" s="53"/>
      <c r="M31" s="53">
        <v>0</v>
      </c>
      <c r="N31" s="216">
        <f t="shared" si="0"/>
        <v>53.8</v>
      </c>
      <c r="O31" s="106">
        <f t="shared" si="1"/>
        <v>53.8</v>
      </c>
    </row>
    <row r="32" spans="1:15" s="25" customFormat="1" ht="12.6" customHeight="1" x14ac:dyDescent="0.2">
      <c r="A32" s="105" t="s">
        <v>77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>
        <v>0</v>
      </c>
      <c r="N32" s="216">
        <f t="shared" si="0"/>
        <v>0</v>
      </c>
      <c r="O32" s="106" t="str">
        <f t="shared" si="1"/>
        <v/>
      </c>
    </row>
    <row r="33" spans="1:15" s="25" customFormat="1" ht="12.6" customHeight="1" x14ac:dyDescent="0.2">
      <c r="A33" s="105" t="s">
        <v>76</v>
      </c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>
        <v>0</v>
      </c>
      <c r="N33" s="216">
        <f t="shared" si="0"/>
        <v>0</v>
      </c>
      <c r="O33" s="106" t="str">
        <f t="shared" si="1"/>
        <v/>
      </c>
    </row>
    <row r="34" spans="1:15" s="25" customFormat="1" ht="12.6" customHeight="1" x14ac:dyDescent="0.2">
      <c r="A34" s="105" t="s">
        <v>547</v>
      </c>
      <c r="B34" s="53"/>
      <c r="C34" s="53">
        <v>295</v>
      </c>
      <c r="D34" s="53"/>
      <c r="E34" s="53"/>
      <c r="F34" s="53"/>
      <c r="G34" s="53"/>
      <c r="H34" s="53"/>
      <c r="I34" s="53"/>
      <c r="J34" s="53"/>
      <c r="K34" s="53"/>
      <c r="L34" s="53"/>
      <c r="M34" s="53">
        <v>0</v>
      </c>
      <c r="N34" s="216">
        <f t="shared" si="0"/>
        <v>295</v>
      </c>
      <c r="O34" s="106">
        <f t="shared" si="1"/>
        <v>295</v>
      </c>
    </row>
    <row r="35" spans="1:15" s="25" customFormat="1" ht="12.6" customHeight="1" x14ac:dyDescent="0.2">
      <c r="A35" s="105" t="s">
        <v>481</v>
      </c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>
        <v>0</v>
      </c>
      <c r="N35" s="216">
        <f t="shared" si="0"/>
        <v>0</v>
      </c>
      <c r="O35" s="106" t="str">
        <f t="shared" si="1"/>
        <v/>
      </c>
    </row>
    <row r="36" spans="1:15" s="25" customFormat="1" ht="12.6" customHeight="1" x14ac:dyDescent="0.2">
      <c r="A36" s="105" t="s">
        <v>132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>
        <v>0</v>
      </c>
      <c r="N36" s="216">
        <f t="shared" si="0"/>
        <v>0</v>
      </c>
      <c r="O36" s="106" t="str">
        <f t="shared" si="1"/>
        <v/>
      </c>
    </row>
    <row r="37" spans="1:15" s="25" customFormat="1" ht="12.6" customHeight="1" x14ac:dyDescent="0.2">
      <c r="A37" s="263" t="s">
        <v>679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>
        <v>0</v>
      </c>
      <c r="N37" s="216">
        <f t="shared" si="0"/>
        <v>0</v>
      </c>
      <c r="O37" s="106" t="str">
        <f t="shared" si="1"/>
        <v/>
      </c>
    </row>
    <row r="38" spans="1:15" s="25" customFormat="1" ht="12.6" customHeight="1" x14ac:dyDescent="0.2">
      <c r="A38" s="263" t="s">
        <v>371</v>
      </c>
      <c r="B38" s="53">
        <v>42.06</v>
      </c>
      <c r="C38" s="53">
        <v>42.06</v>
      </c>
      <c r="D38" s="53">
        <v>42.06</v>
      </c>
      <c r="E38" s="53"/>
      <c r="F38" s="53"/>
      <c r="G38" s="53"/>
      <c r="H38" s="53"/>
      <c r="I38" s="53"/>
      <c r="J38" s="53"/>
      <c r="K38" s="53"/>
      <c r="L38" s="53"/>
      <c r="M38" s="53">
        <v>0</v>
      </c>
      <c r="N38" s="216">
        <f t="shared" si="0"/>
        <v>126.18</v>
      </c>
      <c r="O38" s="106">
        <f t="shared" si="1"/>
        <v>42.06</v>
      </c>
    </row>
    <row r="39" spans="1:15" s="25" customFormat="1" ht="12.6" customHeight="1" x14ac:dyDescent="0.2">
      <c r="A39" s="105" t="s">
        <v>519</v>
      </c>
      <c r="B39" s="53">
        <v>600</v>
      </c>
      <c r="C39" s="53">
        <v>600</v>
      </c>
      <c r="D39" s="53"/>
      <c r="E39" s="53"/>
      <c r="F39" s="53"/>
      <c r="G39" s="53"/>
      <c r="H39" s="53"/>
      <c r="I39" s="53"/>
      <c r="J39" s="53"/>
      <c r="K39" s="53"/>
      <c r="L39" s="53"/>
      <c r="M39" s="53">
        <v>0</v>
      </c>
      <c r="N39" s="216">
        <f t="shared" si="0"/>
        <v>1200</v>
      </c>
      <c r="O39" s="106">
        <f t="shared" si="1"/>
        <v>600</v>
      </c>
    </row>
    <row r="40" spans="1:15" s="25" customFormat="1" ht="12.6" customHeight="1" x14ac:dyDescent="0.2">
      <c r="A40" s="105" t="s">
        <v>527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>
        <v>0</v>
      </c>
      <c r="N40" s="216">
        <f t="shared" si="0"/>
        <v>0</v>
      </c>
      <c r="O40" s="106" t="str">
        <f t="shared" si="1"/>
        <v/>
      </c>
    </row>
    <row r="41" spans="1:15" s="25" customFormat="1" ht="12.6" customHeight="1" x14ac:dyDescent="0.2">
      <c r="A41" s="105" t="s">
        <v>520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>
        <v>0</v>
      </c>
      <c r="N41" s="216">
        <f t="shared" si="0"/>
        <v>0</v>
      </c>
      <c r="O41" s="106" t="str">
        <f t="shared" si="1"/>
        <v/>
      </c>
    </row>
    <row r="42" spans="1:15" s="25" customFormat="1" ht="12.6" customHeight="1" x14ac:dyDescent="0.2">
      <c r="A42" s="105" t="s">
        <v>497</v>
      </c>
      <c r="B42" s="53">
        <v>17.5</v>
      </c>
      <c r="C42" s="53">
        <v>16.649999999999999</v>
      </c>
      <c r="D42" s="53">
        <v>25.8</v>
      </c>
      <c r="E42" s="53"/>
      <c r="F42" s="53"/>
      <c r="G42" s="53"/>
      <c r="H42" s="53"/>
      <c r="I42" s="53"/>
      <c r="J42" s="53"/>
      <c r="K42" s="53"/>
      <c r="L42" s="53"/>
      <c r="M42" s="53">
        <v>0</v>
      </c>
      <c r="N42" s="216">
        <f t="shared" si="0"/>
        <v>59.95</v>
      </c>
      <c r="O42" s="106">
        <f t="shared" si="1"/>
        <v>19.983333333333334</v>
      </c>
    </row>
    <row r="43" spans="1:15" s="25" customFormat="1" ht="12.6" customHeight="1" x14ac:dyDescent="0.2">
      <c r="A43" s="162" t="s">
        <v>336</v>
      </c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>
        <v>0</v>
      </c>
      <c r="N43" s="216">
        <f t="shared" si="0"/>
        <v>0</v>
      </c>
      <c r="O43" s="106" t="str">
        <f t="shared" si="1"/>
        <v/>
      </c>
    </row>
    <row r="44" spans="1:15" s="25" customFormat="1" ht="12.6" customHeight="1" x14ac:dyDescent="0.2">
      <c r="A44" s="105" t="s">
        <v>89</v>
      </c>
      <c r="B44" s="53">
        <v>186.34</v>
      </c>
      <c r="C44" s="53">
        <v>179.46</v>
      </c>
      <c r="D44" s="53">
        <v>178.51</v>
      </c>
      <c r="E44" s="53"/>
      <c r="F44" s="53"/>
      <c r="G44" s="53"/>
      <c r="H44" s="53"/>
      <c r="I44" s="53"/>
      <c r="J44" s="53"/>
      <c r="K44" s="53"/>
      <c r="L44" s="53"/>
      <c r="M44" s="53">
        <v>0</v>
      </c>
      <c r="N44" s="216">
        <f t="shared" si="0"/>
        <v>544.30999999999995</v>
      </c>
      <c r="O44" s="106">
        <f t="shared" si="1"/>
        <v>181.43666666666664</v>
      </c>
    </row>
    <row r="45" spans="1:15" s="25" customFormat="1" ht="12.6" customHeight="1" x14ac:dyDescent="0.2">
      <c r="A45" s="105" t="s">
        <v>352</v>
      </c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>
        <v>0</v>
      </c>
      <c r="N45" s="216">
        <f t="shared" si="0"/>
        <v>0</v>
      </c>
      <c r="O45" s="106" t="str">
        <f t="shared" si="1"/>
        <v/>
      </c>
    </row>
    <row r="46" spans="1:15" s="25" customFormat="1" ht="12.6" customHeight="1" x14ac:dyDescent="0.2">
      <c r="A46" s="105" t="s">
        <v>351</v>
      </c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>
        <v>0</v>
      </c>
      <c r="N46" s="216">
        <f t="shared" si="0"/>
        <v>0</v>
      </c>
      <c r="O46" s="106" t="str">
        <f t="shared" si="1"/>
        <v/>
      </c>
    </row>
    <row r="47" spans="1:15" s="25" customFormat="1" ht="12.6" customHeight="1" x14ac:dyDescent="0.2">
      <c r="A47" s="105" t="s">
        <v>98</v>
      </c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>
        <v>0</v>
      </c>
      <c r="N47" s="216">
        <f t="shared" si="0"/>
        <v>0</v>
      </c>
      <c r="O47" s="106" t="str">
        <f t="shared" si="1"/>
        <v/>
      </c>
    </row>
    <row r="48" spans="1:15" s="25" customFormat="1" ht="12.6" customHeight="1" x14ac:dyDescent="0.2">
      <c r="A48" s="105" t="s">
        <v>96</v>
      </c>
      <c r="B48" s="53">
        <v>88.9</v>
      </c>
      <c r="C48" s="53">
        <v>437.97</v>
      </c>
      <c r="D48" s="53">
        <v>295.97000000000003</v>
      </c>
      <c r="E48" s="53"/>
      <c r="F48" s="53"/>
      <c r="G48" s="53"/>
      <c r="H48" s="53"/>
      <c r="I48" s="53"/>
      <c r="J48" s="53"/>
      <c r="K48" s="53"/>
      <c r="L48" s="53"/>
      <c r="M48" s="53">
        <v>0</v>
      </c>
      <c r="N48" s="216">
        <f t="shared" si="0"/>
        <v>822.84</v>
      </c>
      <c r="O48" s="106">
        <f t="shared" si="1"/>
        <v>274.28000000000003</v>
      </c>
    </row>
    <row r="49" spans="1:15" s="25" customFormat="1" ht="12.6" customHeight="1" x14ac:dyDescent="0.2">
      <c r="A49" s="105" t="s">
        <v>104</v>
      </c>
      <c r="B49" s="53">
        <v>200</v>
      </c>
      <c r="C49" s="53">
        <v>200</v>
      </c>
      <c r="D49" s="53">
        <v>200</v>
      </c>
      <c r="E49" s="53"/>
      <c r="F49" s="53"/>
      <c r="G49" s="53"/>
      <c r="H49" s="53"/>
      <c r="I49" s="53"/>
      <c r="J49" s="53"/>
      <c r="K49" s="53"/>
      <c r="L49" s="53"/>
      <c r="M49" s="53">
        <v>0</v>
      </c>
      <c r="N49" s="216">
        <f t="shared" si="0"/>
        <v>600</v>
      </c>
      <c r="O49" s="106">
        <f t="shared" si="1"/>
        <v>200</v>
      </c>
    </row>
    <row r="50" spans="1:15" s="25" customFormat="1" ht="12.6" customHeight="1" x14ac:dyDescent="0.2">
      <c r="A50" s="105" t="s">
        <v>75</v>
      </c>
      <c r="B50" s="53">
        <v>155.57</v>
      </c>
      <c r="C50" s="53">
        <v>51.18</v>
      </c>
      <c r="D50" s="53">
        <v>213.45</v>
      </c>
      <c r="E50" s="53"/>
      <c r="F50" s="53"/>
      <c r="G50" s="53"/>
      <c r="H50" s="53"/>
      <c r="I50" s="53"/>
      <c r="J50" s="53"/>
      <c r="K50" s="53"/>
      <c r="L50" s="53"/>
      <c r="M50" s="53">
        <v>0</v>
      </c>
      <c r="N50" s="216">
        <f t="shared" si="0"/>
        <v>420.2</v>
      </c>
      <c r="O50" s="106">
        <f t="shared" si="1"/>
        <v>140.06666666666666</v>
      </c>
    </row>
    <row r="51" spans="1:15" s="25" customFormat="1" ht="12.6" customHeight="1" x14ac:dyDescent="0.2">
      <c r="A51" s="105" t="s">
        <v>247</v>
      </c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>
        <v>0</v>
      </c>
      <c r="N51" s="216">
        <f t="shared" si="0"/>
        <v>0</v>
      </c>
      <c r="O51" s="106" t="str">
        <f t="shared" si="1"/>
        <v/>
      </c>
    </row>
    <row r="52" spans="1:15" s="25" customFormat="1" ht="12.6" customHeight="1" x14ac:dyDescent="0.2">
      <c r="A52" s="105" t="s">
        <v>79</v>
      </c>
      <c r="B52" s="53">
        <v>1.5</v>
      </c>
      <c r="C52" s="53">
        <v>50.5</v>
      </c>
      <c r="D52" s="53"/>
      <c r="E52" s="53"/>
      <c r="F52" s="53"/>
      <c r="G52" s="53"/>
      <c r="H52" s="53"/>
      <c r="I52" s="53"/>
      <c r="J52" s="53"/>
      <c r="K52" s="53"/>
      <c r="L52" s="53"/>
      <c r="M52" s="53">
        <v>0</v>
      </c>
      <c r="N52" s="216">
        <f t="shared" si="0"/>
        <v>52</v>
      </c>
      <c r="O52" s="106">
        <f t="shared" si="1"/>
        <v>26</v>
      </c>
    </row>
    <row r="53" spans="1:15" s="25" customFormat="1" ht="12.6" customHeight="1" x14ac:dyDescent="0.2">
      <c r="A53" s="105" t="s">
        <v>81</v>
      </c>
      <c r="B53" s="53">
        <v>143.4</v>
      </c>
      <c r="C53" s="53">
        <v>145.63999999999999</v>
      </c>
      <c r="D53" s="53">
        <v>150.79</v>
      </c>
      <c r="E53" s="53"/>
      <c r="F53" s="53"/>
      <c r="G53" s="53"/>
      <c r="H53" s="53"/>
      <c r="I53" s="53"/>
      <c r="J53" s="53"/>
      <c r="K53" s="53"/>
      <c r="L53" s="53"/>
      <c r="M53" s="53">
        <v>0</v>
      </c>
      <c r="N53" s="216">
        <f t="shared" si="0"/>
        <v>439.82999999999993</v>
      </c>
      <c r="O53" s="106">
        <f t="shared" si="1"/>
        <v>146.60999999999999</v>
      </c>
    </row>
    <row r="54" spans="1:15" s="25" customFormat="1" ht="12.6" customHeight="1" x14ac:dyDescent="0.2">
      <c r="A54" s="155" t="s">
        <v>516</v>
      </c>
      <c r="B54" s="53">
        <v>49.9</v>
      </c>
      <c r="C54" s="53">
        <v>49.9</v>
      </c>
      <c r="D54" s="53">
        <v>59.85</v>
      </c>
      <c r="E54" s="53"/>
      <c r="F54" s="53"/>
      <c r="G54" s="53"/>
      <c r="H54" s="53"/>
      <c r="I54" s="53"/>
      <c r="J54" s="53"/>
      <c r="K54" s="53"/>
      <c r="L54" s="53"/>
      <c r="M54" s="53">
        <v>0</v>
      </c>
      <c r="N54" s="216">
        <f t="shared" si="0"/>
        <v>159.65</v>
      </c>
      <c r="O54" s="106">
        <f t="shared" si="1"/>
        <v>53.216666666666669</v>
      </c>
    </row>
    <row r="55" spans="1:15" s="25" customFormat="1" ht="12.6" customHeight="1" x14ac:dyDescent="0.2">
      <c r="A55" s="263" t="s">
        <v>202</v>
      </c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>
        <v>0</v>
      </c>
      <c r="N55" s="216">
        <f t="shared" si="0"/>
        <v>0</v>
      </c>
      <c r="O55" s="106" t="str">
        <f t="shared" si="1"/>
        <v/>
      </c>
    </row>
    <row r="56" spans="1:15" s="25" customFormat="1" ht="12.6" customHeight="1" thickBot="1" x14ac:dyDescent="0.25">
      <c r="A56" s="168" t="s">
        <v>1</v>
      </c>
      <c r="B56" s="191">
        <f>SUM(B7:B55)</f>
        <v>1688.0000000000002</v>
      </c>
      <c r="C56" s="191">
        <f t="shared" ref="C56:M56" si="2">SUM(C7:C55)</f>
        <v>2599.14</v>
      </c>
      <c r="D56" s="191">
        <f t="shared" si="2"/>
        <v>6033.4400000000014</v>
      </c>
      <c r="E56" s="191">
        <f t="shared" si="2"/>
        <v>0</v>
      </c>
      <c r="F56" s="191">
        <f t="shared" si="2"/>
        <v>0</v>
      </c>
      <c r="G56" s="191">
        <f t="shared" si="2"/>
        <v>0</v>
      </c>
      <c r="H56" s="191">
        <f>SUM(H7:H55)</f>
        <v>0</v>
      </c>
      <c r="I56" s="191">
        <f>SUM(I7:I55)</f>
        <v>0</v>
      </c>
      <c r="J56" s="191">
        <f t="shared" si="2"/>
        <v>0</v>
      </c>
      <c r="K56" s="191">
        <f t="shared" si="2"/>
        <v>0</v>
      </c>
      <c r="L56" s="191">
        <f t="shared" si="2"/>
        <v>0</v>
      </c>
      <c r="M56" s="191">
        <f t="shared" si="2"/>
        <v>0</v>
      </c>
      <c r="N56" s="191">
        <f>SUM(N7:N55)</f>
        <v>10320.580000000002</v>
      </c>
      <c r="O56" s="295">
        <f>IFERROR(AVERAGEIF(B56:M56,"&gt;0"),"")</f>
        <v>3440.1933333333341</v>
      </c>
    </row>
    <row r="57" spans="1:15" s="25" customFormat="1" ht="12.6" customHeight="1" thickBot="1" x14ac:dyDescent="0.25"/>
    <row r="58" spans="1:15" s="25" customFormat="1" ht="12.6" customHeight="1" thickBot="1" x14ac:dyDescent="0.25">
      <c r="A58" s="64" t="s">
        <v>2</v>
      </c>
      <c r="B58" s="107">
        <f t="shared" ref="B58:O58" si="3">B6</f>
        <v>44197</v>
      </c>
      <c r="C58" s="108">
        <f t="shared" si="3"/>
        <v>44228</v>
      </c>
      <c r="D58" s="108">
        <f t="shared" si="3"/>
        <v>44256</v>
      </c>
      <c r="E58" s="108">
        <f t="shared" si="3"/>
        <v>44287</v>
      </c>
      <c r="F58" s="108">
        <f t="shared" si="3"/>
        <v>44317</v>
      </c>
      <c r="G58" s="108">
        <f t="shared" si="3"/>
        <v>44348</v>
      </c>
      <c r="H58" s="108">
        <f t="shared" si="3"/>
        <v>44378</v>
      </c>
      <c r="I58" s="108">
        <f t="shared" si="3"/>
        <v>44409</v>
      </c>
      <c r="J58" s="108">
        <f t="shared" si="3"/>
        <v>44440</v>
      </c>
      <c r="K58" s="108">
        <f t="shared" si="3"/>
        <v>44470</v>
      </c>
      <c r="L58" s="108">
        <f t="shared" si="3"/>
        <v>44501</v>
      </c>
      <c r="M58" s="108">
        <f t="shared" si="3"/>
        <v>44531</v>
      </c>
      <c r="N58" s="109" t="str">
        <f t="shared" si="3"/>
        <v>Total</v>
      </c>
      <c r="O58" s="120" t="str">
        <f t="shared" si="3"/>
        <v>Média</v>
      </c>
    </row>
    <row r="59" spans="1:15" s="25" customFormat="1" ht="12.6" customHeight="1" x14ac:dyDescent="0.2">
      <c r="A59" s="111" t="s">
        <v>5</v>
      </c>
      <c r="B59" s="167">
        <v>4500</v>
      </c>
      <c r="C59" s="167">
        <v>4500</v>
      </c>
      <c r="D59" s="167">
        <v>4500</v>
      </c>
      <c r="E59" s="167"/>
      <c r="F59" s="167"/>
      <c r="G59" s="167"/>
      <c r="H59" s="167"/>
      <c r="I59" s="167"/>
      <c r="J59" s="167"/>
      <c r="K59" s="167"/>
      <c r="L59" s="167"/>
      <c r="M59" s="167">
        <v>0</v>
      </c>
      <c r="N59" s="229">
        <f t="shared" ref="N59:N69" si="4">SUM(B59:M59)</f>
        <v>13500</v>
      </c>
      <c r="O59" s="106">
        <f>IFERROR(AVERAGEIF(B59:M59,"&gt;0"),"")</f>
        <v>4500</v>
      </c>
    </row>
    <row r="60" spans="1:15" s="25" customFormat="1" ht="12.6" customHeight="1" x14ac:dyDescent="0.2">
      <c r="A60" s="111" t="s">
        <v>316</v>
      </c>
      <c r="B60" s="167"/>
      <c r="C60" s="167"/>
      <c r="D60" s="167"/>
      <c r="E60" s="167"/>
      <c r="F60" s="167"/>
      <c r="G60" s="167"/>
      <c r="H60" s="167"/>
      <c r="I60" s="167"/>
      <c r="J60" s="167"/>
      <c r="K60" s="167"/>
      <c r="L60" s="167"/>
      <c r="M60" s="167">
        <v>0</v>
      </c>
      <c r="N60" s="229">
        <f t="shared" si="4"/>
        <v>0</v>
      </c>
      <c r="O60" s="106" t="str">
        <f t="shared" ref="O60:O68" si="5">IFERROR(AVERAGEIF(B60:M60,"&gt;0"),"")</f>
        <v/>
      </c>
    </row>
    <row r="61" spans="1:15" s="25" customFormat="1" ht="12.6" customHeight="1" x14ac:dyDescent="0.2">
      <c r="A61" s="111" t="s">
        <v>455</v>
      </c>
      <c r="B61" s="167"/>
      <c r="C61" s="167"/>
      <c r="D61" s="167">
        <v>700</v>
      </c>
      <c r="E61" s="167"/>
      <c r="F61" s="167"/>
      <c r="G61" s="167"/>
      <c r="H61" s="167"/>
      <c r="I61" s="167"/>
      <c r="J61" s="167"/>
      <c r="K61" s="167"/>
      <c r="L61" s="167"/>
      <c r="M61" s="167">
        <v>0</v>
      </c>
      <c r="N61" s="229">
        <f t="shared" si="4"/>
        <v>700</v>
      </c>
      <c r="O61" s="106">
        <f t="shared" si="5"/>
        <v>700</v>
      </c>
    </row>
    <row r="62" spans="1:15" s="25" customFormat="1" ht="12.6" customHeight="1" x14ac:dyDescent="0.2">
      <c r="A62" s="111" t="s">
        <v>430</v>
      </c>
      <c r="B62" s="167"/>
      <c r="C62" s="167"/>
      <c r="D62" s="167"/>
      <c r="E62" s="167"/>
      <c r="F62" s="167"/>
      <c r="G62" s="167"/>
      <c r="H62" s="167"/>
      <c r="I62" s="167"/>
      <c r="J62" s="167"/>
      <c r="K62" s="167"/>
      <c r="L62" s="167"/>
      <c r="M62" s="167">
        <v>0</v>
      </c>
      <c r="N62" s="229">
        <f t="shared" si="4"/>
        <v>0</v>
      </c>
      <c r="O62" s="106" t="str">
        <f t="shared" si="5"/>
        <v/>
      </c>
    </row>
    <row r="63" spans="1:15" s="25" customFormat="1" ht="12.6" customHeight="1" x14ac:dyDescent="0.2">
      <c r="A63" s="112" t="s">
        <v>148</v>
      </c>
      <c r="B63" s="167"/>
      <c r="C63" s="167">
        <v>40.65</v>
      </c>
      <c r="D63" s="167">
        <v>107.71</v>
      </c>
      <c r="E63" s="167"/>
      <c r="F63" s="167"/>
      <c r="G63" s="167"/>
      <c r="H63" s="167"/>
      <c r="I63" s="167"/>
      <c r="J63" s="167"/>
      <c r="K63" s="167"/>
      <c r="L63" s="167"/>
      <c r="M63" s="167">
        <v>0</v>
      </c>
      <c r="N63" s="229">
        <f t="shared" si="4"/>
        <v>148.35999999999999</v>
      </c>
      <c r="O63" s="106">
        <f t="shared" si="5"/>
        <v>74.179999999999993</v>
      </c>
    </row>
    <row r="64" spans="1:15" s="25" customFormat="1" ht="12.6" customHeight="1" x14ac:dyDescent="0.2">
      <c r="A64" s="112" t="s">
        <v>61</v>
      </c>
      <c r="B64" s="167"/>
      <c r="C64" s="167">
        <v>49</v>
      </c>
      <c r="D64" s="167">
        <v>-49</v>
      </c>
      <c r="E64" s="167"/>
      <c r="F64" s="167"/>
      <c r="G64" s="167"/>
      <c r="H64" s="167"/>
      <c r="I64" s="167"/>
      <c r="J64" s="167"/>
      <c r="K64" s="167"/>
      <c r="L64" s="167"/>
      <c r="M64" s="167">
        <v>0</v>
      </c>
      <c r="N64" s="229">
        <f t="shared" si="4"/>
        <v>0</v>
      </c>
      <c r="O64" s="106">
        <f t="shared" si="5"/>
        <v>49</v>
      </c>
    </row>
    <row r="65" spans="1:15" s="25" customFormat="1" ht="12.6" customHeight="1" x14ac:dyDescent="0.2">
      <c r="A65" s="112" t="s">
        <v>3</v>
      </c>
      <c r="B65" s="167"/>
      <c r="C65" s="167"/>
      <c r="D65" s="167">
        <v>184.2</v>
      </c>
      <c r="E65" s="167"/>
      <c r="F65" s="167"/>
      <c r="G65" s="167"/>
      <c r="H65" s="167"/>
      <c r="I65" s="167"/>
      <c r="J65" s="167"/>
      <c r="K65" s="167"/>
      <c r="L65" s="167"/>
      <c r="M65" s="167">
        <v>0</v>
      </c>
      <c r="N65" s="229">
        <f t="shared" si="4"/>
        <v>184.2</v>
      </c>
      <c r="O65" s="106">
        <f t="shared" si="5"/>
        <v>184.2</v>
      </c>
    </row>
    <row r="66" spans="1:15" s="25" customFormat="1" ht="12.6" customHeight="1" x14ac:dyDescent="0.2">
      <c r="A66" s="112" t="s">
        <v>503</v>
      </c>
      <c r="B66" s="167"/>
      <c r="C66" s="167"/>
      <c r="D66" s="167"/>
      <c r="E66" s="167"/>
      <c r="F66" s="167"/>
      <c r="G66" s="167"/>
      <c r="H66" s="167"/>
      <c r="I66" s="167"/>
      <c r="J66" s="167"/>
      <c r="K66" s="167"/>
      <c r="L66" s="167"/>
      <c r="M66" s="167">
        <v>0</v>
      </c>
      <c r="N66" s="229">
        <f t="shared" si="4"/>
        <v>0</v>
      </c>
      <c r="O66" s="106" t="str">
        <f t="shared" si="5"/>
        <v/>
      </c>
    </row>
    <row r="67" spans="1:15" s="25" customFormat="1" ht="12.6" customHeight="1" x14ac:dyDescent="0.2">
      <c r="A67" s="112" t="s">
        <v>643</v>
      </c>
      <c r="B67" s="167"/>
      <c r="C67" s="167"/>
      <c r="D67" s="167"/>
      <c r="E67" s="167"/>
      <c r="F67" s="167"/>
      <c r="G67" s="167"/>
      <c r="H67" s="167"/>
      <c r="I67" s="167"/>
      <c r="J67" s="167"/>
      <c r="K67" s="167"/>
      <c r="L67" s="167"/>
      <c r="M67" s="167">
        <v>0</v>
      </c>
      <c r="N67" s="229">
        <f t="shared" si="4"/>
        <v>0</v>
      </c>
      <c r="O67" s="106" t="str">
        <f t="shared" si="5"/>
        <v/>
      </c>
    </row>
    <row r="68" spans="1:15" s="25" customFormat="1" ht="12.6" customHeight="1" x14ac:dyDescent="0.2">
      <c r="A68" s="112" t="s">
        <v>65</v>
      </c>
      <c r="B68" s="167">
        <v>61.8</v>
      </c>
      <c r="C68" s="167">
        <v>111.36</v>
      </c>
      <c r="D68" s="167">
        <v>26.45</v>
      </c>
      <c r="E68" s="167"/>
      <c r="F68" s="167"/>
      <c r="G68" s="167"/>
      <c r="H68" s="167"/>
      <c r="I68" s="167"/>
      <c r="J68" s="167"/>
      <c r="K68" s="167"/>
      <c r="L68" s="167"/>
      <c r="M68" s="167">
        <v>0</v>
      </c>
      <c r="N68" s="229">
        <f t="shared" si="4"/>
        <v>199.60999999999999</v>
      </c>
      <c r="O68" s="106">
        <f t="shared" si="5"/>
        <v>66.536666666666662</v>
      </c>
    </row>
    <row r="69" spans="1:15" s="25" customFormat="1" ht="12.6" customHeight="1" thickBot="1" x14ac:dyDescent="0.25">
      <c r="A69" s="176" t="s">
        <v>1</v>
      </c>
      <c r="B69" s="192">
        <f t="shared" ref="B69:M69" si="6">SUM(B59:B68)</f>
        <v>4561.8</v>
      </c>
      <c r="C69" s="193">
        <f t="shared" si="6"/>
        <v>4701.0099999999993</v>
      </c>
      <c r="D69" s="193">
        <f t="shared" si="6"/>
        <v>5469.36</v>
      </c>
      <c r="E69" s="193">
        <f t="shared" si="6"/>
        <v>0</v>
      </c>
      <c r="F69" s="193">
        <f t="shared" si="6"/>
        <v>0</v>
      </c>
      <c r="G69" s="193">
        <f t="shared" si="6"/>
        <v>0</v>
      </c>
      <c r="H69" s="193">
        <f t="shared" si="6"/>
        <v>0</v>
      </c>
      <c r="I69" s="193">
        <f t="shared" si="6"/>
        <v>0</v>
      </c>
      <c r="J69" s="193">
        <f t="shared" si="6"/>
        <v>0</v>
      </c>
      <c r="K69" s="193">
        <f t="shared" si="6"/>
        <v>0</v>
      </c>
      <c r="L69" s="193">
        <f t="shared" si="6"/>
        <v>0</v>
      </c>
      <c r="M69" s="193">
        <f t="shared" si="6"/>
        <v>0</v>
      </c>
      <c r="N69" s="194">
        <f t="shared" si="4"/>
        <v>14732.169999999998</v>
      </c>
      <c r="O69" s="291">
        <f>IFERROR(AVERAGEIF(B69:M69,"&gt;0"),"")</f>
        <v>4910.7233333333324</v>
      </c>
    </row>
    <row r="70" spans="1:15" s="25" customFormat="1" ht="12.6" customHeight="1" thickBot="1" x14ac:dyDescent="0.25">
      <c r="A70" s="133"/>
      <c r="B70" s="7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213"/>
      <c r="O70" s="38"/>
    </row>
    <row r="71" spans="1:15" s="34" customFormat="1" ht="12.6" customHeight="1" thickBot="1" x14ac:dyDescent="0.25">
      <c r="A71" s="195" t="s">
        <v>9</v>
      </c>
      <c r="B71" s="336">
        <f>'[2]2021'!$E$24</f>
        <v>56815.979999999996</v>
      </c>
      <c r="C71" s="336">
        <f>'[2]2021'!$H$24</f>
        <v>58897.760000000002</v>
      </c>
      <c r="D71" s="336">
        <f>'[2]2021'!$K$24</f>
        <v>58421.11</v>
      </c>
      <c r="E71" s="336">
        <f>'[2]2021'!$N$24</f>
        <v>0</v>
      </c>
      <c r="F71" s="336">
        <f>'[2]2021'!$Q$24</f>
        <v>0</v>
      </c>
      <c r="G71" s="336">
        <f>'[2]2021'!$T$24</f>
        <v>0</v>
      </c>
      <c r="H71" s="336">
        <f>'[2]2021'!$W$24</f>
        <v>0</v>
      </c>
      <c r="I71" s="336">
        <f>'[2]2021'!$Z$24</f>
        <v>0</v>
      </c>
      <c r="J71" s="336">
        <f>'[2]2021'!$AC$24</f>
        <v>0</v>
      </c>
      <c r="K71" s="336">
        <f>'[2]2021'!$AF$24</f>
        <v>0</v>
      </c>
      <c r="L71" s="336">
        <f>'[2]2021'!$AI$24</f>
        <v>0</v>
      </c>
      <c r="M71" s="336">
        <f>'[2]2021'!$AL$24</f>
        <v>0</v>
      </c>
      <c r="N71" s="43"/>
    </row>
    <row r="72" spans="1:15" s="25" customFormat="1" ht="14.1" customHeight="1" x14ac:dyDescent="0.2">
      <c r="N72" s="34"/>
    </row>
  </sheetData>
  <sheetProtection password="E499" sheet="1" objects="1" scenarios="1" selectLockedCells="1" selectUnlockedCells="1"/>
  <mergeCells count="3">
    <mergeCell ref="A1:O1"/>
    <mergeCell ref="A2:O2"/>
    <mergeCell ref="A4:O4"/>
  </mergeCells>
  <printOptions horizontalCentered="1"/>
  <pageMargins left="0.78740157480314965" right="0.39370078740157483" top="0.39370078740157483" bottom="0.39370078740157483" header="0.51181102362204722" footer="0.51181102362204722"/>
  <pageSetup scale="70" firstPageNumber="0" orientation="landscape" horizontalDpi="300" verticalDpi="30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4"/>
  <dimension ref="A1:O66"/>
  <sheetViews>
    <sheetView topLeftCell="A38" zoomScale="150" zoomScaleNormal="150" workbookViewId="0">
      <selection activeCell="B59" sqref="B59:M59"/>
    </sheetView>
  </sheetViews>
  <sheetFormatPr defaultRowHeight="12.75" x14ac:dyDescent="0.2"/>
  <cols>
    <col min="1" max="1" width="30.5703125" style="44" customWidth="1"/>
    <col min="2" max="2" width="8.85546875" style="44" bestFit="1" customWidth="1"/>
    <col min="3" max="5" width="9" style="44" bestFit="1" customWidth="1"/>
    <col min="6" max="6" width="10" style="44" bestFit="1" customWidth="1"/>
    <col min="7" max="8" width="9" style="44" bestFit="1" customWidth="1"/>
    <col min="9" max="9" width="9.28515625" style="44" customWidth="1"/>
    <col min="10" max="10" width="7.7109375" style="44" customWidth="1"/>
    <col min="11" max="11" width="9.140625" style="44" customWidth="1"/>
    <col min="12" max="12" width="9" style="44" bestFit="1" customWidth="1"/>
    <col min="13" max="13" width="9.85546875" style="44" customWidth="1"/>
    <col min="14" max="14" width="10" style="215" bestFit="1" customWidth="1"/>
    <col min="15" max="15" width="10" style="44" bestFit="1" customWidth="1"/>
    <col min="16" max="16384" width="9.140625" style="44"/>
  </cols>
  <sheetData>
    <row r="1" spans="1:15" ht="15" x14ac:dyDescent="0.2">
      <c r="A1" s="508" t="str">
        <f>APUCARANA!A1</f>
        <v xml:space="preserve">ORDEM DOS ADVOGADOS DO BRASIL - Seção PR </v>
      </c>
      <c r="B1" s="509"/>
      <c r="C1" s="509"/>
      <c r="D1" s="509"/>
      <c r="E1" s="509"/>
      <c r="F1" s="509"/>
      <c r="G1" s="509"/>
      <c r="H1" s="509"/>
      <c r="I1" s="509"/>
      <c r="J1" s="509"/>
      <c r="K1" s="509"/>
      <c r="L1" s="509"/>
      <c r="M1" s="509"/>
      <c r="N1" s="509"/>
      <c r="O1" s="510"/>
    </row>
    <row r="2" spans="1:15" ht="14.1" customHeight="1" thickBot="1" x14ac:dyDescent="0.25">
      <c r="A2" s="490" t="str">
        <f>APUCARANA!A2</f>
        <v>Demostrativo de Despesas - JANEIRO 2021 A DEZEMBRO 2021</v>
      </c>
      <c r="B2" s="491"/>
      <c r="C2" s="491"/>
      <c r="D2" s="491"/>
      <c r="E2" s="491"/>
      <c r="F2" s="491"/>
      <c r="G2" s="491"/>
      <c r="H2" s="491"/>
      <c r="I2" s="491"/>
      <c r="J2" s="491"/>
      <c r="K2" s="491"/>
      <c r="L2" s="491"/>
      <c r="M2" s="491"/>
      <c r="N2" s="491"/>
      <c r="O2" s="492"/>
    </row>
    <row r="3" spans="1:15" ht="9.75" customHeight="1" thickBot="1" x14ac:dyDescent="0.25">
      <c r="A3" s="45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211"/>
      <c r="O3" s="46"/>
    </row>
    <row r="4" spans="1:15" ht="12.6" customHeight="1" thickBot="1" x14ac:dyDescent="0.25">
      <c r="A4" s="526" t="s">
        <v>41</v>
      </c>
      <c r="B4" s="527"/>
      <c r="C4" s="527"/>
      <c r="D4" s="527"/>
      <c r="E4" s="527"/>
      <c r="F4" s="527"/>
      <c r="G4" s="527"/>
      <c r="H4" s="527"/>
      <c r="I4" s="527"/>
      <c r="J4" s="527"/>
      <c r="K4" s="527"/>
      <c r="L4" s="527"/>
      <c r="M4" s="527"/>
      <c r="N4" s="527"/>
      <c r="O4" s="528"/>
    </row>
    <row r="5" spans="1:15" ht="12.6" customHeight="1" thickBot="1" x14ac:dyDescent="0.25">
      <c r="A5" s="46"/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211"/>
      <c r="O5" s="46"/>
    </row>
    <row r="6" spans="1:15" s="25" customFormat="1" ht="12.6" customHeight="1" thickBot="1" x14ac:dyDescent="0.25">
      <c r="A6" s="300" t="s">
        <v>0</v>
      </c>
      <c r="B6" s="301">
        <f>APUCARANA!B6</f>
        <v>44197</v>
      </c>
      <c r="C6" s="301">
        <f>APUCARANA!C6</f>
        <v>44228</v>
      </c>
      <c r="D6" s="301">
        <f>APUCARANA!D6</f>
        <v>44256</v>
      </c>
      <c r="E6" s="301">
        <f>APUCARANA!E6</f>
        <v>44287</v>
      </c>
      <c r="F6" s="301">
        <f>APUCARANA!F6</f>
        <v>44317</v>
      </c>
      <c r="G6" s="301">
        <f>APUCARANA!G6</f>
        <v>44348</v>
      </c>
      <c r="H6" s="301">
        <f>APUCARANA!H6</f>
        <v>44378</v>
      </c>
      <c r="I6" s="301">
        <f>APUCARANA!I6</f>
        <v>44409</v>
      </c>
      <c r="J6" s="301">
        <f>APUCARANA!J6</f>
        <v>44440</v>
      </c>
      <c r="K6" s="301">
        <f>APUCARANA!K6</f>
        <v>44470</v>
      </c>
      <c r="L6" s="301">
        <f>APUCARANA!L6</f>
        <v>44501</v>
      </c>
      <c r="M6" s="301">
        <f>APUCARANA!M6</f>
        <v>44531</v>
      </c>
      <c r="N6" s="472" t="str">
        <f>APUCARANA!N6</f>
        <v>Total</v>
      </c>
      <c r="O6" s="303" t="str">
        <f>APUCARANA!O6</f>
        <v>Média</v>
      </c>
    </row>
    <row r="7" spans="1:15" s="25" customFormat="1" ht="12.6" customHeight="1" x14ac:dyDescent="0.2">
      <c r="A7" s="304" t="s">
        <v>435</v>
      </c>
      <c r="B7" s="394"/>
      <c r="C7" s="394"/>
      <c r="D7" s="394"/>
      <c r="E7" s="394"/>
      <c r="F7" s="394"/>
      <c r="G7" s="394"/>
      <c r="H7" s="394"/>
      <c r="I7" s="394"/>
      <c r="J7" s="394"/>
      <c r="K7" s="394"/>
      <c r="L7" s="394"/>
      <c r="M7" s="406">
        <v>0</v>
      </c>
      <c r="N7" s="407">
        <f>SUM(B7:M7)</f>
        <v>0</v>
      </c>
      <c r="O7" s="471" t="str">
        <f>IFERROR(AVERAGEIF(B7:M7,"&gt;0"),"")</f>
        <v/>
      </c>
    </row>
    <row r="8" spans="1:15" s="25" customFormat="1" ht="12.6" customHeight="1" x14ac:dyDescent="0.2">
      <c r="A8" s="313" t="s">
        <v>700</v>
      </c>
      <c r="B8" s="394"/>
      <c r="C8" s="394"/>
      <c r="D8" s="394"/>
      <c r="E8" s="394"/>
      <c r="F8" s="394"/>
      <c r="G8" s="394"/>
      <c r="H8" s="394"/>
      <c r="I8" s="394"/>
      <c r="J8" s="394"/>
      <c r="K8" s="394"/>
      <c r="L8" s="394"/>
      <c r="M8" s="406">
        <v>0</v>
      </c>
      <c r="N8" s="407">
        <f t="shared" ref="N8:N52" si="0">SUM(B8:M8)</f>
        <v>0</v>
      </c>
      <c r="O8" s="471" t="str">
        <f t="shared" ref="O8:O52" si="1">IFERROR(AVERAGEIF(B8:M8,"&gt;0"),"")</f>
        <v/>
      </c>
    </row>
    <row r="9" spans="1:15" s="25" customFormat="1" ht="12.6" customHeight="1" x14ac:dyDescent="0.2">
      <c r="A9" s="313" t="s">
        <v>548</v>
      </c>
      <c r="B9" s="394"/>
      <c r="C9" s="394">
        <v>150</v>
      </c>
      <c r="D9" s="394">
        <v>150</v>
      </c>
      <c r="E9" s="394"/>
      <c r="F9" s="394"/>
      <c r="G9" s="394"/>
      <c r="H9" s="394"/>
      <c r="I9" s="394"/>
      <c r="J9" s="394"/>
      <c r="K9" s="394"/>
      <c r="L9" s="394"/>
      <c r="M9" s="406">
        <v>0</v>
      </c>
      <c r="N9" s="407">
        <f t="shared" si="0"/>
        <v>300</v>
      </c>
      <c r="O9" s="471">
        <f t="shared" si="1"/>
        <v>150</v>
      </c>
    </row>
    <row r="10" spans="1:15" s="25" customFormat="1" ht="12.6" customHeight="1" x14ac:dyDescent="0.2">
      <c r="A10" s="312" t="s">
        <v>618</v>
      </c>
      <c r="B10" s="394"/>
      <c r="C10" s="394"/>
      <c r="D10" s="394"/>
      <c r="E10" s="394"/>
      <c r="F10" s="394"/>
      <c r="G10" s="394"/>
      <c r="H10" s="394"/>
      <c r="I10" s="394"/>
      <c r="J10" s="394"/>
      <c r="K10" s="394"/>
      <c r="L10" s="394"/>
      <c r="M10" s="406">
        <v>0</v>
      </c>
      <c r="N10" s="407">
        <f t="shared" si="0"/>
        <v>0</v>
      </c>
      <c r="O10" s="471" t="str">
        <f t="shared" si="1"/>
        <v/>
      </c>
    </row>
    <row r="11" spans="1:15" s="25" customFormat="1" ht="12.6" customHeight="1" x14ac:dyDescent="0.2">
      <c r="A11" s="408" t="s">
        <v>308</v>
      </c>
      <c r="B11" s="394"/>
      <c r="C11" s="394">
        <v>90</v>
      </c>
      <c r="D11" s="394"/>
      <c r="E11" s="394"/>
      <c r="F11" s="394"/>
      <c r="G11" s="394"/>
      <c r="H11" s="394"/>
      <c r="I11" s="394"/>
      <c r="J11" s="394"/>
      <c r="K11" s="394"/>
      <c r="L11" s="394"/>
      <c r="M11" s="406">
        <v>0</v>
      </c>
      <c r="N11" s="407">
        <f t="shared" si="0"/>
        <v>90</v>
      </c>
      <c r="O11" s="471">
        <f t="shared" si="1"/>
        <v>90</v>
      </c>
    </row>
    <row r="12" spans="1:15" s="25" customFormat="1" ht="12.6" customHeight="1" x14ac:dyDescent="0.2">
      <c r="A12" s="304" t="s">
        <v>154</v>
      </c>
      <c r="B12" s="394"/>
      <c r="C12" s="394"/>
      <c r="D12" s="394">
        <v>798.9</v>
      </c>
      <c r="E12" s="394"/>
      <c r="F12" s="394"/>
      <c r="G12" s="394"/>
      <c r="H12" s="394"/>
      <c r="I12" s="394"/>
      <c r="J12" s="394"/>
      <c r="K12" s="394"/>
      <c r="L12" s="394"/>
      <c r="M12" s="406">
        <v>0</v>
      </c>
      <c r="N12" s="407">
        <f t="shared" si="0"/>
        <v>798.9</v>
      </c>
      <c r="O12" s="471">
        <f t="shared" si="1"/>
        <v>798.9</v>
      </c>
    </row>
    <row r="13" spans="1:15" s="25" customFormat="1" ht="12.6" customHeight="1" x14ac:dyDescent="0.2">
      <c r="A13" s="304" t="s">
        <v>131</v>
      </c>
      <c r="B13" s="394"/>
      <c r="C13" s="394"/>
      <c r="D13" s="394">
        <v>40</v>
      </c>
      <c r="E13" s="394"/>
      <c r="F13" s="394"/>
      <c r="G13" s="394"/>
      <c r="H13" s="394"/>
      <c r="I13" s="394"/>
      <c r="J13" s="394"/>
      <c r="K13" s="394"/>
      <c r="L13" s="394"/>
      <c r="M13" s="406">
        <v>0</v>
      </c>
      <c r="N13" s="407">
        <f t="shared" si="0"/>
        <v>40</v>
      </c>
      <c r="O13" s="471">
        <f t="shared" si="1"/>
        <v>40</v>
      </c>
    </row>
    <row r="14" spans="1:15" s="25" customFormat="1" ht="12.6" customHeight="1" x14ac:dyDescent="0.2">
      <c r="A14" s="304" t="s">
        <v>297</v>
      </c>
      <c r="B14" s="394"/>
      <c r="C14" s="394"/>
      <c r="D14" s="394"/>
      <c r="E14" s="394"/>
      <c r="F14" s="394"/>
      <c r="G14" s="394"/>
      <c r="H14" s="394"/>
      <c r="I14" s="394"/>
      <c r="J14" s="394"/>
      <c r="K14" s="394"/>
      <c r="L14" s="394"/>
      <c r="M14" s="406">
        <v>0</v>
      </c>
      <c r="N14" s="407">
        <f t="shared" si="0"/>
        <v>0</v>
      </c>
      <c r="O14" s="471" t="str">
        <f t="shared" si="1"/>
        <v/>
      </c>
    </row>
    <row r="15" spans="1:15" s="25" customFormat="1" ht="12.6" customHeight="1" x14ac:dyDescent="0.2">
      <c r="A15" s="304" t="s">
        <v>203</v>
      </c>
      <c r="B15" s="394"/>
      <c r="C15" s="394"/>
      <c r="D15" s="394"/>
      <c r="E15" s="394"/>
      <c r="F15" s="394"/>
      <c r="G15" s="394"/>
      <c r="H15" s="394"/>
      <c r="I15" s="394"/>
      <c r="J15" s="394"/>
      <c r="K15" s="394"/>
      <c r="L15" s="394"/>
      <c r="M15" s="406">
        <v>0</v>
      </c>
      <c r="N15" s="407">
        <f t="shared" si="0"/>
        <v>0</v>
      </c>
      <c r="O15" s="471" t="str">
        <f t="shared" si="1"/>
        <v/>
      </c>
    </row>
    <row r="16" spans="1:15" s="25" customFormat="1" ht="12.6" customHeight="1" x14ac:dyDescent="0.2">
      <c r="A16" s="304" t="s">
        <v>488</v>
      </c>
      <c r="B16" s="394">
        <v>38.94</v>
      </c>
      <c r="C16" s="394">
        <v>132.81</v>
      </c>
      <c r="D16" s="394">
        <v>9.98</v>
      </c>
      <c r="E16" s="394"/>
      <c r="F16" s="394"/>
      <c r="G16" s="394"/>
      <c r="H16" s="394"/>
      <c r="I16" s="394"/>
      <c r="J16" s="394"/>
      <c r="K16" s="394"/>
      <c r="L16" s="394"/>
      <c r="M16" s="406">
        <v>0</v>
      </c>
      <c r="N16" s="407">
        <f t="shared" si="0"/>
        <v>181.73</v>
      </c>
      <c r="O16" s="471">
        <f t="shared" si="1"/>
        <v>60.576666666666661</v>
      </c>
    </row>
    <row r="17" spans="1:15" s="25" customFormat="1" ht="12.6" customHeight="1" x14ac:dyDescent="0.2">
      <c r="A17" s="304" t="s">
        <v>244</v>
      </c>
      <c r="B17" s="394"/>
      <c r="C17" s="394"/>
      <c r="D17" s="394"/>
      <c r="E17" s="394"/>
      <c r="F17" s="394"/>
      <c r="G17" s="394"/>
      <c r="H17" s="394"/>
      <c r="I17" s="394"/>
      <c r="J17" s="394"/>
      <c r="K17" s="394"/>
      <c r="L17" s="394"/>
      <c r="M17" s="406">
        <v>0</v>
      </c>
      <c r="N17" s="407">
        <f t="shared" si="0"/>
        <v>0</v>
      </c>
      <c r="O17" s="471" t="str">
        <f t="shared" si="1"/>
        <v/>
      </c>
    </row>
    <row r="18" spans="1:15" s="25" customFormat="1" ht="12.6" customHeight="1" x14ac:dyDescent="0.2">
      <c r="A18" s="304" t="s">
        <v>67</v>
      </c>
      <c r="B18" s="394"/>
      <c r="C18" s="394"/>
      <c r="D18" s="394">
        <v>14.9</v>
      </c>
      <c r="E18" s="394"/>
      <c r="F18" s="394"/>
      <c r="G18" s="394"/>
      <c r="H18" s="394"/>
      <c r="I18" s="394"/>
      <c r="J18" s="394"/>
      <c r="K18" s="394"/>
      <c r="L18" s="394"/>
      <c r="M18" s="406">
        <v>0</v>
      </c>
      <c r="N18" s="407">
        <f t="shared" si="0"/>
        <v>14.9</v>
      </c>
      <c r="O18" s="471">
        <f t="shared" si="1"/>
        <v>14.9</v>
      </c>
    </row>
    <row r="19" spans="1:15" s="25" customFormat="1" ht="12.6" customHeight="1" x14ac:dyDescent="0.2">
      <c r="A19" s="304" t="s">
        <v>216</v>
      </c>
      <c r="B19" s="394"/>
      <c r="C19" s="394"/>
      <c r="D19" s="394"/>
      <c r="E19" s="394"/>
      <c r="F19" s="394"/>
      <c r="G19" s="394"/>
      <c r="H19" s="394"/>
      <c r="I19" s="394"/>
      <c r="J19" s="394"/>
      <c r="K19" s="394"/>
      <c r="L19" s="394"/>
      <c r="M19" s="406">
        <v>0</v>
      </c>
      <c r="N19" s="407">
        <f t="shared" si="0"/>
        <v>0</v>
      </c>
      <c r="O19" s="471" t="str">
        <f t="shared" si="1"/>
        <v/>
      </c>
    </row>
    <row r="20" spans="1:15" s="25" customFormat="1" ht="12.6" customHeight="1" x14ac:dyDescent="0.2">
      <c r="A20" s="304" t="s">
        <v>276</v>
      </c>
      <c r="B20" s="394"/>
      <c r="C20" s="394"/>
      <c r="D20" s="394"/>
      <c r="E20" s="394"/>
      <c r="F20" s="394"/>
      <c r="G20" s="394"/>
      <c r="H20" s="394"/>
      <c r="I20" s="394"/>
      <c r="J20" s="394"/>
      <c r="K20" s="394"/>
      <c r="L20" s="394"/>
      <c r="M20" s="406">
        <v>0</v>
      </c>
      <c r="N20" s="407">
        <f t="shared" si="0"/>
        <v>0</v>
      </c>
      <c r="O20" s="471" t="str">
        <f t="shared" si="1"/>
        <v/>
      </c>
    </row>
    <row r="21" spans="1:15" s="25" customFormat="1" ht="12.6" customHeight="1" x14ac:dyDescent="0.2">
      <c r="A21" s="304" t="s">
        <v>158</v>
      </c>
      <c r="B21" s="394"/>
      <c r="C21" s="394"/>
      <c r="D21" s="394"/>
      <c r="E21" s="394"/>
      <c r="F21" s="394"/>
      <c r="G21" s="394"/>
      <c r="H21" s="394"/>
      <c r="I21" s="394"/>
      <c r="J21" s="394"/>
      <c r="K21" s="394"/>
      <c r="L21" s="394"/>
      <c r="M21" s="406">
        <v>0</v>
      </c>
      <c r="N21" s="407">
        <f t="shared" si="0"/>
        <v>0</v>
      </c>
      <c r="O21" s="471" t="str">
        <f t="shared" si="1"/>
        <v/>
      </c>
    </row>
    <row r="22" spans="1:15" s="25" customFormat="1" ht="12.6" customHeight="1" x14ac:dyDescent="0.2">
      <c r="A22" s="304" t="s">
        <v>142</v>
      </c>
      <c r="B22" s="394"/>
      <c r="C22" s="394"/>
      <c r="D22" s="394">
        <v>30</v>
      </c>
      <c r="E22" s="394"/>
      <c r="F22" s="394"/>
      <c r="G22" s="394"/>
      <c r="H22" s="394"/>
      <c r="I22" s="394"/>
      <c r="J22" s="394"/>
      <c r="K22" s="394"/>
      <c r="L22" s="394"/>
      <c r="M22" s="406">
        <v>0</v>
      </c>
      <c r="N22" s="407">
        <f t="shared" si="0"/>
        <v>30</v>
      </c>
      <c r="O22" s="471">
        <f t="shared" si="1"/>
        <v>30</v>
      </c>
    </row>
    <row r="23" spans="1:15" s="25" customFormat="1" ht="12.6" customHeight="1" x14ac:dyDescent="0.2">
      <c r="A23" s="304" t="s">
        <v>88</v>
      </c>
      <c r="B23" s="394"/>
      <c r="C23" s="394"/>
      <c r="D23" s="394"/>
      <c r="E23" s="394"/>
      <c r="F23" s="394"/>
      <c r="G23" s="394"/>
      <c r="H23" s="394"/>
      <c r="I23" s="394"/>
      <c r="J23" s="394"/>
      <c r="K23" s="394"/>
      <c r="L23" s="394"/>
      <c r="M23" s="406">
        <v>0</v>
      </c>
      <c r="N23" s="407">
        <f t="shared" si="0"/>
        <v>0</v>
      </c>
      <c r="O23" s="471" t="str">
        <f t="shared" si="1"/>
        <v/>
      </c>
    </row>
    <row r="24" spans="1:15" s="25" customFormat="1" ht="12.6" customHeight="1" x14ac:dyDescent="0.2">
      <c r="A24" s="304" t="s">
        <v>77</v>
      </c>
      <c r="B24" s="394"/>
      <c r="C24" s="394"/>
      <c r="D24" s="394"/>
      <c r="E24" s="394"/>
      <c r="F24" s="394"/>
      <c r="G24" s="394"/>
      <c r="H24" s="394"/>
      <c r="I24" s="394"/>
      <c r="J24" s="394"/>
      <c r="K24" s="394"/>
      <c r="L24" s="394"/>
      <c r="M24" s="406">
        <v>0</v>
      </c>
      <c r="N24" s="407">
        <f t="shared" si="0"/>
        <v>0</v>
      </c>
      <c r="O24" s="471" t="str">
        <f t="shared" si="1"/>
        <v/>
      </c>
    </row>
    <row r="25" spans="1:15" s="25" customFormat="1" ht="12.6" customHeight="1" x14ac:dyDescent="0.2">
      <c r="A25" s="304" t="s">
        <v>111</v>
      </c>
      <c r="B25" s="394"/>
      <c r="C25" s="394">
        <v>100.76</v>
      </c>
      <c r="D25" s="394">
        <v>32.880000000000003</v>
      </c>
      <c r="E25" s="394"/>
      <c r="F25" s="394"/>
      <c r="G25" s="394"/>
      <c r="H25" s="394"/>
      <c r="I25" s="394"/>
      <c r="J25" s="394"/>
      <c r="K25" s="394"/>
      <c r="L25" s="394"/>
      <c r="M25" s="406">
        <v>0</v>
      </c>
      <c r="N25" s="407">
        <f t="shared" si="0"/>
        <v>133.64000000000001</v>
      </c>
      <c r="O25" s="471">
        <f t="shared" si="1"/>
        <v>66.820000000000007</v>
      </c>
    </row>
    <row r="26" spans="1:15" s="25" customFormat="1" ht="12.6" customHeight="1" x14ac:dyDescent="0.2">
      <c r="A26" s="304" t="s">
        <v>126</v>
      </c>
      <c r="B26" s="394">
        <v>29.9</v>
      </c>
      <c r="C26" s="394"/>
      <c r="D26" s="394"/>
      <c r="E26" s="394"/>
      <c r="F26" s="394"/>
      <c r="G26" s="394"/>
      <c r="H26" s="394"/>
      <c r="I26" s="394"/>
      <c r="J26" s="394"/>
      <c r="K26" s="394"/>
      <c r="L26" s="394"/>
      <c r="M26" s="406">
        <v>0</v>
      </c>
      <c r="N26" s="407">
        <f t="shared" si="0"/>
        <v>29.9</v>
      </c>
      <c r="O26" s="471">
        <f t="shared" si="1"/>
        <v>29.9</v>
      </c>
    </row>
    <row r="27" spans="1:15" s="25" customFormat="1" ht="12.6" customHeight="1" x14ac:dyDescent="0.2">
      <c r="A27" s="304" t="s">
        <v>544</v>
      </c>
      <c r="B27" s="394"/>
      <c r="C27" s="394"/>
      <c r="D27" s="394"/>
      <c r="E27" s="394"/>
      <c r="F27" s="394"/>
      <c r="G27" s="394"/>
      <c r="H27" s="394"/>
      <c r="I27" s="394"/>
      <c r="J27" s="394"/>
      <c r="K27" s="394"/>
      <c r="L27" s="394"/>
      <c r="M27" s="406">
        <v>0</v>
      </c>
      <c r="N27" s="407">
        <f t="shared" si="0"/>
        <v>0</v>
      </c>
      <c r="O27" s="471" t="str">
        <f t="shared" si="1"/>
        <v/>
      </c>
    </row>
    <row r="28" spans="1:15" s="25" customFormat="1" ht="12.6" customHeight="1" x14ac:dyDescent="0.2">
      <c r="A28" s="304" t="s">
        <v>506</v>
      </c>
      <c r="B28" s="394"/>
      <c r="C28" s="394"/>
      <c r="D28" s="394"/>
      <c r="E28" s="394"/>
      <c r="F28" s="394"/>
      <c r="G28" s="394"/>
      <c r="H28" s="394"/>
      <c r="I28" s="394"/>
      <c r="J28" s="394"/>
      <c r="K28" s="394"/>
      <c r="L28" s="394"/>
      <c r="M28" s="406">
        <v>0</v>
      </c>
      <c r="N28" s="407">
        <f t="shared" si="0"/>
        <v>0</v>
      </c>
      <c r="O28" s="471" t="str">
        <f t="shared" si="1"/>
        <v/>
      </c>
    </row>
    <row r="29" spans="1:15" s="25" customFormat="1" ht="12.6" customHeight="1" x14ac:dyDescent="0.2">
      <c r="A29" s="304" t="s">
        <v>445</v>
      </c>
      <c r="B29" s="394"/>
      <c r="C29" s="394"/>
      <c r="D29" s="394"/>
      <c r="E29" s="394"/>
      <c r="F29" s="394"/>
      <c r="G29" s="394"/>
      <c r="H29" s="394"/>
      <c r="I29" s="394"/>
      <c r="J29" s="394"/>
      <c r="K29" s="394"/>
      <c r="L29" s="394"/>
      <c r="M29" s="406">
        <v>0</v>
      </c>
      <c r="N29" s="407">
        <f t="shared" si="0"/>
        <v>0</v>
      </c>
      <c r="O29" s="471" t="str">
        <f t="shared" si="1"/>
        <v/>
      </c>
    </row>
    <row r="30" spans="1:15" s="25" customFormat="1" ht="12.6" customHeight="1" x14ac:dyDescent="0.2">
      <c r="A30" s="304" t="s">
        <v>243</v>
      </c>
      <c r="B30" s="394"/>
      <c r="C30" s="394"/>
      <c r="D30" s="394"/>
      <c r="E30" s="394"/>
      <c r="F30" s="394"/>
      <c r="G30" s="394"/>
      <c r="H30" s="394"/>
      <c r="I30" s="394"/>
      <c r="J30" s="394"/>
      <c r="K30" s="394"/>
      <c r="L30" s="394"/>
      <c r="M30" s="406">
        <v>0</v>
      </c>
      <c r="N30" s="407">
        <f t="shared" si="0"/>
        <v>0</v>
      </c>
      <c r="O30" s="471" t="str">
        <f t="shared" si="1"/>
        <v/>
      </c>
    </row>
    <row r="31" spans="1:15" s="25" customFormat="1" ht="12.6" customHeight="1" x14ac:dyDescent="0.2">
      <c r="A31" s="304" t="s">
        <v>526</v>
      </c>
      <c r="B31" s="394"/>
      <c r="C31" s="394"/>
      <c r="D31" s="394"/>
      <c r="E31" s="394"/>
      <c r="F31" s="394"/>
      <c r="G31" s="394"/>
      <c r="H31" s="394"/>
      <c r="I31" s="394"/>
      <c r="J31" s="394"/>
      <c r="K31" s="394"/>
      <c r="L31" s="394"/>
      <c r="M31" s="406">
        <v>0</v>
      </c>
      <c r="N31" s="407">
        <f t="shared" si="0"/>
        <v>0</v>
      </c>
      <c r="O31" s="471" t="str">
        <f t="shared" si="1"/>
        <v/>
      </c>
    </row>
    <row r="32" spans="1:15" s="25" customFormat="1" ht="12.6" customHeight="1" x14ac:dyDescent="0.2">
      <c r="A32" s="312" t="s">
        <v>225</v>
      </c>
      <c r="B32" s="394"/>
      <c r="C32" s="394"/>
      <c r="D32" s="394"/>
      <c r="E32" s="394"/>
      <c r="F32" s="394"/>
      <c r="G32" s="394"/>
      <c r="H32" s="394"/>
      <c r="I32" s="394"/>
      <c r="J32" s="394"/>
      <c r="K32" s="394"/>
      <c r="L32" s="394"/>
      <c r="M32" s="406">
        <v>0</v>
      </c>
      <c r="N32" s="407">
        <f t="shared" si="0"/>
        <v>0</v>
      </c>
      <c r="O32" s="471" t="str">
        <f t="shared" si="1"/>
        <v/>
      </c>
    </row>
    <row r="33" spans="1:15" s="25" customFormat="1" ht="12.6" customHeight="1" x14ac:dyDescent="0.2">
      <c r="A33" s="468" t="s">
        <v>654</v>
      </c>
      <c r="B33" s="400"/>
      <c r="C33" s="394"/>
      <c r="D33" s="394">
        <v>9.1</v>
      </c>
      <c r="E33" s="394"/>
      <c r="F33" s="394"/>
      <c r="G33" s="394"/>
      <c r="H33" s="394"/>
      <c r="I33" s="394"/>
      <c r="J33" s="394"/>
      <c r="K33" s="394"/>
      <c r="L33" s="394"/>
      <c r="M33" s="406"/>
      <c r="N33" s="407">
        <f t="shared" si="0"/>
        <v>9.1</v>
      </c>
      <c r="O33" s="471">
        <f t="shared" si="1"/>
        <v>9.1</v>
      </c>
    </row>
    <row r="34" spans="1:15" s="25" customFormat="1" ht="12.6" customHeight="1" x14ac:dyDescent="0.2">
      <c r="A34" s="468" t="s">
        <v>139</v>
      </c>
      <c r="B34" s="400">
        <v>350</v>
      </c>
      <c r="C34" s="394">
        <v>350</v>
      </c>
      <c r="D34" s="394"/>
      <c r="E34" s="394"/>
      <c r="F34" s="394"/>
      <c r="G34" s="394"/>
      <c r="H34" s="394"/>
      <c r="I34" s="394"/>
      <c r="J34" s="394"/>
      <c r="K34" s="394"/>
      <c r="L34" s="394"/>
      <c r="M34" s="406"/>
      <c r="N34" s="407">
        <f t="shared" si="0"/>
        <v>700</v>
      </c>
      <c r="O34" s="471">
        <f t="shared" si="1"/>
        <v>350</v>
      </c>
    </row>
    <row r="35" spans="1:15" s="25" customFormat="1" ht="12.6" customHeight="1" x14ac:dyDescent="0.2">
      <c r="A35" s="467" t="s">
        <v>371</v>
      </c>
      <c r="B35" s="394">
        <v>30.26</v>
      </c>
      <c r="C35" s="394">
        <v>30.26</v>
      </c>
      <c r="D35" s="394">
        <v>30.26</v>
      </c>
      <c r="E35" s="394"/>
      <c r="F35" s="394"/>
      <c r="G35" s="394"/>
      <c r="H35" s="394"/>
      <c r="I35" s="394"/>
      <c r="J35" s="394"/>
      <c r="K35" s="394"/>
      <c r="L35" s="394"/>
      <c r="M35" s="406">
        <v>0</v>
      </c>
      <c r="N35" s="407">
        <f t="shared" si="0"/>
        <v>90.78</v>
      </c>
      <c r="O35" s="471">
        <f t="shared" si="1"/>
        <v>30.26</v>
      </c>
    </row>
    <row r="36" spans="1:15" s="25" customFormat="1" ht="12.6" customHeight="1" x14ac:dyDescent="0.2">
      <c r="A36" s="304" t="s">
        <v>519</v>
      </c>
      <c r="B36" s="394">
        <v>550</v>
      </c>
      <c r="C36" s="394"/>
      <c r="D36" s="394">
        <v>550</v>
      </c>
      <c r="E36" s="394"/>
      <c r="F36" s="394"/>
      <c r="G36" s="394"/>
      <c r="H36" s="394"/>
      <c r="I36" s="394"/>
      <c r="J36" s="394"/>
      <c r="K36" s="394"/>
      <c r="L36" s="394"/>
      <c r="M36" s="406">
        <v>0</v>
      </c>
      <c r="N36" s="407">
        <f t="shared" si="0"/>
        <v>1100</v>
      </c>
      <c r="O36" s="471">
        <f t="shared" si="1"/>
        <v>550</v>
      </c>
    </row>
    <row r="37" spans="1:15" s="25" customFormat="1" ht="12.6" customHeight="1" x14ac:dyDescent="0.2">
      <c r="A37" s="304" t="s">
        <v>699</v>
      </c>
      <c r="B37" s="394"/>
      <c r="C37" s="394"/>
      <c r="D37" s="394">
        <v>163.24</v>
      </c>
      <c r="E37" s="394"/>
      <c r="F37" s="394"/>
      <c r="G37" s="394"/>
      <c r="H37" s="394"/>
      <c r="I37" s="394"/>
      <c r="J37" s="394"/>
      <c r="K37" s="394"/>
      <c r="L37" s="394"/>
      <c r="M37" s="406">
        <v>0</v>
      </c>
      <c r="N37" s="407">
        <f t="shared" si="0"/>
        <v>163.24</v>
      </c>
      <c r="O37" s="471">
        <f t="shared" si="1"/>
        <v>163.24</v>
      </c>
    </row>
    <row r="38" spans="1:15" s="25" customFormat="1" ht="12.6" customHeight="1" x14ac:dyDescent="0.2">
      <c r="A38" s="304" t="s">
        <v>549</v>
      </c>
      <c r="B38" s="394"/>
      <c r="C38" s="394"/>
      <c r="D38" s="394"/>
      <c r="E38" s="394"/>
      <c r="F38" s="394"/>
      <c r="G38" s="394"/>
      <c r="H38" s="394"/>
      <c r="I38" s="394"/>
      <c r="J38" s="394"/>
      <c r="K38" s="394"/>
      <c r="L38" s="394"/>
      <c r="M38" s="406">
        <v>0</v>
      </c>
      <c r="N38" s="407">
        <f t="shared" si="0"/>
        <v>0</v>
      </c>
      <c r="O38" s="471" t="str">
        <f t="shared" si="1"/>
        <v/>
      </c>
    </row>
    <row r="39" spans="1:15" s="25" customFormat="1" ht="12.6" customHeight="1" x14ac:dyDescent="0.2">
      <c r="A39" s="304" t="s">
        <v>550</v>
      </c>
      <c r="B39" s="394"/>
      <c r="C39" s="394"/>
      <c r="D39" s="394"/>
      <c r="E39" s="394"/>
      <c r="F39" s="394"/>
      <c r="G39" s="394"/>
      <c r="H39" s="394"/>
      <c r="I39" s="394"/>
      <c r="J39" s="394"/>
      <c r="K39" s="394"/>
      <c r="L39" s="394"/>
      <c r="M39" s="406">
        <v>0</v>
      </c>
      <c r="N39" s="407">
        <f t="shared" si="0"/>
        <v>0</v>
      </c>
      <c r="O39" s="471" t="str">
        <f t="shared" si="1"/>
        <v/>
      </c>
    </row>
    <row r="40" spans="1:15" s="25" customFormat="1" ht="12.6" customHeight="1" x14ac:dyDescent="0.2">
      <c r="A40" s="304" t="s">
        <v>551</v>
      </c>
      <c r="B40" s="394"/>
      <c r="C40" s="394"/>
      <c r="D40" s="394"/>
      <c r="E40" s="394"/>
      <c r="F40" s="394"/>
      <c r="G40" s="394"/>
      <c r="H40" s="394"/>
      <c r="I40" s="394"/>
      <c r="J40" s="394"/>
      <c r="K40" s="394"/>
      <c r="L40" s="394"/>
      <c r="M40" s="406">
        <v>0</v>
      </c>
      <c r="N40" s="407">
        <f t="shared" si="0"/>
        <v>0</v>
      </c>
      <c r="O40" s="471" t="str">
        <f t="shared" si="1"/>
        <v/>
      </c>
    </row>
    <row r="41" spans="1:15" s="25" customFormat="1" ht="12.6" customHeight="1" x14ac:dyDescent="0.2">
      <c r="A41" s="304" t="s">
        <v>497</v>
      </c>
      <c r="B41" s="394">
        <v>85.65</v>
      </c>
      <c r="C41" s="394">
        <v>70.05</v>
      </c>
      <c r="D41" s="394">
        <v>51.6</v>
      </c>
      <c r="E41" s="394"/>
      <c r="F41" s="394"/>
      <c r="G41" s="394"/>
      <c r="H41" s="394"/>
      <c r="I41" s="394"/>
      <c r="J41" s="394"/>
      <c r="K41" s="394"/>
      <c r="L41" s="394"/>
      <c r="M41" s="406">
        <v>0</v>
      </c>
      <c r="N41" s="407">
        <f t="shared" si="0"/>
        <v>207.29999999999998</v>
      </c>
      <c r="O41" s="471">
        <f t="shared" si="1"/>
        <v>69.099999999999994</v>
      </c>
    </row>
    <row r="42" spans="1:15" s="25" customFormat="1" ht="12.6" customHeight="1" x14ac:dyDescent="0.2">
      <c r="A42" s="304" t="s">
        <v>95</v>
      </c>
      <c r="B42" s="394">
        <v>161.05000000000001</v>
      </c>
      <c r="C42" s="394">
        <v>161.94</v>
      </c>
      <c r="D42" s="394">
        <v>250.98</v>
      </c>
      <c r="E42" s="394"/>
      <c r="F42" s="394"/>
      <c r="G42" s="394"/>
      <c r="H42" s="394"/>
      <c r="I42" s="394"/>
      <c r="J42" s="394"/>
      <c r="K42" s="394"/>
      <c r="L42" s="394"/>
      <c r="M42" s="406">
        <v>0</v>
      </c>
      <c r="N42" s="407">
        <f t="shared" si="0"/>
        <v>573.97</v>
      </c>
      <c r="O42" s="471">
        <f t="shared" si="1"/>
        <v>191.32333333333335</v>
      </c>
    </row>
    <row r="43" spans="1:15" s="25" customFormat="1" ht="12.6" customHeight="1" x14ac:dyDescent="0.2">
      <c r="A43" s="304" t="s">
        <v>184</v>
      </c>
      <c r="B43" s="394"/>
      <c r="C43" s="394"/>
      <c r="D43" s="394"/>
      <c r="E43" s="394"/>
      <c r="F43" s="394"/>
      <c r="G43" s="394"/>
      <c r="H43" s="394"/>
      <c r="I43" s="394"/>
      <c r="J43" s="394"/>
      <c r="K43" s="394"/>
      <c r="L43" s="394"/>
      <c r="M43" s="406">
        <v>0</v>
      </c>
      <c r="N43" s="407">
        <f t="shared" si="0"/>
        <v>0</v>
      </c>
      <c r="O43" s="471" t="str">
        <f t="shared" si="1"/>
        <v/>
      </c>
    </row>
    <row r="44" spans="1:15" s="25" customFormat="1" ht="12.6" customHeight="1" x14ac:dyDescent="0.2">
      <c r="A44" s="304" t="s">
        <v>98</v>
      </c>
      <c r="B44" s="394">
        <v>100</v>
      </c>
      <c r="C44" s="394"/>
      <c r="D44" s="394">
        <v>1200</v>
      </c>
      <c r="E44" s="394"/>
      <c r="F44" s="394"/>
      <c r="G44" s="394"/>
      <c r="H44" s="394"/>
      <c r="I44" s="394"/>
      <c r="J44" s="394"/>
      <c r="K44" s="394"/>
      <c r="L44" s="394"/>
      <c r="M44" s="406">
        <v>0</v>
      </c>
      <c r="N44" s="407">
        <f t="shared" si="0"/>
        <v>1300</v>
      </c>
      <c r="O44" s="471">
        <f t="shared" si="1"/>
        <v>650</v>
      </c>
    </row>
    <row r="45" spans="1:15" s="25" customFormat="1" ht="12.6" customHeight="1" x14ac:dyDescent="0.2">
      <c r="A45" s="304" t="s">
        <v>247</v>
      </c>
      <c r="B45" s="394"/>
      <c r="C45" s="394"/>
      <c r="D45" s="394">
        <v>395.6</v>
      </c>
      <c r="E45" s="394"/>
      <c r="F45" s="394"/>
      <c r="G45" s="394"/>
      <c r="H45" s="394"/>
      <c r="I45" s="394"/>
      <c r="J45" s="394"/>
      <c r="K45" s="394"/>
      <c r="L45" s="394"/>
      <c r="M45" s="406">
        <v>0</v>
      </c>
      <c r="N45" s="407">
        <f t="shared" si="0"/>
        <v>395.6</v>
      </c>
      <c r="O45" s="471">
        <f t="shared" si="1"/>
        <v>395.6</v>
      </c>
    </row>
    <row r="46" spans="1:15" s="25" customFormat="1" ht="12.6" customHeight="1" x14ac:dyDescent="0.2">
      <c r="A46" s="304" t="s">
        <v>96</v>
      </c>
      <c r="B46" s="394">
        <v>395.6</v>
      </c>
      <c r="C46" s="394">
        <v>395.6</v>
      </c>
      <c r="D46" s="394"/>
      <c r="E46" s="394"/>
      <c r="F46" s="394"/>
      <c r="G46" s="394"/>
      <c r="H46" s="394"/>
      <c r="I46" s="394"/>
      <c r="J46" s="394"/>
      <c r="K46" s="394"/>
      <c r="L46" s="394"/>
      <c r="M46" s="406">
        <v>0</v>
      </c>
      <c r="N46" s="407">
        <f t="shared" si="0"/>
        <v>791.2</v>
      </c>
      <c r="O46" s="471">
        <f t="shared" si="1"/>
        <v>395.6</v>
      </c>
    </row>
    <row r="47" spans="1:15" s="25" customFormat="1" ht="12.6" customHeight="1" x14ac:dyDescent="0.2">
      <c r="A47" s="304" t="s">
        <v>74</v>
      </c>
      <c r="B47" s="394"/>
      <c r="C47" s="394">
        <v>160</v>
      </c>
      <c r="D47" s="394">
        <v>80</v>
      </c>
      <c r="E47" s="394"/>
      <c r="F47" s="394"/>
      <c r="G47" s="394"/>
      <c r="H47" s="394"/>
      <c r="I47" s="394"/>
      <c r="J47" s="394"/>
      <c r="K47" s="394"/>
      <c r="L47" s="394"/>
      <c r="M47" s="406">
        <v>0</v>
      </c>
      <c r="N47" s="407">
        <f t="shared" si="0"/>
        <v>240</v>
      </c>
      <c r="O47" s="471">
        <f t="shared" si="1"/>
        <v>120</v>
      </c>
    </row>
    <row r="48" spans="1:15" s="25" customFormat="1" ht="12.6" customHeight="1" x14ac:dyDescent="0.2">
      <c r="A48" s="304" t="s">
        <v>201</v>
      </c>
      <c r="B48" s="394"/>
      <c r="C48" s="394"/>
      <c r="D48" s="394"/>
      <c r="E48" s="394"/>
      <c r="F48" s="394"/>
      <c r="G48" s="394"/>
      <c r="H48" s="394"/>
      <c r="I48" s="394"/>
      <c r="J48" s="394"/>
      <c r="K48" s="394"/>
      <c r="L48" s="394"/>
      <c r="M48" s="406">
        <v>0</v>
      </c>
      <c r="N48" s="407">
        <f t="shared" si="0"/>
        <v>0</v>
      </c>
      <c r="O48" s="471" t="str">
        <f t="shared" si="1"/>
        <v/>
      </c>
    </row>
    <row r="49" spans="1:15" s="25" customFormat="1" ht="12.6" customHeight="1" x14ac:dyDescent="0.2">
      <c r="A49" s="304" t="s">
        <v>75</v>
      </c>
      <c r="B49" s="394">
        <v>520.29</v>
      </c>
      <c r="C49" s="394"/>
      <c r="D49" s="394">
        <v>1118.33</v>
      </c>
      <c r="E49" s="394"/>
      <c r="F49" s="394"/>
      <c r="G49" s="394"/>
      <c r="H49" s="394"/>
      <c r="I49" s="394"/>
      <c r="J49" s="394"/>
      <c r="K49" s="394"/>
      <c r="L49" s="394"/>
      <c r="M49" s="406">
        <v>0</v>
      </c>
      <c r="N49" s="407">
        <f t="shared" si="0"/>
        <v>1638.62</v>
      </c>
      <c r="O49" s="471">
        <f t="shared" si="1"/>
        <v>819.31</v>
      </c>
    </row>
    <row r="50" spans="1:15" s="25" customFormat="1" ht="12.6" customHeight="1" x14ac:dyDescent="0.2">
      <c r="A50" s="304" t="s">
        <v>79</v>
      </c>
      <c r="B50" s="394">
        <v>49</v>
      </c>
      <c r="C50" s="394">
        <v>49</v>
      </c>
      <c r="D50" s="394">
        <v>49</v>
      </c>
      <c r="E50" s="394"/>
      <c r="F50" s="394"/>
      <c r="G50" s="394"/>
      <c r="H50" s="394"/>
      <c r="I50" s="394"/>
      <c r="J50" s="394"/>
      <c r="K50" s="394"/>
      <c r="L50" s="394"/>
      <c r="M50" s="406">
        <v>0</v>
      </c>
      <c r="N50" s="407">
        <f t="shared" si="0"/>
        <v>147</v>
      </c>
      <c r="O50" s="471">
        <f t="shared" si="1"/>
        <v>49</v>
      </c>
    </row>
    <row r="51" spans="1:15" s="25" customFormat="1" ht="12.6" customHeight="1" x14ac:dyDescent="0.2">
      <c r="A51" s="304" t="s">
        <v>81</v>
      </c>
      <c r="B51" s="394">
        <v>83.66</v>
      </c>
      <c r="C51" s="394">
        <v>83.66</v>
      </c>
      <c r="D51" s="394">
        <v>86.99</v>
      </c>
      <c r="E51" s="394"/>
      <c r="F51" s="394"/>
      <c r="G51" s="394"/>
      <c r="H51" s="394"/>
      <c r="I51" s="394"/>
      <c r="J51" s="394"/>
      <c r="K51" s="394"/>
      <c r="L51" s="394"/>
      <c r="M51" s="406">
        <v>0</v>
      </c>
      <c r="N51" s="407">
        <f t="shared" si="0"/>
        <v>254.31</v>
      </c>
      <c r="O51" s="471">
        <f t="shared" si="1"/>
        <v>84.77</v>
      </c>
    </row>
    <row r="52" spans="1:15" s="25" customFormat="1" ht="12.6" customHeight="1" x14ac:dyDescent="0.2">
      <c r="A52" s="304" t="s">
        <v>87</v>
      </c>
      <c r="B52" s="394">
        <v>3.03</v>
      </c>
      <c r="C52" s="394"/>
      <c r="D52" s="394">
        <v>17.14</v>
      </c>
      <c r="E52" s="394"/>
      <c r="F52" s="394"/>
      <c r="G52" s="394"/>
      <c r="H52" s="394"/>
      <c r="I52" s="394"/>
      <c r="J52" s="394"/>
      <c r="K52" s="394"/>
      <c r="L52" s="394"/>
      <c r="M52" s="406">
        <v>0</v>
      </c>
      <c r="N52" s="407">
        <f t="shared" si="0"/>
        <v>20.170000000000002</v>
      </c>
      <c r="O52" s="471">
        <f t="shared" si="1"/>
        <v>10.085000000000001</v>
      </c>
    </row>
    <row r="53" spans="1:15" s="25" customFormat="1" ht="12.6" customHeight="1" thickBot="1" x14ac:dyDescent="0.25">
      <c r="A53" s="315" t="s">
        <v>1</v>
      </c>
      <c r="B53" s="395">
        <f>SUM(B7:B52)</f>
        <v>2397.38</v>
      </c>
      <c r="C53" s="395">
        <f t="shared" ref="C53:N53" si="2">SUM(C7:C52)</f>
        <v>1774.0800000000002</v>
      </c>
      <c r="D53" s="395">
        <f t="shared" si="2"/>
        <v>5078.8999999999996</v>
      </c>
      <c r="E53" s="395">
        <f t="shared" si="2"/>
        <v>0</v>
      </c>
      <c r="F53" s="395">
        <f t="shared" si="2"/>
        <v>0</v>
      </c>
      <c r="G53" s="395">
        <f t="shared" si="2"/>
        <v>0</v>
      </c>
      <c r="H53" s="395">
        <f t="shared" si="2"/>
        <v>0</v>
      </c>
      <c r="I53" s="395">
        <f>SUM(I7:I52)</f>
        <v>0</v>
      </c>
      <c r="J53" s="395">
        <f t="shared" si="2"/>
        <v>0</v>
      </c>
      <c r="K53" s="395">
        <f>SUM(K7:K52)</f>
        <v>0</v>
      </c>
      <c r="L53" s="395">
        <f t="shared" si="2"/>
        <v>0</v>
      </c>
      <c r="M53" s="409">
        <f t="shared" si="2"/>
        <v>0</v>
      </c>
      <c r="N53" s="410">
        <f t="shared" si="2"/>
        <v>9250.36</v>
      </c>
      <c r="O53" s="317">
        <f>IFERROR(AVERAGEIF(B53:M53,"&gt;0"),"")</f>
        <v>3083.4533333333334</v>
      </c>
    </row>
    <row r="54" spans="1:15" s="71" customFormat="1" ht="12.6" customHeight="1" thickBot="1" x14ac:dyDescent="0.25">
      <c r="A54" s="70"/>
      <c r="B54" s="70"/>
      <c r="C54" s="70"/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</row>
    <row r="55" spans="1:15" s="25" customFormat="1" ht="12.6" customHeight="1" thickBot="1" x14ac:dyDescent="0.25">
      <c r="A55" s="346" t="s">
        <v>2</v>
      </c>
      <c r="B55" s="347">
        <f t="shared" ref="B55:O55" si="3">B6</f>
        <v>44197</v>
      </c>
      <c r="C55" s="348">
        <f t="shared" si="3"/>
        <v>44228</v>
      </c>
      <c r="D55" s="348">
        <f t="shared" si="3"/>
        <v>44256</v>
      </c>
      <c r="E55" s="348">
        <f t="shared" si="3"/>
        <v>44287</v>
      </c>
      <c r="F55" s="348">
        <f t="shared" si="3"/>
        <v>44317</v>
      </c>
      <c r="G55" s="348">
        <f t="shared" si="3"/>
        <v>44348</v>
      </c>
      <c r="H55" s="348">
        <f t="shared" si="3"/>
        <v>44378</v>
      </c>
      <c r="I55" s="348">
        <f t="shared" si="3"/>
        <v>44409</v>
      </c>
      <c r="J55" s="348">
        <f t="shared" si="3"/>
        <v>44440</v>
      </c>
      <c r="K55" s="348">
        <f t="shared" si="3"/>
        <v>44470</v>
      </c>
      <c r="L55" s="348">
        <f t="shared" si="3"/>
        <v>44501</v>
      </c>
      <c r="M55" s="411">
        <f t="shared" si="3"/>
        <v>44531</v>
      </c>
      <c r="N55" s="412" t="str">
        <f t="shared" si="3"/>
        <v>Total</v>
      </c>
      <c r="O55" s="412" t="str">
        <f t="shared" si="3"/>
        <v>Média</v>
      </c>
    </row>
    <row r="56" spans="1:15" s="25" customFormat="1" ht="12.6" customHeight="1" x14ac:dyDescent="0.2">
      <c r="A56" s="328" t="s">
        <v>5</v>
      </c>
      <c r="B56" s="394">
        <v>4500</v>
      </c>
      <c r="C56" s="394">
        <v>4500</v>
      </c>
      <c r="D56" s="394">
        <v>4500</v>
      </c>
      <c r="E56" s="394"/>
      <c r="F56" s="394"/>
      <c r="G56" s="394"/>
      <c r="H56" s="394"/>
      <c r="I56" s="394"/>
      <c r="J56" s="394"/>
      <c r="K56" s="394"/>
      <c r="L56" s="394"/>
      <c r="M56" s="394">
        <v>0</v>
      </c>
      <c r="N56" s="314">
        <f t="shared" ref="N56:N64" si="4">SUM(B56:M56)</f>
        <v>13500</v>
      </c>
      <c r="O56" s="307">
        <f>IFERROR(AVERAGEIF(B56:M56,"&gt;0"),"")</f>
        <v>4500</v>
      </c>
    </row>
    <row r="57" spans="1:15" s="25" customFormat="1" ht="12.6" customHeight="1" x14ac:dyDescent="0.2">
      <c r="A57" s="328" t="s">
        <v>291</v>
      </c>
      <c r="B57" s="394"/>
      <c r="C57" s="394"/>
      <c r="D57" s="394"/>
      <c r="E57" s="394"/>
      <c r="F57" s="394"/>
      <c r="G57" s="394"/>
      <c r="H57" s="394"/>
      <c r="I57" s="394"/>
      <c r="J57" s="394"/>
      <c r="K57" s="394"/>
      <c r="L57" s="394"/>
      <c r="M57" s="394">
        <v>0</v>
      </c>
      <c r="N57" s="314">
        <f t="shared" si="4"/>
        <v>0</v>
      </c>
      <c r="O57" s="307" t="str">
        <f t="shared" ref="O57:O63" si="5">IFERROR(AVERAGEIF(B57:M57,"&gt;0"),"")</f>
        <v/>
      </c>
    </row>
    <row r="58" spans="1:15" s="25" customFormat="1" ht="12.6" customHeight="1" x14ac:dyDescent="0.2">
      <c r="A58" s="328" t="s">
        <v>552</v>
      </c>
      <c r="B58" s="394"/>
      <c r="C58" s="394"/>
      <c r="D58" s="394"/>
      <c r="E58" s="394"/>
      <c r="F58" s="394"/>
      <c r="G58" s="394"/>
      <c r="H58" s="394"/>
      <c r="I58" s="394"/>
      <c r="J58" s="394"/>
      <c r="K58" s="394"/>
      <c r="L58" s="394"/>
      <c r="M58" s="394">
        <v>0</v>
      </c>
      <c r="N58" s="314">
        <f t="shared" si="4"/>
        <v>0</v>
      </c>
      <c r="O58" s="307" t="str">
        <f t="shared" si="5"/>
        <v/>
      </c>
    </row>
    <row r="59" spans="1:15" s="25" customFormat="1" ht="12.6" customHeight="1" x14ac:dyDescent="0.2">
      <c r="A59" s="328" t="s">
        <v>148</v>
      </c>
      <c r="B59" s="394"/>
      <c r="C59" s="394"/>
      <c r="D59" s="394"/>
      <c r="E59" s="394"/>
      <c r="F59" s="394"/>
      <c r="G59" s="394"/>
      <c r="H59" s="394"/>
      <c r="I59" s="394"/>
      <c r="J59" s="394"/>
      <c r="K59" s="394"/>
      <c r="L59" s="394"/>
      <c r="M59" s="394">
        <v>0</v>
      </c>
      <c r="N59" s="314">
        <f t="shared" si="4"/>
        <v>0</v>
      </c>
      <c r="O59" s="307" t="str">
        <f t="shared" si="5"/>
        <v/>
      </c>
    </row>
    <row r="60" spans="1:15" s="25" customFormat="1" ht="12.6" customHeight="1" x14ac:dyDescent="0.2">
      <c r="A60" s="328" t="s">
        <v>179</v>
      </c>
      <c r="B60" s="394"/>
      <c r="C60" s="394"/>
      <c r="D60" s="394"/>
      <c r="E60" s="394"/>
      <c r="F60" s="394"/>
      <c r="G60" s="394"/>
      <c r="H60" s="394"/>
      <c r="I60" s="394"/>
      <c r="J60" s="394"/>
      <c r="K60" s="394"/>
      <c r="L60" s="394"/>
      <c r="M60" s="394">
        <v>0</v>
      </c>
      <c r="N60" s="314">
        <f t="shared" si="4"/>
        <v>0</v>
      </c>
      <c r="O60" s="307" t="str">
        <f t="shared" si="5"/>
        <v/>
      </c>
    </row>
    <row r="61" spans="1:15" s="25" customFormat="1" ht="12.6" customHeight="1" x14ac:dyDescent="0.2">
      <c r="A61" s="352" t="s">
        <v>3</v>
      </c>
      <c r="B61" s="394"/>
      <c r="C61" s="394"/>
      <c r="D61" s="394"/>
      <c r="E61" s="394"/>
      <c r="F61" s="394"/>
      <c r="G61" s="394"/>
      <c r="H61" s="394"/>
      <c r="I61" s="394"/>
      <c r="J61" s="394"/>
      <c r="K61" s="394"/>
      <c r="L61" s="394"/>
      <c r="M61" s="394">
        <v>0</v>
      </c>
      <c r="N61" s="314">
        <f t="shared" si="4"/>
        <v>0</v>
      </c>
      <c r="O61" s="307" t="str">
        <f t="shared" si="5"/>
        <v/>
      </c>
    </row>
    <row r="62" spans="1:15" s="25" customFormat="1" ht="12.6" customHeight="1" x14ac:dyDescent="0.2">
      <c r="A62" s="352" t="s">
        <v>671</v>
      </c>
      <c r="B62" s="394"/>
      <c r="C62" s="394"/>
      <c r="D62" s="394"/>
      <c r="E62" s="394"/>
      <c r="F62" s="394"/>
      <c r="G62" s="394"/>
      <c r="H62" s="394"/>
      <c r="I62" s="394"/>
      <c r="J62" s="394"/>
      <c r="K62" s="394"/>
      <c r="L62" s="394"/>
      <c r="M62" s="394">
        <v>0</v>
      </c>
      <c r="N62" s="314">
        <f t="shared" si="4"/>
        <v>0</v>
      </c>
      <c r="O62" s="307" t="str">
        <f t="shared" si="5"/>
        <v/>
      </c>
    </row>
    <row r="63" spans="1:15" s="25" customFormat="1" ht="12.6" customHeight="1" x14ac:dyDescent="0.2">
      <c r="A63" s="352" t="s">
        <v>65</v>
      </c>
      <c r="B63" s="394">
        <v>48.33</v>
      </c>
      <c r="C63" s="394">
        <v>29.12</v>
      </c>
      <c r="D63" s="394"/>
      <c r="E63" s="394"/>
      <c r="F63" s="394"/>
      <c r="G63" s="394"/>
      <c r="H63" s="394"/>
      <c r="I63" s="394"/>
      <c r="J63" s="394"/>
      <c r="K63" s="394"/>
      <c r="L63" s="394"/>
      <c r="M63" s="394">
        <v>0</v>
      </c>
      <c r="N63" s="314">
        <f t="shared" si="4"/>
        <v>77.45</v>
      </c>
      <c r="O63" s="307">
        <f t="shared" si="5"/>
        <v>38.725000000000001</v>
      </c>
    </row>
    <row r="64" spans="1:15" s="25" customFormat="1" ht="12.6" customHeight="1" thickBot="1" x14ac:dyDescent="0.25">
      <c r="A64" s="354" t="s">
        <v>1</v>
      </c>
      <c r="B64" s="355">
        <f>SUM(B56:B63)</f>
        <v>4548.33</v>
      </c>
      <c r="C64" s="355">
        <f t="shared" ref="C64:M64" si="6">SUM(C56:C63)</f>
        <v>4529.12</v>
      </c>
      <c r="D64" s="355">
        <f>SUM(D56:D63)</f>
        <v>4500</v>
      </c>
      <c r="E64" s="355">
        <f t="shared" si="6"/>
        <v>0</v>
      </c>
      <c r="F64" s="355">
        <f t="shared" si="6"/>
        <v>0</v>
      </c>
      <c r="G64" s="355">
        <f t="shared" si="6"/>
        <v>0</v>
      </c>
      <c r="H64" s="355">
        <f t="shared" si="6"/>
        <v>0</v>
      </c>
      <c r="I64" s="355">
        <f t="shared" si="6"/>
        <v>0</v>
      </c>
      <c r="J64" s="355">
        <f t="shared" si="6"/>
        <v>0</v>
      </c>
      <c r="K64" s="355">
        <f t="shared" si="6"/>
        <v>0</v>
      </c>
      <c r="L64" s="355">
        <f t="shared" si="6"/>
        <v>0</v>
      </c>
      <c r="M64" s="355">
        <f t="shared" si="6"/>
        <v>0</v>
      </c>
      <c r="N64" s="413">
        <f t="shared" si="4"/>
        <v>13577.45</v>
      </c>
      <c r="O64" s="331">
        <f>IFERROR(AVERAGEIF(B64:M64,"&gt;0"),"")</f>
        <v>4525.8166666666666</v>
      </c>
    </row>
    <row r="65" spans="1:15" s="25" customFormat="1" ht="12.6" customHeight="1" thickBot="1" x14ac:dyDescent="0.25">
      <c r="A65" s="332"/>
      <c r="B65" s="356"/>
      <c r="C65" s="356"/>
      <c r="D65" s="356"/>
      <c r="E65" s="356"/>
      <c r="F65" s="356"/>
      <c r="G65" s="356"/>
      <c r="H65" s="356"/>
      <c r="I65" s="356"/>
      <c r="J65" s="356"/>
      <c r="K65" s="356"/>
      <c r="L65" s="356"/>
      <c r="M65" s="356"/>
      <c r="N65" s="357"/>
      <c r="O65" s="358"/>
    </row>
    <row r="66" spans="1:15" s="34" customFormat="1" ht="12.6" customHeight="1" thickBot="1" x14ac:dyDescent="0.25">
      <c r="A66" s="335" t="s">
        <v>9</v>
      </c>
      <c r="B66" s="336">
        <f>'[2]2021'!$E$25</f>
        <v>44501.96</v>
      </c>
      <c r="C66" s="336">
        <f>'[2]2021'!$H$25</f>
        <v>47294.86</v>
      </c>
      <c r="D66" s="336">
        <f>'[2]2021'!$K$25</f>
        <v>46740.340000000004</v>
      </c>
      <c r="E66" s="336">
        <f>'[2]2021'!$N$25</f>
        <v>0</v>
      </c>
      <c r="F66" s="336">
        <f>'[2]2021'!$Q$25</f>
        <v>0</v>
      </c>
      <c r="G66" s="336">
        <f>'[2]2021'!$T$25</f>
        <v>0</v>
      </c>
      <c r="H66" s="336">
        <f>'[2]2021'!$W$25</f>
        <v>0</v>
      </c>
      <c r="I66" s="336">
        <f>'[2]2021'!$Z$25</f>
        <v>0</v>
      </c>
      <c r="J66" s="336">
        <f>'[2]2021'!$AC$25</f>
        <v>0</v>
      </c>
      <c r="K66" s="336">
        <f>'[2]2021'!$AF$25</f>
        <v>0</v>
      </c>
      <c r="L66" s="336">
        <f>'[2]2021'!$AI$25</f>
        <v>0</v>
      </c>
      <c r="M66" s="336">
        <f>'[2]2021'!$AL$25</f>
        <v>0</v>
      </c>
      <c r="N66" s="357"/>
      <c r="O66" s="357"/>
    </row>
  </sheetData>
  <sheetProtection password="E499" sheet="1" objects="1" scenarios="1" selectLockedCells="1" selectUnlockedCells="1"/>
  <mergeCells count="3">
    <mergeCell ref="A1:O1"/>
    <mergeCell ref="A2:O2"/>
    <mergeCell ref="A4:O4"/>
  </mergeCells>
  <printOptions horizontalCentered="1"/>
  <pageMargins left="0.94488188976377963" right="0.35433070866141736" top="0.78740157480314965" bottom="0.78740157480314965" header="0.51181102362204722" footer="0.51181102362204722"/>
  <pageSetup paperSize="9" scale="75" firstPageNumber="0" orientation="landscape" horizontalDpi="300" verticalDpi="30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5"/>
  <dimension ref="A1:P65"/>
  <sheetViews>
    <sheetView topLeftCell="A39" zoomScale="130" zoomScaleNormal="130" workbookViewId="0">
      <selection activeCell="H56" sqref="H56"/>
    </sheetView>
  </sheetViews>
  <sheetFormatPr defaultRowHeight="12.75" x14ac:dyDescent="0.2"/>
  <cols>
    <col min="1" max="1" width="40.7109375" style="44" customWidth="1"/>
    <col min="2" max="8" width="9.7109375" style="44" customWidth="1"/>
    <col min="9" max="9" width="10.85546875" style="44" customWidth="1"/>
    <col min="10" max="10" width="10" style="44" customWidth="1"/>
    <col min="11" max="11" width="8.7109375" style="44" customWidth="1"/>
    <col min="12" max="13" width="9.7109375" style="44" customWidth="1"/>
    <col min="14" max="14" width="9.7109375" style="215" customWidth="1"/>
    <col min="15" max="15" width="9.7109375" style="44" customWidth="1"/>
    <col min="16" max="16384" width="9.140625" style="44"/>
  </cols>
  <sheetData>
    <row r="1" spans="1:15" ht="12.6" customHeight="1" x14ac:dyDescent="0.2">
      <c r="A1" s="508" t="str">
        <f>APUCARANA!A1</f>
        <v xml:space="preserve">ORDEM DOS ADVOGADOS DO BRASIL - Seção PR </v>
      </c>
      <c r="B1" s="509"/>
      <c r="C1" s="509"/>
      <c r="D1" s="509"/>
      <c r="E1" s="509"/>
      <c r="F1" s="509"/>
      <c r="G1" s="509"/>
      <c r="H1" s="509"/>
      <c r="I1" s="509"/>
      <c r="J1" s="509"/>
      <c r="K1" s="509"/>
      <c r="L1" s="509"/>
      <c r="M1" s="509"/>
      <c r="N1" s="509"/>
      <c r="O1" s="510"/>
    </row>
    <row r="2" spans="1:15" ht="12.6" customHeight="1" thickBot="1" x14ac:dyDescent="0.25">
      <c r="A2" s="481" t="s">
        <v>703</v>
      </c>
      <c r="B2" s="482"/>
      <c r="C2" s="482"/>
      <c r="D2" s="482"/>
      <c r="E2" s="482"/>
      <c r="F2" s="482"/>
      <c r="G2" s="482"/>
      <c r="H2" s="482"/>
      <c r="I2" s="482"/>
      <c r="J2" s="482"/>
      <c r="K2" s="482"/>
      <c r="L2" s="482"/>
      <c r="M2" s="482"/>
      <c r="N2" s="482"/>
      <c r="O2" s="483"/>
    </row>
    <row r="3" spans="1:15" ht="12.6" customHeight="1" thickBot="1" x14ac:dyDescent="0.25">
      <c r="A3" s="45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211"/>
      <c r="O3" s="46"/>
    </row>
    <row r="4" spans="1:15" ht="12.6" customHeight="1" thickBot="1" x14ac:dyDescent="0.25">
      <c r="A4" s="511" t="s">
        <v>40</v>
      </c>
      <c r="B4" s="512"/>
      <c r="C4" s="512"/>
      <c r="D4" s="512"/>
      <c r="E4" s="512"/>
      <c r="F4" s="512"/>
      <c r="G4" s="512"/>
      <c r="H4" s="512"/>
      <c r="I4" s="512"/>
      <c r="J4" s="512"/>
      <c r="K4" s="512"/>
      <c r="L4" s="512"/>
      <c r="M4" s="512"/>
      <c r="N4" s="512"/>
      <c r="O4" s="513"/>
    </row>
    <row r="5" spans="1:15" ht="12.6" customHeight="1" thickBot="1" x14ac:dyDescent="0.25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298"/>
      <c r="O5" s="45"/>
    </row>
    <row r="6" spans="1:15" s="25" customFormat="1" ht="12.6" customHeight="1" thickBot="1" x14ac:dyDescent="0.25">
      <c r="A6" s="101" t="s">
        <v>0</v>
      </c>
      <c r="B6" s="301">
        <f>APUCARANA!B6</f>
        <v>44197</v>
      </c>
      <c r="C6" s="301">
        <f>APUCARANA!C6</f>
        <v>44228</v>
      </c>
      <c r="D6" s="301">
        <f>APUCARANA!D6</f>
        <v>44256</v>
      </c>
      <c r="E6" s="301">
        <f>APUCARANA!E6</f>
        <v>44287</v>
      </c>
      <c r="F6" s="301">
        <f>APUCARANA!F6</f>
        <v>44317</v>
      </c>
      <c r="G6" s="301">
        <f>APUCARANA!G6</f>
        <v>44348</v>
      </c>
      <c r="H6" s="301">
        <f>APUCARANA!H6</f>
        <v>44378</v>
      </c>
      <c r="I6" s="301">
        <f>APUCARANA!I6</f>
        <v>44409</v>
      </c>
      <c r="J6" s="301">
        <f>APUCARANA!J6</f>
        <v>44440</v>
      </c>
      <c r="K6" s="301">
        <f>APUCARANA!K6</f>
        <v>44470</v>
      </c>
      <c r="L6" s="301">
        <f>APUCARANA!L6</f>
        <v>44501</v>
      </c>
      <c r="M6" s="301">
        <f>APUCARANA!M6</f>
        <v>44531</v>
      </c>
      <c r="N6" s="103" t="str">
        <f>APUCARANA!N6</f>
        <v>Total</v>
      </c>
      <c r="O6" s="104" t="str">
        <f>APUCARANA!O6</f>
        <v>Média</v>
      </c>
    </row>
    <row r="7" spans="1:15" s="25" customFormat="1" ht="12.6" customHeight="1" x14ac:dyDescent="0.2">
      <c r="A7" s="105" t="s">
        <v>194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>
        <v>0</v>
      </c>
      <c r="N7" s="183">
        <f t="shared" ref="N7:N49" si="0">SUM(B7:M7)</f>
        <v>0</v>
      </c>
      <c r="O7" s="106" t="str">
        <f>IFERROR(AVERAGEIF(B7:M7,"&gt;0"),"")</f>
        <v/>
      </c>
    </row>
    <row r="8" spans="1:15" s="25" customFormat="1" ht="12.6" customHeight="1" x14ac:dyDescent="0.2">
      <c r="A8" s="105" t="s">
        <v>113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>
        <v>0</v>
      </c>
      <c r="N8" s="183">
        <f t="shared" si="0"/>
        <v>0</v>
      </c>
      <c r="O8" s="106" t="str">
        <f t="shared" ref="O8:O49" si="1">IFERROR(AVERAGEIF(B8:M8,"&gt;0"),"")</f>
        <v/>
      </c>
    </row>
    <row r="9" spans="1:15" s="25" customFormat="1" ht="12.6" customHeight="1" x14ac:dyDescent="0.2">
      <c r="A9" s="105" t="s">
        <v>180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>
        <v>0</v>
      </c>
      <c r="N9" s="183">
        <f t="shared" si="0"/>
        <v>0</v>
      </c>
      <c r="O9" s="106" t="str">
        <f t="shared" si="1"/>
        <v/>
      </c>
    </row>
    <row r="10" spans="1:15" s="25" customFormat="1" ht="12.6" customHeight="1" x14ac:dyDescent="0.2">
      <c r="A10" s="105" t="s">
        <v>632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>
        <v>0</v>
      </c>
      <c r="N10" s="183">
        <f t="shared" si="0"/>
        <v>0</v>
      </c>
      <c r="O10" s="106" t="str">
        <f t="shared" si="1"/>
        <v/>
      </c>
    </row>
    <row r="11" spans="1:15" s="25" customFormat="1" ht="12.6" customHeight="1" x14ac:dyDescent="0.2">
      <c r="A11" s="105" t="s">
        <v>606</v>
      </c>
      <c r="B11" s="26"/>
      <c r="C11" s="26"/>
      <c r="D11" s="26">
        <v>1700</v>
      </c>
      <c r="E11" s="26"/>
      <c r="F11" s="26"/>
      <c r="G11" s="26"/>
      <c r="H11" s="26"/>
      <c r="I11" s="26"/>
      <c r="J11" s="26"/>
      <c r="K11" s="26"/>
      <c r="L11" s="26"/>
      <c r="M11" s="26">
        <v>0</v>
      </c>
      <c r="N11" s="183">
        <f t="shared" si="0"/>
        <v>1700</v>
      </c>
      <c r="O11" s="106">
        <f t="shared" si="1"/>
        <v>1700</v>
      </c>
    </row>
    <row r="12" spans="1:15" s="25" customFormat="1" ht="12.6" customHeight="1" x14ac:dyDescent="0.2">
      <c r="A12" s="105" t="s">
        <v>328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>
        <v>0</v>
      </c>
      <c r="N12" s="183">
        <f t="shared" si="0"/>
        <v>0</v>
      </c>
      <c r="O12" s="106" t="str">
        <f t="shared" si="1"/>
        <v/>
      </c>
    </row>
    <row r="13" spans="1:15" s="25" customFormat="1" ht="12.6" customHeight="1" x14ac:dyDescent="0.2">
      <c r="A13" s="105" t="s">
        <v>154</v>
      </c>
      <c r="B13" s="26"/>
      <c r="C13" s="26">
        <v>180</v>
      </c>
      <c r="D13" s="26"/>
      <c r="E13" s="26"/>
      <c r="F13" s="26"/>
      <c r="G13" s="26"/>
      <c r="H13" s="26"/>
      <c r="I13" s="26"/>
      <c r="J13" s="26"/>
      <c r="K13" s="26"/>
      <c r="L13" s="26"/>
      <c r="M13" s="26">
        <v>0</v>
      </c>
      <c r="N13" s="183">
        <f t="shared" si="0"/>
        <v>180</v>
      </c>
      <c r="O13" s="106">
        <f t="shared" si="1"/>
        <v>180</v>
      </c>
    </row>
    <row r="14" spans="1:15" s="25" customFormat="1" ht="12.6" customHeight="1" x14ac:dyDescent="0.2">
      <c r="A14" s="156" t="s">
        <v>131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>
        <v>0</v>
      </c>
      <c r="N14" s="183">
        <f t="shared" si="0"/>
        <v>0</v>
      </c>
      <c r="O14" s="106" t="str">
        <f t="shared" si="1"/>
        <v/>
      </c>
    </row>
    <row r="15" spans="1:15" s="25" customFormat="1" ht="12.6" customHeight="1" x14ac:dyDescent="0.2">
      <c r="A15" s="156" t="s">
        <v>167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>
        <v>0</v>
      </c>
      <c r="N15" s="183">
        <f t="shared" si="0"/>
        <v>0</v>
      </c>
      <c r="O15" s="106" t="str">
        <f t="shared" si="1"/>
        <v/>
      </c>
    </row>
    <row r="16" spans="1:15" s="25" customFormat="1" ht="12.6" customHeight="1" x14ac:dyDescent="0.2">
      <c r="A16" s="105" t="s">
        <v>182</v>
      </c>
      <c r="B16" s="26"/>
      <c r="C16" s="26">
        <v>575</v>
      </c>
      <c r="D16" s="26"/>
      <c r="E16" s="26"/>
      <c r="F16" s="26"/>
      <c r="G16" s="26"/>
      <c r="H16" s="26"/>
      <c r="I16" s="26"/>
      <c r="J16" s="26"/>
      <c r="K16" s="26"/>
      <c r="L16" s="26"/>
      <c r="M16" s="26">
        <v>0</v>
      </c>
      <c r="N16" s="183">
        <f t="shared" si="0"/>
        <v>575</v>
      </c>
      <c r="O16" s="106">
        <f t="shared" si="1"/>
        <v>575</v>
      </c>
    </row>
    <row r="17" spans="1:15" s="25" customFormat="1" ht="12.6" customHeight="1" x14ac:dyDescent="0.2">
      <c r="A17" s="105" t="s">
        <v>80</v>
      </c>
      <c r="B17" s="26">
        <v>226.2</v>
      </c>
      <c r="C17" s="26">
        <v>688.45</v>
      </c>
      <c r="D17" s="26"/>
      <c r="E17" s="26"/>
      <c r="F17" s="26"/>
      <c r="G17" s="26"/>
      <c r="H17" s="26"/>
      <c r="I17" s="26"/>
      <c r="J17" s="26"/>
      <c r="K17" s="26"/>
      <c r="L17" s="26"/>
      <c r="M17" s="26">
        <v>0</v>
      </c>
      <c r="N17" s="183">
        <f t="shared" si="0"/>
        <v>914.65000000000009</v>
      </c>
      <c r="O17" s="106">
        <f t="shared" si="1"/>
        <v>457.32500000000005</v>
      </c>
    </row>
    <row r="18" spans="1:15" s="25" customFormat="1" ht="12.6" customHeight="1" x14ac:dyDescent="0.2">
      <c r="A18" s="105" t="s">
        <v>244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>
        <v>0</v>
      </c>
      <c r="N18" s="183">
        <f t="shared" si="0"/>
        <v>0</v>
      </c>
      <c r="O18" s="106" t="str">
        <f t="shared" si="1"/>
        <v/>
      </c>
    </row>
    <row r="19" spans="1:15" s="25" customFormat="1" ht="12.6" customHeight="1" x14ac:dyDescent="0.2">
      <c r="A19" s="105" t="s">
        <v>275</v>
      </c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>
        <v>0</v>
      </c>
      <c r="N19" s="183">
        <f t="shared" si="0"/>
        <v>0</v>
      </c>
      <c r="O19" s="106" t="str">
        <f t="shared" si="1"/>
        <v/>
      </c>
    </row>
    <row r="20" spans="1:15" s="25" customFormat="1" ht="12.6" customHeight="1" x14ac:dyDescent="0.2">
      <c r="A20" s="105" t="s">
        <v>67</v>
      </c>
      <c r="B20" s="26"/>
      <c r="C20" s="26"/>
      <c r="D20" s="26">
        <v>208.6</v>
      </c>
      <c r="E20" s="26"/>
      <c r="F20" s="26"/>
      <c r="G20" s="26"/>
      <c r="H20" s="26"/>
      <c r="I20" s="26"/>
      <c r="J20" s="26"/>
      <c r="K20" s="26"/>
      <c r="L20" s="26"/>
      <c r="M20" s="26">
        <v>0</v>
      </c>
      <c r="N20" s="183">
        <f t="shared" si="0"/>
        <v>208.6</v>
      </c>
      <c r="O20" s="106">
        <f t="shared" si="1"/>
        <v>208.6</v>
      </c>
    </row>
    <row r="21" spans="1:15" s="25" customFormat="1" ht="12.6" customHeight="1" x14ac:dyDescent="0.2">
      <c r="A21" s="105" t="s">
        <v>91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>
        <v>0</v>
      </c>
      <c r="N21" s="183">
        <f t="shared" si="0"/>
        <v>0</v>
      </c>
      <c r="O21" s="106" t="str">
        <f t="shared" si="1"/>
        <v/>
      </c>
    </row>
    <row r="22" spans="1:15" s="25" customFormat="1" ht="12.6" customHeight="1" x14ac:dyDescent="0.2">
      <c r="A22" s="105" t="s">
        <v>158</v>
      </c>
      <c r="B22" s="26">
        <v>1600</v>
      </c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>
        <v>0</v>
      </c>
      <c r="N22" s="183">
        <f t="shared" si="0"/>
        <v>1600</v>
      </c>
      <c r="O22" s="106">
        <f t="shared" si="1"/>
        <v>1600</v>
      </c>
    </row>
    <row r="23" spans="1:15" s="25" customFormat="1" ht="12.6" customHeight="1" x14ac:dyDescent="0.2">
      <c r="A23" s="105" t="s">
        <v>93</v>
      </c>
      <c r="B23" s="26"/>
      <c r="C23" s="26">
        <v>150</v>
      </c>
      <c r="D23" s="26"/>
      <c r="E23" s="26"/>
      <c r="F23" s="26"/>
      <c r="G23" s="26"/>
      <c r="H23" s="26"/>
      <c r="I23" s="26"/>
      <c r="J23" s="26"/>
      <c r="K23" s="26"/>
      <c r="L23" s="26"/>
      <c r="M23" s="26">
        <v>0</v>
      </c>
      <c r="N23" s="183">
        <f t="shared" si="0"/>
        <v>150</v>
      </c>
      <c r="O23" s="106">
        <f t="shared" si="1"/>
        <v>150</v>
      </c>
    </row>
    <row r="24" spans="1:15" s="25" customFormat="1" ht="12.6" customHeight="1" x14ac:dyDescent="0.2">
      <c r="A24" s="105" t="s">
        <v>88</v>
      </c>
      <c r="B24" s="26">
        <v>142.5</v>
      </c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>
        <v>0</v>
      </c>
      <c r="N24" s="183">
        <f t="shared" si="0"/>
        <v>142.5</v>
      </c>
      <c r="O24" s="106">
        <f t="shared" si="1"/>
        <v>142.5</v>
      </c>
    </row>
    <row r="25" spans="1:15" s="25" customFormat="1" ht="12.6" customHeight="1" x14ac:dyDescent="0.2">
      <c r="A25" s="105" t="s">
        <v>108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>
        <v>0</v>
      </c>
      <c r="N25" s="183">
        <f t="shared" si="0"/>
        <v>0</v>
      </c>
      <c r="O25" s="106" t="str">
        <f t="shared" si="1"/>
        <v/>
      </c>
    </row>
    <row r="26" spans="1:15" s="25" customFormat="1" ht="12.6" customHeight="1" x14ac:dyDescent="0.2">
      <c r="A26" s="105" t="s">
        <v>111</v>
      </c>
      <c r="B26" s="26">
        <v>166.94</v>
      </c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>
        <v>0</v>
      </c>
      <c r="N26" s="183">
        <f t="shared" si="0"/>
        <v>166.94</v>
      </c>
      <c r="O26" s="106">
        <f t="shared" si="1"/>
        <v>166.94</v>
      </c>
    </row>
    <row r="27" spans="1:15" s="25" customFormat="1" ht="12.6" customHeight="1" x14ac:dyDescent="0.2">
      <c r="A27" s="105" t="s">
        <v>126</v>
      </c>
      <c r="B27" s="26"/>
      <c r="C27" s="26"/>
      <c r="D27" s="26">
        <v>113.46</v>
      </c>
      <c r="E27" s="26"/>
      <c r="F27" s="26"/>
      <c r="G27" s="26"/>
      <c r="H27" s="26"/>
      <c r="I27" s="26"/>
      <c r="J27" s="26"/>
      <c r="K27" s="26"/>
      <c r="L27" s="26"/>
      <c r="M27" s="26">
        <v>0</v>
      </c>
      <c r="N27" s="183">
        <f t="shared" si="0"/>
        <v>113.46</v>
      </c>
      <c r="O27" s="106">
        <f t="shared" si="1"/>
        <v>113.46</v>
      </c>
    </row>
    <row r="28" spans="1:15" s="25" customFormat="1" ht="12.6" customHeight="1" x14ac:dyDescent="0.2">
      <c r="A28" s="105" t="s">
        <v>69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>
        <v>0</v>
      </c>
      <c r="N28" s="183">
        <f t="shared" si="0"/>
        <v>0</v>
      </c>
      <c r="O28" s="106" t="str">
        <f t="shared" si="1"/>
        <v/>
      </c>
    </row>
    <row r="29" spans="1:15" s="25" customFormat="1" ht="12.6" customHeight="1" x14ac:dyDescent="0.2">
      <c r="A29" s="105" t="s">
        <v>123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>
        <v>0</v>
      </c>
      <c r="N29" s="183">
        <f t="shared" si="0"/>
        <v>0</v>
      </c>
      <c r="O29" s="106" t="str">
        <f t="shared" si="1"/>
        <v/>
      </c>
    </row>
    <row r="30" spans="1:15" s="25" customFormat="1" ht="12.6" customHeight="1" x14ac:dyDescent="0.2">
      <c r="A30" s="105" t="s">
        <v>421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>
        <v>0</v>
      </c>
      <c r="N30" s="183">
        <f t="shared" si="0"/>
        <v>0</v>
      </c>
      <c r="O30" s="106" t="str">
        <f t="shared" si="1"/>
        <v/>
      </c>
    </row>
    <row r="31" spans="1:15" s="25" customFormat="1" ht="12.6" customHeight="1" x14ac:dyDescent="0.2">
      <c r="A31" s="105" t="s">
        <v>309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>
        <v>0</v>
      </c>
      <c r="N31" s="183">
        <f t="shared" si="0"/>
        <v>0</v>
      </c>
      <c r="O31" s="106" t="str">
        <f t="shared" si="1"/>
        <v/>
      </c>
    </row>
    <row r="32" spans="1:15" s="25" customFormat="1" ht="12.6" customHeight="1" x14ac:dyDescent="0.2">
      <c r="A32" s="105" t="s">
        <v>176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>
        <v>0</v>
      </c>
      <c r="N32" s="183">
        <f t="shared" si="0"/>
        <v>0</v>
      </c>
      <c r="O32" s="106" t="str">
        <f t="shared" si="1"/>
        <v/>
      </c>
    </row>
    <row r="33" spans="1:15" s="25" customFormat="1" ht="12.6" customHeight="1" x14ac:dyDescent="0.2">
      <c r="A33" s="105" t="s">
        <v>181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>
        <v>0</v>
      </c>
      <c r="N33" s="183">
        <f t="shared" si="0"/>
        <v>0</v>
      </c>
      <c r="O33" s="106" t="str">
        <f t="shared" si="1"/>
        <v/>
      </c>
    </row>
    <row r="34" spans="1:15" s="25" customFormat="1" ht="12.6" customHeight="1" x14ac:dyDescent="0.2">
      <c r="A34" s="263" t="s">
        <v>371</v>
      </c>
      <c r="B34" s="26">
        <v>135.43</v>
      </c>
      <c r="C34" s="26">
        <v>135.43</v>
      </c>
      <c r="D34" s="26">
        <v>135.43</v>
      </c>
      <c r="E34" s="26"/>
      <c r="F34" s="26"/>
      <c r="G34" s="26"/>
      <c r="H34" s="26"/>
      <c r="I34" s="26"/>
      <c r="J34" s="26"/>
      <c r="K34" s="26"/>
      <c r="L34" s="26"/>
      <c r="M34" s="26">
        <v>0</v>
      </c>
      <c r="N34" s="183">
        <f t="shared" si="0"/>
        <v>406.29</v>
      </c>
      <c r="O34" s="106">
        <f t="shared" si="1"/>
        <v>135.43</v>
      </c>
    </row>
    <row r="35" spans="1:15" s="25" customFormat="1" ht="12.6" customHeight="1" x14ac:dyDescent="0.2">
      <c r="A35" s="105" t="s">
        <v>147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>
        <v>0</v>
      </c>
      <c r="N35" s="183">
        <f t="shared" si="0"/>
        <v>0</v>
      </c>
      <c r="O35" s="106" t="str">
        <f t="shared" si="1"/>
        <v/>
      </c>
    </row>
    <row r="36" spans="1:15" s="25" customFormat="1" ht="12.6" customHeight="1" x14ac:dyDescent="0.2">
      <c r="A36" s="105" t="s">
        <v>273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>
        <v>0</v>
      </c>
      <c r="N36" s="183">
        <f t="shared" si="0"/>
        <v>0</v>
      </c>
      <c r="O36" s="106" t="str">
        <f t="shared" si="1"/>
        <v/>
      </c>
    </row>
    <row r="37" spans="1:15" s="25" customFormat="1" ht="12.6" customHeight="1" x14ac:dyDescent="0.2">
      <c r="A37" s="105" t="s">
        <v>145</v>
      </c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>
        <v>0</v>
      </c>
      <c r="N37" s="183">
        <f t="shared" si="0"/>
        <v>0</v>
      </c>
      <c r="O37" s="106" t="str">
        <f t="shared" si="1"/>
        <v/>
      </c>
    </row>
    <row r="38" spans="1:15" s="25" customFormat="1" ht="12.6" customHeight="1" x14ac:dyDescent="0.2">
      <c r="A38" s="105" t="s">
        <v>177</v>
      </c>
      <c r="B38" s="26">
        <v>250</v>
      </c>
      <c r="C38" s="26">
        <v>200</v>
      </c>
      <c r="D38" s="26"/>
      <c r="E38" s="26"/>
      <c r="F38" s="26"/>
      <c r="G38" s="26"/>
      <c r="H38" s="26"/>
      <c r="I38" s="26"/>
      <c r="J38" s="26"/>
      <c r="K38" s="26"/>
      <c r="L38" s="26"/>
      <c r="M38" s="26">
        <v>0</v>
      </c>
      <c r="N38" s="183">
        <f t="shared" si="0"/>
        <v>450</v>
      </c>
      <c r="O38" s="106">
        <f t="shared" si="1"/>
        <v>225</v>
      </c>
    </row>
    <row r="39" spans="1:15" s="25" customFormat="1" ht="12.6" customHeight="1" x14ac:dyDescent="0.2">
      <c r="A39" s="105" t="s">
        <v>393</v>
      </c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>
        <v>0</v>
      </c>
      <c r="N39" s="183">
        <f t="shared" si="0"/>
        <v>0</v>
      </c>
      <c r="O39" s="106" t="str">
        <f t="shared" si="1"/>
        <v/>
      </c>
    </row>
    <row r="40" spans="1:15" s="25" customFormat="1" ht="12.6" customHeight="1" x14ac:dyDescent="0.2">
      <c r="A40" s="105" t="s">
        <v>95</v>
      </c>
      <c r="B40" s="26">
        <v>361.71</v>
      </c>
      <c r="C40" s="26"/>
      <c r="D40" s="26">
        <v>848.22</v>
      </c>
      <c r="E40" s="26"/>
      <c r="F40" s="26"/>
      <c r="G40" s="26"/>
      <c r="H40" s="26"/>
      <c r="I40" s="26"/>
      <c r="J40" s="26"/>
      <c r="K40" s="26"/>
      <c r="L40" s="26"/>
      <c r="M40" s="26">
        <v>0</v>
      </c>
      <c r="N40" s="183">
        <f t="shared" si="0"/>
        <v>1209.93</v>
      </c>
      <c r="O40" s="106">
        <f t="shared" si="1"/>
        <v>604.96500000000003</v>
      </c>
    </row>
    <row r="41" spans="1:15" s="25" customFormat="1" ht="12.6" customHeight="1" x14ac:dyDescent="0.2">
      <c r="A41" s="105" t="s">
        <v>98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>
        <v>0</v>
      </c>
      <c r="N41" s="183">
        <f t="shared" si="0"/>
        <v>0</v>
      </c>
      <c r="O41" s="106" t="str">
        <f t="shared" si="1"/>
        <v/>
      </c>
    </row>
    <row r="42" spans="1:15" s="25" customFormat="1" ht="12.6" customHeight="1" x14ac:dyDescent="0.2">
      <c r="A42" s="105" t="s">
        <v>96</v>
      </c>
      <c r="B42" s="26">
        <v>624.4</v>
      </c>
      <c r="C42" s="26">
        <v>624.4</v>
      </c>
      <c r="D42" s="26">
        <v>624.4</v>
      </c>
      <c r="E42" s="26"/>
      <c r="F42" s="26"/>
      <c r="G42" s="26"/>
      <c r="H42" s="26"/>
      <c r="I42" s="26"/>
      <c r="J42" s="26"/>
      <c r="K42" s="26"/>
      <c r="L42" s="26"/>
      <c r="M42" s="26">
        <v>0</v>
      </c>
      <c r="N42" s="183">
        <f t="shared" si="0"/>
        <v>1873.1999999999998</v>
      </c>
      <c r="O42" s="106">
        <f t="shared" si="1"/>
        <v>624.4</v>
      </c>
    </row>
    <row r="43" spans="1:15" s="25" customFormat="1" ht="12.6" customHeight="1" x14ac:dyDescent="0.2">
      <c r="A43" s="105" t="s">
        <v>178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>
        <v>0</v>
      </c>
      <c r="N43" s="183">
        <f t="shared" si="0"/>
        <v>0</v>
      </c>
      <c r="O43" s="106" t="str">
        <f t="shared" si="1"/>
        <v/>
      </c>
    </row>
    <row r="44" spans="1:15" s="25" customFormat="1" ht="12.6" customHeight="1" x14ac:dyDescent="0.2">
      <c r="A44" s="105" t="s">
        <v>75</v>
      </c>
      <c r="B44" s="26">
        <v>461.94</v>
      </c>
      <c r="C44" s="26"/>
      <c r="D44" s="26">
        <v>952.51</v>
      </c>
      <c r="E44" s="26"/>
      <c r="F44" s="26"/>
      <c r="G44" s="26"/>
      <c r="H44" s="26"/>
      <c r="I44" s="26"/>
      <c r="J44" s="26"/>
      <c r="K44" s="26"/>
      <c r="L44" s="26"/>
      <c r="M44" s="26">
        <v>0</v>
      </c>
      <c r="N44" s="183">
        <f t="shared" si="0"/>
        <v>1414.45</v>
      </c>
      <c r="O44" s="106">
        <f t="shared" si="1"/>
        <v>707.22500000000002</v>
      </c>
    </row>
    <row r="45" spans="1:15" s="25" customFormat="1" ht="12.6" customHeight="1" x14ac:dyDescent="0.2">
      <c r="A45" s="105" t="s">
        <v>226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>
        <v>0</v>
      </c>
      <c r="N45" s="183">
        <f t="shared" si="0"/>
        <v>0</v>
      </c>
      <c r="O45" s="106" t="str">
        <f t="shared" si="1"/>
        <v/>
      </c>
    </row>
    <row r="46" spans="1:15" s="25" customFormat="1" ht="12.6" customHeight="1" x14ac:dyDescent="0.2">
      <c r="A46" s="105" t="s">
        <v>247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>
        <v>0</v>
      </c>
      <c r="N46" s="183">
        <f t="shared" si="0"/>
        <v>0</v>
      </c>
      <c r="O46" s="106" t="str">
        <f t="shared" si="1"/>
        <v/>
      </c>
    </row>
    <row r="47" spans="1:15" s="25" customFormat="1" ht="12.6" customHeight="1" x14ac:dyDescent="0.2">
      <c r="A47" s="105" t="s">
        <v>79</v>
      </c>
      <c r="B47" s="26">
        <v>51.4</v>
      </c>
      <c r="C47" s="26">
        <v>52.6</v>
      </c>
      <c r="D47" s="26">
        <v>52.6</v>
      </c>
      <c r="E47" s="26"/>
      <c r="F47" s="26"/>
      <c r="G47" s="26"/>
      <c r="H47" s="26"/>
      <c r="I47" s="26"/>
      <c r="J47" s="26"/>
      <c r="K47" s="26"/>
      <c r="L47" s="26"/>
      <c r="M47" s="26">
        <v>0</v>
      </c>
      <c r="N47" s="183">
        <f t="shared" si="0"/>
        <v>156.6</v>
      </c>
      <c r="O47" s="106">
        <f t="shared" si="1"/>
        <v>52.199999999999996</v>
      </c>
    </row>
    <row r="48" spans="1:15" s="25" customFormat="1" ht="12.6" customHeight="1" x14ac:dyDescent="0.2">
      <c r="A48" s="105" t="s">
        <v>193</v>
      </c>
      <c r="B48" s="26">
        <v>2.19</v>
      </c>
      <c r="C48" s="26"/>
      <c r="D48" s="26">
        <v>6.36</v>
      </c>
      <c r="E48" s="26"/>
      <c r="F48" s="26"/>
      <c r="G48" s="26"/>
      <c r="H48" s="26"/>
      <c r="I48" s="26"/>
      <c r="J48" s="26"/>
      <c r="K48" s="26"/>
      <c r="L48" s="26"/>
      <c r="M48" s="26">
        <v>0</v>
      </c>
      <c r="N48" s="183">
        <f t="shared" si="0"/>
        <v>8.5500000000000007</v>
      </c>
      <c r="O48" s="106">
        <f t="shared" si="1"/>
        <v>4.2750000000000004</v>
      </c>
    </row>
    <row r="49" spans="1:16" s="25" customFormat="1" ht="12.6" customHeight="1" x14ac:dyDescent="0.2">
      <c r="A49" s="105" t="s">
        <v>81</v>
      </c>
      <c r="B49" s="26">
        <v>125.64</v>
      </c>
      <c r="C49" s="26">
        <v>125.64</v>
      </c>
      <c r="D49" s="26">
        <v>131.63</v>
      </c>
      <c r="E49" s="26"/>
      <c r="F49" s="26"/>
      <c r="G49" s="26"/>
      <c r="H49" s="26"/>
      <c r="I49" s="26"/>
      <c r="J49" s="26"/>
      <c r="K49" s="26"/>
      <c r="L49" s="26"/>
      <c r="M49" s="26">
        <v>0</v>
      </c>
      <c r="N49" s="183">
        <f t="shared" si="0"/>
        <v>382.90999999999997</v>
      </c>
      <c r="O49" s="106">
        <f t="shared" si="1"/>
        <v>127.63666666666666</v>
      </c>
    </row>
    <row r="50" spans="1:16" s="25" customFormat="1" ht="12.6" customHeight="1" thickBot="1" x14ac:dyDescent="0.25">
      <c r="A50" s="168" t="s">
        <v>1</v>
      </c>
      <c r="B50" s="178">
        <f t="shared" ref="B50:M50" si="2">SUM(B7:B49)</f>
        <v>4148.3500000000004</v>
      </c>
      <c r="C50" s="178">
        <f t="shared" si="2"/>
        <v>2731.52</v>
      </c>
      <c r="D50" s="178">
        <f t="shared" si="2"/>
        <v>4773.21</v>
      </c>
      <c r="E50" s="178">
        <f t="shared" si="2"/>
        <v>0</v>
      </c>
      <c r="F50" s="178">
        <f t="shared" si="2"/>
        <v>0</v>
      </c>
      <c r="G50" s="178">
        <f t="shared" si="2"/>
        <v>0</v>
      </c>
      <c r="H50" s="178">
        <f>SUM(H7:H49)</f>
        <v>0</v>
      </c>
      <c r="I50" s="178">
        <f t="shared" si="2"/>
        <v>0</v>
      </c>
      <c r="J50" s="178">
        <f t="shared" si="2"/>
        <v>0</v>
      </c>
      <c r="K50" s="178">
        <f t="shared" si="2"/>
        <v>0</v>
      </c>
      <c r="L50" s="178">
        <f t="shared" si="2"/>
        <v>0</v>
      </c>
      <c r="M50" s="178">
        <f t="shared" si="2"/>
        <v>0</v>
      </c>
      <c r="N50" s="178">
        <f>SUM(N7:N49)</f>
        <v>11653.08</v>
      </c>
      <c r="O50" s="295">
        <f>IFERROR(AVERAGEIF(B50:M50,"&gt;0"),"")</f>
        <v>3884.3600000000006</v>
      </c>
    </row>
    <row r="51" spans="1:16" s="25" customFormat="1" ht="12.6" customHeight="1" thickBot="1" x14ac:dyDescent="0.2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1"/>
    </row>
    <row r="52" spans="1:16" s="25" customFormat="1" ht="12.6" customHeight="1" thickBot="1" x14ac:dyDescent="0.25">
      <c r="A52" s="64" t="s">
        <v>2</v>
      </c>
      <c r="B52" s="107">
        <f t="shared" ref="B52:O52" si="3">B6</f>
        <v>44197</v>
      </c>
      <c r="C52" s="108">
        <f t="shared" si="3"/>
        <v>44228</v>
      </c>
      <c r="D52" s="108">
        <f t="shared" si="3"/>
        <v>44256</v>
      </c>
      <c r="E52" s="108">
        <f t="shared" si="3"/>
        <v>44287</v>
      </c>
      <c r="F52" s="108">
        <f t="shared" si="3"/>
        <v>44317</v>
      </c>
      <c r="G52" s="108">
        <f t="shared" si="3"/>
        <v>44348</v>
      </c>
      <c r="H52" s="108">
        <f t="shared" si="3"/>
        <v>44378</v>
      </c>
      <c r="I52" s="108">
        <f t="shared" si="3"/>
        <v>44409</v>
      </c>
      <c r="J52" s="108">
        <f t="shared" si="3"/>
        <v>44440</v>
      </c>
      <c r="K52" s="108">
        <f t="shared" si="3"/>
        <v>44470</v>
      </c>
      <c r="L52" s="108">
        <f t="shared" si="3"/>
        <v>44501</v>
      </c>
      <c r="M52" s="108">
        <f t="shared" si="3"/>
        <v>44531</v>
      </c>
      <c r="N52" s="109" t="str">
        <f t="shared" si="3"/>
        <v>Total</v>
      </c>
      <c r="O52" s="120" t="str">
        <f t="shared" si="3"/>
        <v>Média</v>
      </c>
    </row>
    <row r="53" spans="1:16" s="25" customFormat="1" ht="12.6" customHeight="1" x14ac:dyDescent="0.2">
      <c r="A53" s="111" t="s">
        <v>5</v>
      </c>
      <c r="B53" s="26">
        <v>5500</v>
      </c>
      <c r="C53" s="26">
        <v>5500</v>
      </c>
      <c r="D53" s="26">
        <v>5500</v>
      </c>
      <c r="E53" s="26"/>
      <c r="F53" s="26"/>
      <c r="G53" s="26"/>
      <c r="H53" s="26"/>
      <c r="I53" s="26"/>
      <c r="J53" s="26"/>
      <c r="K53" s="26"/>
      <c r="L53" s="26"/>
      <c r="M53" s="26">
        <v>0</v>
      </c>
      <c r="N53" s="210">
        <f t="shared" ref="N53:N61" si="4">SUM(B53:M53)</f>
        <v>16500</v>
      </c>
      <c r="O53" s="106">
        <f>IFERROR(AVERAGEIF(B53:M53,"&gt;0"),"")</f>
        <v>5500</v>
      </c>
    </row>
    <row r="54" spans="1:16" s="25" customFormat="1" ht="12.6" customHeight="1" x14ac:dyDescent="0.2">
      <c r="A54" s="111" t="s">
        <v>166</v>
      </c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>
        <v>0</v>
      </c>
      <c r="N54" s="210">
        <f t="shared" si="4"/>
        <v>0</v>
      </c>
      <c r="O54" s="106" t="str">
        <f t="shared" ref="O54:O60" si="5">IFERROR(AVERAGEIF(B54:M54,"&gt;0"),"")</f>
        <v/>
      </c>
    </row>
    <row r="55" spans="1:16" s="25" customFormat="1" ht="12.6" customHeight="1" x14ac:dyDescent="0.2">
      <c r="A55" s="111" t="s">
        <v>305</v>
      </c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>
        <v>0</v>
      </c>
      <c r="N55" s="210">
        <f t="shared" si="4"/>
        <v>0</v>
      </c>
      <c r="O55" s="106" t="str">
        <f t="shared" si="5"/>
        <v/>
      </c>
    </row>
    <row r="56" spans="1:16" s="25" customFormat="1" ht="12.6" customHeight="1" x14ac:dyDescent="0.2">
      <c r="A56" s="111" t="s">
        <v>388</v>
      </c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>
        <v>0</v>
      </c>
      <c r="N56" s="210">
        <f t="shared" si="4"/>
        <v>0</v>
      </c>
      <c r="O56" s="106" t="str">
        <f t="shared" si="5"/>
        <v/>
      </c>
    </row>
    <row r="57" spans="1:16" s="25" customFormat="1" ht="12.6" customHeight="1" x14ac:dyDescent="0.2">
      <c r="A57" s="105" t="s">
        <v>378</v>
      </c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>
        <v>0</v>
      </c>
      <c r="N57" s="210">
        <f t="shared" si="4"/>
        <v>0</v>
      </c>
      <c r="O57" s="106" t="str">
        <f t="shared" si="5"/>
        <v/>
      </c>
    </row>
    <row r="58" spans="1:16" s="25" customFormat="1" ht="12.6" customHeight="1" x14ac:dyDescent="0.2">
      <c r="A58" s="112" t="s">
        <v>61</v>
      </c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>
        <v>0</v>
      </c>
      <c r="N58" s="210">
        <f t="shared" si="4"/>
        <v>0</v>
      </c>
      <c r="O58" s="106" t="str">
        <f t="shared" si="5"/>
        <v/>
      </c>
    </row>
    <row r="59" spans="1:16" s="25" customFormat="1" ht="12.6" customHeight="1" x14ac:dyDescent="0.2">
      <c r="A59" s="112" t="s">
        <v>643</v>
      </c>
      <c r="B59" s="26">
        <v>45</v>
      </c>
      <c r="C59" s="26"/>
      <c r="D59" s="26">
        <v>675</v>
      </c>
      <c r="E59" s="26"/>
      <c r="F59" s="26"/>
      <c r="G59" s="26"/>
      <c r="H59" s="26"/>
      <c r="I59" s="26"/>
      <c r="J59" s="26"/>
      <c r="K59" s="26"/>
      <c r="L59" s="26"/>
      <c r="M59" s="26">
        <v>0</v>
      </c>
      <c r="N59" s="210">
        <f t="shared" si="4"/>
        <v>720</v>
      </c>
      <c r="O59" s="106">
        <f t="shared" si="5"/>
        <v>360</v>
      </c>
    </row>
    <row r="60" spans="1:16" s="25" customFormat="1" ht="12.6" customHeight="1" x14ac:dyDescent="0.2">
      <c r="A60" s="112" t="s">
        <v>3</v>
      </c>
      <c r="B60" s="26">
        <v>26.1</v>
      </c>
      <c r="C60" s="26">
        <v>12.6</v>
      </c>
      <c r="D60" s="26"/>
      <c r="E60" s="26"/>
      <c r="F60" s="26"/>
      <c r="G60" s="26"/>
      <c r="H60" s="26"/>
      <c r="I60" s="26"/>
      <c r="J60" s="26"/>
      <c r="K60" s="26"/>
      <c r="L60" s="26"/>
      <c r="M60" s="26">
        <v>0</v>
      </c>
      <c r="N60" s="210">
        <f t="shared" si="4"/>
        <v>38.700000000000003</v>
      </c>
      <c r="O60" s="106">
        <f t="shared" si="5"/>
        <v>19.350000000000001</v>
      </c>
    </row>
    <row r="61" spans="1:16" s="25" customFormat="1" ht="12.6" customHeight="1" thickBot="1" x14ac:dyDescent="0.25">
      <c r="A61" s="176" t="s">
        <v>1</v>
      </c>
      <c r="B61" s="177">
        <f t="shared" ref="B61:M61" si="6">SUM(B53:B60)</f>
        <v>5571.1</v>
      </c>
      <c r="C61" s="177">
        <f t="shared" si="6"/>
        <v>5512.6</v>
      </c>
      <c r="D61" s="177">
        <f t="shared" si="6"/>
        <v>6175</v>
      </c>
      <c r="E61" s="177">
        <f t="shared" si="6"/>
        <v>0</v>
      </c>
      <c r="F61" s="177">
        <f t="shared" si="6"/>
        <v>0</v>
      </c>
      <c r="G61" s="177">
        <f t="shared" si="6"/>
        <v>0</v>
      </c>
      <c r="H61" s="177">
        <f t="shared" si="6"/>
        <v>0</v>
      </c>
      <c r="I61" s="177">
        <f t="shared" si="6"/>
        <v>0</v>
      </c>
      <c r="J61" s="177">
        <f t="shared" si="6"/>
        <v>0</v>
      </c>
      <c r="K61" s="177">
        <f t="shared" si="6"/>
        <v>0</v>
      </c>
      <c r="L61" s="177">
        <f t="shared" si="6"/>
        <v>0</v>
      </c>
      <c r="M61" s="177">
        <f t="shared" si="6"/>
        <v>0</v>
      </c>
      <c r="N61" s="177">
        <f t="shared" si="4"/>
        <v>17258.7</v>
      </c>
      <c r="O61" s="291">
        <f>IFERROR(AVERAGEIF(B61:M61,"&gt;0"),"")</f>
        <v>5752.9000000000005</v>
      </c>
    </row>
    <row r="62" spans="1:16" s="25" customFormat="1" ht="12.6" customHeight="1" thickBot="1" x14ac:dyDescent="0.25">
      <c r="A62" s="41"/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43"/>
      <c r="O62" s="39"/>
    </row>
    <row r="63" spans="1:16" s="34" customFormat="1" ht="12.6" customHeight="1" thickBot="1" x14ac:dyDescent="0.25">
      <c r="A63" s="184" t="s">
        <v>9</v>
      </c>
      <c r="B63" s="336">
        <f>'[2]2021'!$E$26</f>
        <v>44314.549999999996</v>
      </c>
      <c r="C63" s="336">
        <f>'[2]2021'!$H$26</f>
        <v>46831.06</v>
      </c>
      <c r="D63" s="336">
        <f>'[2]2021'!$K$26</f>
        <v>47968.28</v>
      </c>
      <c r="E63" s="336">
        <f>'[2]2021'!$N$26</f>
        <v>0</v>
      </c>
      <c r="F63" s="336">
        <f>'[2]2021'!$Q$26</f>
        <v>0</v>
      </c>
      <c r="G63" s="336">
        <f>'[2]2021'!$T$26</f>
        <v>0</v>
      </c>
      <c r="H63" s="336">
        <f>'[2]2021'!$W$26</f>
        <v>0</v>
      </c>
      <c r="I63" s="336">
        <f>'[2]2021'!$Z$26</f>
        <v>0</v>
      </c>
      <c r="J63" s="336">
        <f>'[2]2021'!$AC$26</f>
        <v>0</v>
      </c>
      <c r="K63" s="336">
        <f>'[2]2021'!$AF$26</f>
        <v>0</v>
      </c>
      <c r="L63" s="336">
        <f>'[2]2021'!$AI$26</f>
        <v>0</v>
      </c>
      <c r="M63" s="336">
        <f>'[2]2021'!$AL$26</f>
        <v>0</v>
      </c>
      <c r="N63" s="43"/>
      <c r="O63" s="43"/>
      <c r="P63" s="43"/>
    </row>
    <row r="64" spans="1:16" s="25" customFormat="1" ht="14.1" customHeight="1" x14ac:dyDescent="0.2">
      <c r="N64" s="34"/>
    </row>
    <row r="65" spans="14:14" s="25" customFormat="1" ht="12" x14ac:dyDescent="0.2">
      <c r="N65" s="34"/>
    </row>
  </sheetData>
  <sheetProtection password="E499" sheet="1" objects="1" scenarios="1" selectLockedCells="1" selectUnlockedCells="1"/>
  <mergeCells count="3">
    <mergeCell ref="A1:O1"/>
    <mergeCell ref="A2:O2"/>
    <mergeCell ref="A4:O4"/>
  </mergeCells>
  <printOptions horizontalCentered="1"/>
  <pageMargins left="0.94488188976377963" right="0.35433070866141736" top="0.78740157480314965" bottom="0.78740157480314965" header="0.51181102362204722" footer="0.51181102362204722"/>
  <pageSetup paperSize="9" scale="65" firstPageNumber="0" orientation="landscape" horizontalDpi="300" verticalDpi="300" r:id="rId1"/>
  <headerFooter alignWithMargins="0"/>
  <ignoredErrors>
    <ignoredError sqref="B50:C50 D50:H50 L50:M50 I50:K50" formulaRange="1"/>
  </ignoredError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6"/>
  <dimension ref="A1:P67"/>
  <sheetViews>
    <sheetView topLeftCell="A33" zoomScale="120" zoomScaleNormal="120" workbookViewId="0">
      <selection activeCell="B61" sqref="B61:M61"/>
    </sheetView>
  </sheetViews>
  <sheetFormatPr defaultRowHeight="12.75" x14ac:dyDescent="0.2"/>
  <cols>
    <col min="1" max="1" width="42.28515625" style="44" customWidth="1"/>
    <col min="2" max="2" width="9.5703125" style="44" customWidth="1"/>
    <col min="3" max="9" width="9.7109375" style="44" customWidth="1"/>
    <col min="10" max="10" width="9.85546875" style="44" customWidth="1"/>
    <col min="11" max="12" width="8.85546875" style="44" customWidth="1"/>
    <col min="13" max="13" width="9.7109375" style="44" customWidth="1"/>
    <col min="14" max="14" width="10.85546875" style="215" customWidth="1"/>
    <col min="15" max="15" width="9.7109375" style="44" customWidth="1"/>
    <col min="16" max="16384" width="9.140625" style="44"/>
  </cols>
  <sheetData>
    <row r="1" spans="1:15" ht="12.6" customHeight="1" x14ac:dyDescent="0.2">
      <c r="A1" s="508" t="str">
        <f>APUCARANA!A1</f>
        <v xml:space="preserve">ORDEM DOS ADVOGADOS DO BRASIL - Seção PR </v>
      </c>
      <c r="B1" s="509"/>
      <c r="C1" s="509"/>
      <c r="D1" s="509"/>
      <c r="E1" s="509"/>
      <c r="F1" s="509"/>
      <c r="G1" s="509"/>
      <c r="H1" s="509"/>
      <c r="I1" s="509"/>
      <c r="J1" s="509"/>
      <c r="K1" s="509"/>
      <c r="L1" s="509"/>
      <c r="M1" s="509"/>
      <c r="N1" s="509"/>
      <c r="O1" s="510"/>
    </row>
    <row r="2" spans="1:15" ht="12.6" customHeight="1" thickBot="1" x14ac:dyDescent="0.25">
      <c r="A2" s="490" t="str">
        <f>APUCARANA!A2</f>
        <v>Demostrativo de Despesas - JANEIRO 2021 A DEZEMBRO 2021</v>
      </c>
      <c r="B2" s="532"/>
      <c r="C2" s="532"/>
      <c r="D2" s="532"/>
      <c r="E2" s="532"/>
      <c r="F2" s="532"/>
      <c r="G2" s="532"/>
      <c r="H2" s="532"/>
      <c r="I2" s="532"/>
      <c r="J2" s="532"/>
      <c r="K2" s="532"/>
      <c r="L2" s="532"/>
      <c r="M2" s="532"/>
      <c r="N2" s="532"/>
      <c r="O2" s="533"/>
    </row>
    <row r="3" spans="1:15" ht="12.6" customHeight="1" thickBot="1" x14ac:dyDescent="0.25">
      <c r="A3" s="45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211"/>
      <c r="O3" s="46"/>
    </row>
    <row r="4" spans="1:15" ht="12.6" customHeight="1" thickBot="1" x14ac:dyDescent="0.25">
      <c r="A4" s="493" t="s">
        <v>39</v>
      </c>
      <c r="B4" s="494"/>
      <c r="C4" s="494"/>
      <c r="D4" s="494"/>
      <c r="E4" s="494"/>
      <c r="F4" s="494"/>
      <c r="G4" s="494"/>
      <c r="H4" s="494"/>
      <c r="I4" s="494"/>
      <c r="J4" s="494"/>
      <c r="K4" s="494"/>
      <c r="L4" s="494"/>
      <c r="M4" s="494"/>
      <c r="N4" s="494"/>
      <c r="O4" s="495"/>
    </row>
    <row r="5" spans="1:15" ht="12.6" customHeight="1" thickBot="1" x14ac:dyDescent="0.25">
      <c r="A5" s="364"/>
      <c r="B5" s="364"/>
      <c r="C5" s="364"/>
      <c r="D5" s="364"/>
      <c r="E5" s="364"/>
      <c r="F5" s="364"/>
      <c r="G5" s="364"/>
      <c r="H5" s="364"/>
      <c r="I5" s="364"/>
      <c r="J5" s="364"/>
      <c r="K5" s="364"/>
      <c r="L5" s="364"/>
      <c r="M5" s="364"/>
      <c r="N5" s="365"/>
      <c r="O5" s="364"/>
    </row>
    <row r="6" spans="1:15" s="25" customFormat="1" ht="12.6" customHeight="1" thickBot="1" x14ac:dyDescent="0.25">
      <c r="A6" s="414" t="s">
        <v>0</v>
      </c>
      <c r="B6" s="415">
        <f>APUCARANA!B6</f>
        <v>44197</v>
      </c>
      <c r="C6" s="415">
        <f>APUCARANA!C6</f>
        <v>44228</v>
      </c>
      <c r="D6" s="415">
        <f>APUCARANA!D6</f>
        <v>44256</v>
      </c>
      <c r="E6" s="415">
        <f>APUCARANA!E6</f>
        <v>44287</v>
      </c>
      <c r="F6" s="415">
        <f>APUCARANA!F6</f>
        <v>44317</v>
      </c>
      <c r="G6" s="415">
        <f>APUCARANA!G6</f>
        <v>44348</v>
      </c>
      <c r="H6" s="415">
        <f>APUCARANA!H6</f>
        <v>44378</v>
      </c>
      <c r="I6" s="415">
        <f>APUCARANA!I6</f>
        <v>44409</v>
      </c>
      <c r="J6" s="415">
        <f>APUCARANA!J6</f>
        <v>44440</v>
      </c>
      <c r="K6" s="415">
        <f>APUCARANA!K6</f>
        <v>44470</v>
      </c>
      <c r="L6" s="415">
        <f>APUCARANA!L6</f>
        <v>44501</v>
      </c>
      <c r="M6" s="415">
        <f>APUCARANA!M6</f>
        <v>44531</v>
      </c>
      <c r="N6" s="416" t="str">
        <f>APUCARANA!N6</f>
        <v>Total</v>
      </c>
      <c r="O6" s="417" t="str">
        <f>APUCARANA!O6</f>
        <v>Média</v>
      </c>
    </row>
    <row r="7" spans="1:15" s="25" customFormat="1" ht="12.6" customHeight="1" x14ac:dyDescent="0.2">
      <c r="A7" s="370" t="s">
        <v>113</v>
      </c>
      <c r="B7" s="418"/>
      <c r="C7" s="418"/>
      <c r="D7" s="418"/>
      <c r="E7" s="418"/>
      <c r="F7" s="418"/>
      <c r="G7" s="418"/>
      <c r="H7" s="418"/>
      <c r="I7" s="418"/>
      <c r="J7" s="418"/>
      <c r="K7" s="418"/>
      <c r="L7" s="418"/>
      <c r="M7" s="418">
        <v>0</v>
      </c>
      <c r="N7" s="372">
        <f t="shared" ref="N7:N51" si="0">SUM(B7:M7)</f>
        <v>0</v>
      </c>
      <c r="O7" s="369" t="str">
        <f>IFERROR(AVERAGEIF(B7:M7,"&gt;0"),"")</f>
        <v/>
      </c>
    </row>
    <row r="8" spans="1:15" s="25" customFormat="1" ht="12.6" customHeight="1" x14ac:dyDescent="0.2">
      <c r="A8" s="370" t="s">
        <v>277</v>
      </c>
      <c r="B8" s="418"/>
      <c r="C8" s="418"/>
      <c r="D8" s="418"/>
      <c r="E8" s="418"/>
      <c r="F8" s="418"/>
      <c r="G8" s="418"/>
      <c r="H8" s="418"/>
      <c r="I8" s="418"/>
      <c r="J8" s="418"/>
      <c r="K8" s="418"/>
      <c r="L8" s="418"/>
      <c r="M8" s="418">
        <v>0</v>
      </c>
      <c r="N8" s="372">
        <f t="shared" si="0"/>
        <v>0</v>
      </c>
      <c r="O8" s="369" t="str">
        <f t="shared" ref="O8:O51" si="1">IFERROR(AVERAGEIF(B8:M8,"&gt;0"),"")</f>
        <v/>
      </c>
    </row>
    <row r="9" spans="1:15" s="25" customFormat="1" ht="12.6" customHeight="1" x14ac:dyDescent="0.2">
      <c r="A9" s="370" t="s">
        <v>633</v>
      </c>
      <c r="B9" s="418"/>
      <c r="C9" s="418">
        <v>170</v>
      </c>
      <c r="D9" s="418"/>
      <c r="E9" s="418"/>
      <c r="F9" s="418"/>
      <c r="G9" s="418"/>
      <c r="H9" s="418"/>
      <c r="I9" s="418"/>
      <c r="J9" s="418"/>
      <c r="K9" s="418"/>
      <c r="L9" s="418"/>
      <c r="M9" s="418">
        <v>0</v>
      </c>
      <c r="N9" s="372">
        <f t="shared" si="0"/>
        <v>170</v>
      </c>
      <c r="O9" s="369">
        <f t="shared" si="1"/>
        <v>170</v>
      </c>
    </row>
    <row r="10" spans="1:15" s="25" customFormat="1" ht="12.6" customHeight="1" x14ac:dyDescent="0.2">
      <c r="A10" s="370" t="s">
        <v>131</v>
      </c>
      <c r="B10" s="418"/>
      <c r="C10" s="418"/>
      <c r="D10" s="418">
        <v>89</v>
      </c>
      <c r="E10" s="418"/>
      <c r="F10" s="418"/>
      <c r="G10" s="418"/>
      <c r="H10" s="418"/>
      <c r="I10" s="418"/>
      <c r="J10" s="418"/>
      <c r="K10" s="418"/>
      <c r="L10" s="418"/>
      <c r="M10" s="418">
        <v>0</v>
      </c>
      <c r="N10" s="372">
        <f t="shared" si="0"/>
        <v>89</v>
      </c>
      <c r="O10" s="369">
        <f t="shared" si="1"/>
        <v>89</v>
      </c>
    </row>
    <row r="11" spans="1:15" s="25" customFormat="1" ht="12.6" customHeight="1" x14ac:dyDescent="0.2">
      <c r="A11" s="370" t="s">
        <v>157</v>
      </c>
      <c r="B11" s="418"/>
      <c r="C11" s="418"/>
      <c r="D11" s="418"/>
      <c r="E11" s="418"/>
      <c r="F11" s="418"/>
      <c r="G11" s="418"/>
      <c r="H11" s="418"/>
      <c r="I11" s="418"/>
      <c r="J11" s="418"/>
      <c r="K11" s="418"/>
      <c r="L11" s="418"/>
      <c r="M11" s="418">
        <v>0</v>
      </c>
      <c r="N11" s="372">
        <f t="shared" si="0"/>
        <v>0</v>
      </c>
      <c r="O11" s="369" t="str">
        <f t="shared" si="1"/>
        <v/>
      </c>
    </row>
    <row r="12" spans="1:15" s="25" customFormat="1" ht="12.6" customHeight="1" x14ac:dyDescent="0.2">
      <c r="A12" s="370" t="s">
        <v>333</v>
      </c>
      <c r="B12" s="418"/>
      <c r="C12" s="418"/>
      <c r="D12" s="418">
        <v>301</v>
      </c>
      <c r="E12" s="418"/>
      <c r="F12" s="418"/>
      <c r="G12" s="418"/>
      <c r="H12" s="418"/>
      <c r="I12" s="418"/>
      <c r="J12" s="418"/>
      <c r="K12" s="418"/>
      <c r="L12" s="418"/>
      <c r="M12" s="418">
        <v>0</v>
      </c>
      <c r="N12" s="372">
        <f t="shared" si="0"/>
        <v>301</v>
      </c>
      <c r="O12" s="369">
        <f t="shared" si="1"/>
        <v>301</v>
      </c>
    </row>
    <row r="13" spans="1:15" s="25" customFormat="1" ht="12.6" customHeight="1" x14ac:dyDescent="0.2">
      <c r="A13" s="366" t="s">
        <v>167</v>
      </c>
      <c r="B13" s="418"/>
      <c r="C13" s="418"/>
      <c r="D13" s="418"/>
      <c r="E13" s="418"/>
      <c r="F13" s="418"/>
      <c r="G13" s="418"/>
      <c r="H13" s="418"/>
      <c r="I13" s="418"/>
      <c r="J13" s="418"/>
      <c r="K13" s="418"/>
      <c r="L13" s="418"/>
      <c r="M13" s="418">
        <v>0</v>
      </c>
      <c r="N13" s="372">
        <f t="shared" si="0"/>
        <v>0</v>
      </c>
      <c r="O13" s="369" t="str">
        <f t="shared" si="1"/>
        <v/>
      </c>
    </row>
    <row r="14" spans="1:15" s="25" customFormat="1" ht="12.6" customHeight="1" x14ac:dyDescent="0.2">
      <c r="A14" s="370" t="s">
        <v>182</v>
      </c>
      <c r="B14" s="418"/>
      <c r="C14" s="418">
        <v>73.58</v>
      </c>
      <c r="D14" s="418"/>
      <c r="E14" s="418"/>
      <c r="F14" s="418"/>
      <c r="G14" s="418"/>
      <c r="H14" s="418"/>
      <c r="I14" s="418"/>
      <c r="J14" s="418"/>
      <c r="K14" s="418"/>
      <c r="L14" s="418"/>
      <c r="M14" s="418">
        <v>0</v>
      </c>
      <c r="N14" s="372">
        <f t="shared" si="0"/>
        <v>73.58</v>
      </c>
      <c r="O14" s="369">
        <f t="shared" si="1"/>
        <v>73.58</v>
      </c>
    </row>
    <row r="15" spans="1:15" s="25" customFormat="1" ht="12.6" customHeight="1" x14ac:dyDescent="0.2">
      <c r="A15" s="370" t="s">
        <v>187</v>
      </c>
      <c r="B15" s="418"/>
      <c r="C15" s="418"/>
      <c r="D15" s="418"/>
      <c r="E15" s="418"/>
      <c r="F15" s="418"/>
      <c r="G15" s="418"/>
      <c r="H15" s="418"/>
      <c r="I15" s="418"/>
      <c r="J15" s="418"/>
      <c r="K15" s="418"/>
      <c r="L15" s="418"/>
      <c r="M15" s="418">
        <v>0</v>
      </c>
      <c r="N15" s="372">
        <f t="shared" si="0"/>
        <v>0</v>
      </c>
      <c r="O15" s="369" t="str">
        <f t="shared" si="1"/>
        <v/>
      </c>
    </row>
    <row r="16" spans="1:15" s="25" customFormat="1" ht="12.6" customHeight="1" x14ac:dyDescent="0.2">
      <c r="A16" s="370" t="s">
        <v>488</v>
      </c>
      <c r="B16" s="418"/>
      <c r="C16" s="418">
        <v>259.39999999999998</v>
      </c>
      <c r="D16" s="418"/>
      <c r="E16" s="418"/>
      <c r="F16" s="418"/>
      <c r="G16" s="418"/>
      <c r="H16" s="418"/>
      <c r="I16" s="418"/>
      <c r="J16" s="418"/>
      <c r="K16" s="418"/>
      <c r="L16" s="418"/>
      <c r="M16" s="418">
        <v>0</v>
      </c>
      <c r="N16" s="372">
        <f t="shared" si="0"/>
        <v>259.39999999999998</v>
      </c>
      <c r="O16" s="369">
        <f t="shared" si="1"/>
        <v>259.39999999999998</v>
      </c>
    </row>
    <row r="17" spans="1:15" s="25" customFormat="1" ht="12.6" customHeight="1" x14ac:dyDescent="0.2">
      <c r="A17" s="370" t="s">
        <v>67</v>
      </c>
      <c r="B17" s="418"/>
      <c r="C17" s="418"/>
      <c r="D17" s="418">
        <v>98.5</v>
      </c>
      <c r="E17" s="418"/>
      <c r="F17" s="418"/>
      <c r="G17" s="418"/>
      <c r="H17" s="418"/>
      <c r="I17" s="418"/>
      <c r="J17" s="418"/>
      <c r="K17" s="418"/>
      <c r="L17" s="418"/>
      <c r="M17" s="418">
        <v>0</v>
      </c>
      <c r="N17" s="372">
        <f t="shared" si="0"/>
        <v>98.5</v>
      </c>
      <c r="O17" s="369">
        <f t="shared" si="1"/>
        <v>98.5</v>
      </c>
    </row>
    <row r="18" spans="1:15" s="25" customFormat="1" ht="12.6" customHeight="1" x14ac:dyDescent="0.2">
      <c r="A18" s="370" t="s">
        <v>553</v>
      </c>
      <c r="B18" s="418"/>
      <c r="C18" s="418"/>
      <c r="D18" s="418"/>
      <c r="E18" s="418"/>
      <c r="F18" s="418"/>
      <c r="G18" s="418"/>
      <c r="H18" s="418"/>
      <c r="I18" s="418"/>
      <c r="J18" s="418"/>
      <c r="K18" s="418"/>
      <c r="L18" s="418"/>
      <c r="M18" s="418">
        <v>0</v>
      </c>
      <c r="N18" s="372">
        <f t="shared" si="0"/>
        <v>0</v>
      </c>
      <c r="O18" s="369" t="str">
        <f t="shared" si="1"/>
        <v/>
      </c>
    </row>
    <row r="19" spans="1:15" s="25" customFormat="1" ht="12.6" customHeight="1" x14ac:dyDescent="0.2">
      <c r="A19" s="370" t="s">
        <v>271</v>
      </c>
      <c r="B19" s="418"/>
      <c r="C19" s="418"/>
      <c r="D19" s="418"/>
      <c r="E19" s="418"/>
      <c r="F19" s="418"/>
      <c r="G19" s="418"/>
      <c r="H19" s="418"/>
      <c r="I19" s="418"/>
      <c r="J19" s="418"/>
      <c r="K19" s="418"/>
      <c r="L19" s="418"/>
      <c r="M19" s="418">
        <v>0</v>
      </c>
      <c r="N19" s="372">
        <f t="shared" si="0"/>
        <v>0</v>
      </c>
      <c r="O19" s="369" t="str">
        <f t="shared" si="1"/>
        <v/>
      </c>
    </row>
    <row r="20" spans="1:15" s="25" customFormat="1" ht="12.6" customHeight="1" x14ac:dyDescent="0.2">
      <c r="A20" s="370" t="s">
        <v>91</v>
      </c>
      <c r="B20" s="418"/>
      <c r="C20" s="418"/>
      <c r="D20" s="418"/>
      <c r="E20" s="418"/>
      <c r="F20" s="418"/>
      <c r="G20" s="418"/>
      <c r="H20" s="418"/>
      <c r="I20" s="418"/>
      <c r="J20" s="418"/>
      <c r="K20" s="418"/>
      <c r="L20" s="418"/>
      <c r="M20" s="418">
        <v>0</v>
      </c>
      <c r="N20" s="372">
        <f t="shared" si="0"/>
        <v>0</v>
      </c>
      <c r="O20" s="369" t="str">
        <f t="shared" si="1"/>
        <v/>
      </c>
    </row>
    <row r="21" spans="1:15" s="25" customFormat="1" ht="12.6" customHeight="1" x14ac:dyDescent="0.2">
      <c r="A21" s="370" t="s">
        <v>88</v>
      </c>
      <c r="B21" s="418"/>
      <c r="C21" s="418"/>
      <c r="D21" s="418"/>
      <c r="E21" s="418"/>
      <c r="F21" s="418"/>
      <c r="G21" s="418"/>
      <c r="H21" s="418"/>
      <c r="I21" s="418"/>
      <c r="J21" s="418"/>
      <c r="K21" s="418"/>
      <c r="L21" s="418"/>
      <c r="M21" s="418">
        <v>0</v>
      </c>
      <c r="N21" s="372">
        <f t="shared" si="0"/>
        <v>0</v>
      </c>
      <c r="O21" s="369" t="str">
        <f t="shared" si="1"/>
        <v/>
      </c>
    </row>
    <row r="22" spans="1:15" s="25" customFormat="1" ht="12.6" customHeight="1" x14ac:dyDescent="0.2">
      <c r="A22" s="370" t="s">
        <v>77</v>
      </c>
      <c r="B22" s="418"/>
      <c r="C22" s="418"/>
      <c r="D22" s="418"/>
      <c r="E22" s="418"/>
      <c r="F22" s="418"/>
      <c r="G22" s="418"/>
      <c r="H22" s="418"/>
      <c r="I22" s="418"/>
      <c r="J22" s="418"/>
      <c r="K22" s="418"/>
      <c r="L22" s="418"/>
      <c r="M22" s="418">
        <v>0</v>
      </c>
      <c r="N22" s="372">
        <f t="shared" si="0"/>
        <v>0</v>
      </c>
      <c r="O22" s="369" t="str">
        <f t="shared" si="1"/>
        <v/>
      </c>
    </row>
    <row r="23" spans="1:15" s="25" customFormat="1" ht="12.6" customHeight="1" x14ac:dyDescent="0.2">
      <c r="A23" s="370" t="s">
        <v>554</v>
      </c>
      <c r="B23" s="418"/>
      <c r="C23" s="418"/>
      <c r="D23" s="418"/>
      <c r="E23" s="418"/>
      <c r="F23" s="418"/>
      <c r="G23" s="418"/>
      <c r="H23" s="418"/>
      <c r="I23" s="418"/>
      <c r="J23" s="418"/>
      <c r="K23" s="418"/>
      <c r="L23" s="418"/>
      <c r="M23" s="418">
        <v>0</v>
      </c>
      <c r="N23" s="372">
        <f t="shared" si="0"/>
        <v>0</v>
      </c>
      <c r="O23" s="369" t="str">
        <f t="shared" si="1"/>
        <v/>
      </c>
    </row>
    <row r="24" spans="1:15" s="25" customFormat="1" ht="12.6" customHeight="1" x14ac:dyDescent="0.2">
      <c r="A24" s="370" t="s">
        <v>111</v>
      </c>
      <c r="B24" s="418"/>
      <c r="C24" s="418"/>
      <c r="D24" s="418"/>
      <c r="E24" s="418"/>
      <c r="F24" s="418"/>
      <c r="G24" s="418"/>
      <c r="H24" s="418"/>
      <c r="I24" s="418"/>
      <c r="J24" s="418"/>
      <c r="K24" s="418"/>
      <c r="L24" s="418"/>
      <c r="M24" s="418">
        <v>0</v>
      </c>
      <c r="N24" s="372">
        <f t="shared" si="0"/>
        <v>0</v>
      </c>
      <c r="O24" s="369" t="str">
        <f t="shared" si="1"/>
        <v/>
      </c>
    </row>
    <row r="25" spans="1:15" s="25" customFormat="1" ht="12.6" customHeight="1" x14ac:dyDescent="0.2">
      <c r="A25" s="370" t="s">
        <v>69</v>
      </c>
      <c r="B25" s="418"/>
      <c r="C25" s="418"/>
      <c r="D25" s="418"/>
      <c r="E25" s="418"/>
      <c r="F25" s="418"/>
      <c r="G25" s="418"/>
      <c r="H25" s="418"/>
      <c r="I25" s="418"/>
      <c r="J25" s="418"/>
      <c r="K25" s="418"/>
      <c r="L25" s="418"/>
      <c r="M25" s="418">
        <v>0</v>
      </c>
      <c r="N25" s="372">
        <f t="shared" si="0"/>
        <v>0</v>
      </c>
      <c r="O25" s="369" t="str">
        <f t="shared" si="1"/>
        <v/>
      </c>
    </row>
    <row r="26" spans="1:15" s="25" customFormat="1" ht="12.6" customHeight="1" x14ac:dyDescent="0.2">
      <c r="A26" s="370" t="s">
        <v>544</v>
      </c>
      <c r="B26" s="418"/>
      <c r="C26" s="418"/>
      <c r="D26" s="418"/>
      <c r="E26" s="418"/>
      <c r="F26" s="418"/>
      <c r="G26" s="418"/>
      <c r="H26" s="418"/>
      <c r="I26" s="418"/>
      <c r="J26" s="418"/>
      <c r="K26" s="418"/>
      <c r="L26" s="418"/>
      <c r="M26" s="418">
        <v>0</v>
      </c>
      <c r="N26" s="372">
        <f t="shared" si="0"/>
        <v>0</v>
      </c>
      <c r="O26" s="369" t="str">
        <f t="shared" si="1"/>
        <v/>
      </c>
    </row>
    <row r="27" spans="1:15" s="25" customFormat="1" ht="12.6" customHeight="1" x14ac:dyDescent="0.2">
      <c r="A27" s="370" t="s">
        <v>468</v>
      </c>
      <c r="B27" s="418"/>
      <c r="C27" s="418"/>
      <c r="D27" s="418"/>
      <c r="E27" s="418"/>
      <c r="F27" s="418"/>
      <c r="G27" s="418"/>
      <c r="H27" s="418"/>
      <c r="I27" s="418"/>
      <c r="J27" s="418"/>
      <c r="K27" s="418"/>
      <c r="L27" s="418"/>
      <c r="M27" s="418">
        <v>0</v>
      </c>
      <c r="N27" s="372">
        <f t="shared" si="0"/>
        <v>0</v>
      </c>
      <c r="O27" s="369" t="str">
        <f t="shared" si="1"/>
        <v/>
      </c>
    </row>
    <row r="28" spans="1:15" s="25" customFormat="1" ht="12.6" customHeight="1" x14ac:dyDescent="0.2">
      <c r="A28" s="370" t="s">
        <v>555</v>
      </c>
      <c r="B28" s="418"/>
      <c r="C28" s="418"/>
      <c r="D28" s="418"/>
      <c r="E28" s="418"/>
      <c r="F28" s="418"/>
      <c r="G28" s="418"/>
      <c r="H28" s="418"/>
      <c r="I28" s="418"/>
      <c r="J28" s="418"/>
      <c r="K28" s="418"/>
      <c r="L28" s="418"/>
      <c r="M28" s="418">
        <v>0</v>
      </c>
      <c r="N28" s="372">
        <f t="shared" si="0"/>
        <v>0</v>
      </c>
      <c r="O28" s="369" t="str">
        <f t="shared" si="1"/>
        <v/>
      </c>
    </row>
    <row r="29" spans="1:15" s="25" customFormat="1" ht="12.6" customHeight="1" x14ac:dyDescent="0.2">
      <c r="A29" s="370" t="s">
        <v>492</v>
      </c>
      <c r="B29" s="418"/>
      <c r="C29" s="418"/>
      <c r="D29" s="418"/>
      <c r="E29" s="418"/>
      <c r="F29" s="418"/>
      <c r="G29" s="418"/>
      <c r="H29" s="418"/>
      <c r="I29" s="418"/>
      <c r="J29" s="418"/>
      <c r="K29" s="418"/>
      <c r="L29" s="418"/>
      <c r="M29" s="418">
        <v>0</v>
      </c>
      <c r="N29" s="372">
        <f t="shared" si="0"/>
        <v>0</v>
      </c>
      <c r="O29" s="369" t="str">
        <f t="shared" si="1"/>
        <v/>
      </c>
    </row>
    <row r="30" spans="1:15" s="25" customFormat="1" ht="12.6" customHeight="1" x14ac:dyDescent="0.2">
      <c r="A30" s="370" t="s">
        <v>231</v>
      </c>
      <c r="B30" s="418"/>
      <c r="C30" s="418"/>
      <c r="D30" s="418"/>
      <c r="E30" s="418"/>
      <c r="F30" s="418"/>
      <c r="G30" s="418"/>
      <c r="H30" s="418"/>
      <c r="I30" s="418"/>
      <c r="J30" s="418"/>
      <c r="K30" s="418"/>
      <c r="L30" s="418"/>
      <c r="M30" s="418">
        <v>0</v>
      </c>
      <c r="N30" s="372">
        <f t="shared" si="0"/>
        <v>0</v>
      </c>
      <c r="O30" s="369" t="str">
        <f t="shared" si="1"/>
        <v/>
      </c>
    </row>
    <row r="31" spans="1:15" s="25" customFormat="1" ht="12.6" customHeight="1" x14ac:dyDescent="0.2">
      <c r="A31" s="370" t="s">
        <v>279</v>
      </c>
      <c r="B31" s="418">
        <v>330</v>
      </c>
      <c r="C31" s="418">
        <v>330</v>
      </c>
      <c r="D31" s="418">
        <v>330</v>
      </c>
      <c r="E31" s="418"/>
      <c r="F31" s="418"/>
      <c r="G31" s="418"/>
      <c r="H31" s="418"/>
      <c r="I31" s="418"/>
      <c r="J31" s="418"/>
      <c r="K31" s="418"/>
      <c r="L31" s="418"/>
      <c r="M31" s="418">
        <v>0</v>
      </c>
      <c r="N31" s="372">
        <f t="shared" si="0"/>
        <v>990</v>
      </c>
      <c r="O31" s="369">
        <f t="shared" si="1"/>
        <v>330</v>
      </c>
    </row>
    <row r="32" spans="1:15" s="25" customFormat="1" ht="12.6" customHeight="1" x14ac:dyDescent="0.2">
      <c r="A32" s="370" t="s">
        <v>181</v>
      </c>
      <c r="B32" s="418"/>
      <c r="C32" s="418"/>
      <c r="D32" s="418"/>
      <c r="E32" s="418"/>
      <c r="F32" s="418"/>
      <c r="G32" s="418"/>
      <c r="H32" s="418"/>
      <c r="I32" s="418"/>
      <c r="J32" s="418"/>
      <c r="K32" s="418"/>
      <c r="L32" s="418"/>
      <c r="M32" s="418">
        <v>0</v>
      </c>
      <c r="N32" s="372">
        <f t="shared" si="0"/>
        <v>0</v>
      </c>
      <c r="O32" s="369" t="str">
        <f t="shared" si="1"/>
        <v/>
      </c>
    </row>
    <row r="33" spans="1:15" s="25" customFormat="1" ht="12.6" customHeight="1" x14ac:dyDescent="0.2">
      <c r="A33" s="370" t="s">
        <v>679</v>
      </c>
      <c r="B33" s="418"/>
      <c r="C33" s="418"/>
      <c r="D33" s="418">
        <v>2.38</v>
      </c>
      <c r="E33" s="418"/>
      <c r="F33" s="418"/>
      <c r="G33" s="418"/>
      <c r="H33" s="418"/>
      <c r="I33" s="418"/>
      <c r="J33" s="418"/>
      <c r="K33" s="418"/>
      <c r="L33" s="418"/>
      <c r="M33" s="418">
        <v>0</v>
      </c>
      <c r="N33" s="372">
        <f t="shared" si="0"/>
        <v>2.38</v>
      </c>
      <c r="O33" s="369">
        <f t="shared" si="1"/>
        <v>2.38</v>
      </c>
    </row>
    <row r="34" spans="1:15" s="25" customFormat="1" ht="12.6" customHeight="1" x14ac:dyDescent="0.2">
      <c r="A34" s="370" t="s">
        <v>613</v>
      </c>
      <c r="B34" s="418">
        <v>267.55</v>
      </c>
      <c r="C34" s="418">
        <v>267.55</v>
      </c>
      <c r="D34" s="418">
        <v>267.55</v>
      </c>
      <c r="E34" s="418"/>
      <c r="F34" s="418"/>
      <c r="G34" s="418"/>
      <c r="H34" s="418"/>
      <c r="I34" s="418"/>
      <c r="J34" s="418"/>
      <c r="K34" s="418"/>
      <c r="L34" s="418"/>
      <c r="M34" s="418">
        <v>0</v>
      </c>
      <c r="N34" s="372">
        <f t="shared" si="0"/>
        <v>802.65000000000009</v>
      </c>
      <c r="O34" s="369">
        <f t="shared" si="1"/>
        <v>267.55</v>
      </c>
    </row>
    <row r="35" spans="1:15" s="25" customFormat="1" ht="12.6" customHeight="1" x14ac:dyDescent="0.2">
      <c r="A35" s="370" t="s">
        <v>556</v>
      </c>
      <c r="B35" s="418"/>
      <c r="C35" s="418"/>
      <c r="D35" s="418"/>
      <c r="E35" s="418"/>
      <c r="F35" s="418"/>
      <c r="G35" s="418"/>
      <c r="H35" s="418"/>
      <c r="I35" s="418"/>
      <c r="J35" s="418"/>
      <c r="K35" s="418"/>
      <c r="L35" s="418"/>
      <c r="M35" s="418">
        <v>0</v>
      </c>
      <c r="N35" s="372">
        <f t="shared" si="0"/>
        <v>0</v>
      </c>
      <c r="O35" s="369" t="str">
        <f t="shared" si="1"/>
        <v/>
      </c>
    </row>
    <row r="36" spans="1:15" s="25" customFormat="1" ht="12.6" customHeight="1" x14ac:dyDescent="0.2">
      <c r="A36" s="370" t="s">
        <v>494</v>
      </c>
      <c r="B36" s="418"/>
      <c r="C36" s="418">
        <v>240</v>
      </c>
      <c r="D36" s="418">
        <v>660</v>
      </c>
      <c r="E36" s="418"/>
      <c r="F36" s="418"/>
      <c r="G36" s="418"/>
      <c r="H36" s="418"/>
      <c r="I36" s="418"/>
      <c r="J36" s="418"/>
      <c r="K36" s="418"/>
      <c r="L36" s="418"/>
      <c r="M36" s="418">
        <v>0</v>
      </c>
      <c r="N36" s="372">
        <f t="shared" si="0"/>
        <v>900</v>
      </c>
      <c r="O36" s="369">
        <f t="shared" si="1"/>
        <v>450</v>
      </c>
    </row>
    <row r="37" spans="1:15" s="25" customFormat="1" ht="12.6" customHeight="1" x14ac:dyDescent="0.2">
      <c r="A37" s="370" t="s">
        <v>495</v>
      </c>
      <c r="B37" s="418"/>
      <c r="C37" s="418"/>
      <c r="D37" s="418"/>
      <c r="E37" s="418"/>
      <c r="F37" s="418"/>
      <c r="G37" s="418"/>
      <c r="H37" s="418"/>
      <c r="I37" s="418"/>
      <c r="J37" s="418"/>
      <c r="K37" s="418"/>
      <c r="L37" s="418"/>
      <c r="M37" s="418">
        <v>0</v>
      </c>
      <c r="N37" s="372">
        <f t="shared" si="0"/>
        <v>0</v>
      </c>
      <c r="O37" s="369" t="str">
        <f t="shared" si="1"/>
        <v/>
      </c>
    </row>
    <row r="38" spans="1:15" s="25" customFormat="1" ht="12.6" customHeight="1" x14ac:dyDescent="0.2">
      <c r="A38" s="370" t="s">
        <v>557</v>
      </c>
      <c r="B38" s="418"/>
      <c r="C38" s="418"/>
      <c r="D38" s="418"/>
      <c r="E38" s="418"/>
      <c r="F38" s="418"/>
      <c r="G38" s="418"/>
      <c r="H38" s="418"/>
      <c r="I38" s="418"/>
      <c r="J38" s="418"/>
      <c r="K38" s="418"/>
      <c r="L38" s="418"/>
      <c r="M38" s="418">
        <v>0</v>
      </c>
      <c r="N38" s="372">
        <f t="shared" si="0"/>
        <v>0</v>
      </c>
      <c r="O38" s="369" t="str">
        <f t="shared" si="1"/>
        <v/>
      </c>
    </row>
    <row r="39" spans="1:15" s="25" customFormat="1" ht="12.6" customHeight="1" x14ac:dyDescent="0.2">
      <c r="A39" s="370" t="s">
        <v>497</v>
      </c>
      <c r="B39" s="418">
        <v>16.649999999999999</v>
      </c>
      <c r="C39" s="418">
        <v>64.400000000000006</v>
      </c>
      <c r="D39" s="418">
        <v>31.1</v>
      </c>
      <c r="E39" s="418"/>
      <c r="F39" s="418"/>
      <c r="G39" s="418"/>
      <c r="H39" s="418"/>
      <c r="I39" s="418"/>
      <c r="J39" s="418"/>
      <c r="K39" s="418"/>
      <c r="L39" s="418"/>
      <c r="M39" s="418">
        <v>0</v>
      </c>
      <c r="N39" s="372">
        <f t="shared" si="0"/>
        <v>112.15</v>
      </c>
      <c r="O39" s="369">
        <f t="shared" si="1"/>
        <v>37.383333333333333</v>
      </c>
    </row>
    <row r="40" spans="1:15" s="25" customFormat="1" ht="12.6" customHeight="1" x14ac:dyDescent="0.2">
      <c r="A40" s="370" t="s">
        <v>95</v>
      </c>
      <c r="B40" s="418">
        <v>238.8</v>
      </c>
      <c r="C40" s="418">
        <v>254.24</v>
      </c>
      <c r="D40" s="418">
        <v>187.35</v>
      </c>
      <c r="E40" s="418"/>
      <c r="F40" s="418"/>
      <c r="G40" s="418"/>
      <c r="H40" s="418"/>
      <c r="I40" s="418"/>
      <c r="J40" s="418"/>
      <c r="K40" s="418"/>
      <c r="L40" s="418"/>
      <c r="M40" s="418">
        <v>0</v>
      </c>
      <c r="N40" s="372">
        <f t="shared" si="0"/>
        <v>680.39</v>
      </c>
      <c r="O40" s="369">
        <f t="shared" si="1"/>
        <v>226.79666666666665</v>
      </c>
    </row>
    <row r="41" spans="1:15" s="25" customFormat="1" ht="12.6" customHeight="1" x14ac:dyDescent="0.2">
      <c r="A41" s="370" t="s">
        <v>105</v>
      </c>
      <c r="B41" s="418">
        <v>100</v>
      </c>
      <c r="C41" s="418">
        <v>220</v>
      </c>
      <c r="D41" s="418">
        <v>199.9</v>
      </c>
      <c r="E41" s="418"/>
      <c r="F41" s="418"/>
      <c r="G41" s="418"/>
      <c r="H41" s="418"/>
      <c r="I41" s="418"/>
      <c r="J41" s="418"/>
      <c r="K41" s="418"/>
      <c r="L41" s="418"/>
      <c r="M41" s="418">
        <v>0</v>
      </c>
      <c r="N41" s="372">
        <f t="shared" si="0"/>
        <v>519.9</v>
      </c>
      <c r="O41" s="369">
        <f t="shared" si="1"/>
        <v>173.29999999999998</v>
      </c>
    </row>
    <row r="42" spans="1:15" s="25" customFormat="1" ht="12.6" customHeight="1" x14ac:dyDescent="0.2">
      <c r="A42" s="370" t="s">
        <v>96</v>
      </c>
      <c r="B42" s="418">
        <v>199.9</v>
      </c>
      <c r="C42" s="418">
        <v>199.9</v>
      </c>
      <c r="D42" s="418"/>
      <c r="E42" s="418"/>
      <c r="F42" s="418"/>
      <c r="G42" s="418"/>
      <c r="H42" s="418"/>
      <c r="I42" s="418"/>
      <c r="J42" s="418"/>
      <c r="K42" s="418"/>
      <c r="L42" s="418"/>
      <c r="M42" s="418">
        <v>0</v>
      </c>
      <c r="N42" s="372">
        <f t="shared" si="0"/>
        <v>399.8</v>
      </c>
      <c r="O42" s="369">
        <f t="shared" si="1"/>
        <v>199.9</v>
      </c>
    </row>
    <row r="43" spans="1:15" s="25" customFormat="1" ht="12.6" customHeight="1" x14ac:dyDescent="0.2">
      <c r="A43" s="370" t="s">
        <v>75</v>
      </c>
      <c r="B43" s="418">
        <v>348.13</v>
      </c>
      <c r="C43" s="418"/>
      <c r="D43" s="418">
        <v>658.29</v>
      </c>
      <c r="E43" s="418"/>
      <c r="F43" s="418"/>
      <c r="G43" s="418"/>
      <c r="H43" s="418"/>
      <c r="I43" s="418"/>
      <c r="J43" s="418"/>
      <c r="K43" s="418"/>
      <c r="L43" s="418"/>
      <c r="M43" s="418">
        <v>0</v>
      </c>
      <c r="N43" s="372">
        <f t="shared" si="0"/>
        <v>1006.42</v>
      </c>
      <c r="O43" s="369">
        <f t="shared" si="1"/>
        <v>503.21</v>
      </c>
    </row>
    <row r="44" spans="1:15" s="25" customFormat="1" ht="12.6" customHeight="1" x14ac:dyDescent="0.2">
      <c r="A44" s="370" t="s">
        <v>539</v>
      </c>
      <c r="B44" s="418">
        <v>55.05</v>
      </c>
      <c r="C44" s="418">
        <v>63</v>
      </c>
      <c r="D44" s="418">
        <v>81.14</v>
      </c>
      <c r="E44" s="418"/>
      <c r="F44" s="418"/>
      <c r="G44" s="418"/>
      <c r="H44" s="418"/>
      <c r="I44" s="418"/>
      <c r="J44" s="418"/>
      <c r="K44" s="418"/>
      <c r="L44" s="418"/>
      <c r="M44" s="418">
        <v>0</v>
      </c>
      <c r="N44" s="372">
        <f t="shared" si="0"/>
        <v>199.19</v>
      </c>
      <c r="O44" s="369">
        <f t="shared" si="1"/>
        <v>66.396666666666661</v>
      </c>
    </row>
    <row r="45" spans="1:15" s="25" customFormat="1" ht="12.6" customHeight="1" x14ac:dyDescent="0.2">
      <c r="A45" s="370" t="s">
        <v>352</v>
      </c>
      <c r="B45" s="418"/>
      <c r="C45" s="418"/>
      <c r="D45" s="418"/>
      <c r="E45" s="418"/>
      <c r="F45" s="418"/>
      <c r="G45" s="418"/>
      <c r="H45" s="418"/>
      <c r="I45" s="418"/>
      <c r="J45" s="418"/>
      <c r="K45" s="418"/>
      <c r="L45" s="418"/>
      <c r="M45" s="418">
        <v>0</v>
      </c>
      <c r="N45" s="372">
        <f t="shared" si="0"/>
        <v>0</v>
      </c>
      <c r="O45" s="369" t="str">
        <f t="shared" si="1"/>
        <v/>
      </c>
    </row>
    <row r="46" spans="1:15" s="25" customFormat="1" ht="12.6" customHeight="1" x14ac:dyDescent="0.2">
      <c r="A46" s="370" t="s">
        <v>509</v>
      </c>
      <c r="B46" s="418"/>
      <c r="C46" s="418"/>
      <c r="D46" s="418"/>
      <c r="E46" s="418"/>
      <c r="F46" s="418"/>
      <c r="G46" s="418"/>
      <c r="H46" s="418"/>
      <c r="I46" s="418"/>
      <c r="J46" s="418"/>
      <c r="K46" s="418"/>
      <c r="L46" s="418"/>
      <c r="M46" s="418">
        <v>0</v>
      </c>
      <c r="N46" s="372">
        <f t="shared" si="0"/>
        <v>0</v>
      </c>
      <c r="O46" s="369" t="str">
        <f t="shared" si="1"/>
        <v/>
      </c>
    </row>
    <row r="47" spans="1:15" s="25" customFormat="1" ht="12.6" customHeight="1" x14ac:dyDescent="0.2">
      <c r="A47" s="370" t="s">
        <v>138</v>
      </c>
      <c r="B47" s="418"/>
      <c r="C47" s="418">
        <v>160</v>
      </c>
      <c r="D47" s="418"/>
      <c r="E47" s="418"/>
      <c r="F47" s="418"/>
      <c r="G47" s="418"/>
      <c r="H47" s="418"/>
      <c r="I47" s="418"/>
      <c r="J47" s="418"/>
      <c r="K47" s="418"/>
      <c r="L47" s="418"/>
      <c r="M47" s="418">
        <v>0</v>
      </c>
      <c r="N47" s="372">
        <f t="shared" si="0"/>
        <v>160</v>
      </c>
      <c r="O47" s="369">
        <f t="shared" si="1"/>
        <v>160</v>
      </c>
    </row>
    <row r="48" spans="1:15" s="25" customFormat="1" ht="12.6" customHeight="1" x14ac:dyDescent="0.2">
      <c r="A48" s="370" t="s">
        <v>268</v>
      </c>
      <c r="B48" s="418"/>
      <c r="C48" s="418"/>
      <c r="D48" s="418"/>
      <c r="E48" s="418"/>
      <c r="F48" s="418"/>
      <c r="G48" s="418"/>
      <c r="H48" s="418"/>
      <c r="I48" s="418"/>
      <c r="J48" s="418"/>
      <c r="K48" s="418"/>
      <c r="L48" s="418"/>
      <c r="M48" s="418">
        <v>0</v>
      </c>
      <c r="N48" s="372">
        <f t="shared" si="0"/>
        <v>0</v>
      </c>
      <c r="O48" s="369" t="str">
        <f t="shared" si="1"/>
        <v/>
      </c>
    </row>
    <row r="49" spans="1:15" s="25" customFormat="1" ht="12.6" customHeight="1" x14ac:dyDescent="0.2">
      <c r="A49" s="370" t="s">
        <v>79</v>
      </c>
      <c r="B49" s="418">
        <v>49</v>
      </c>
      <c r="C49" s="418">
        <v>49</v>
      </c>
      <c r="D49" s="418">
        <v>49</v>
      </c>
      <c r="E49" s="418"/>
      <c r="F49" s="418"/>
      <c r="G49" s="418"/>
      <c r="H49" s="418"/>
      <c r="I49" s="418"/>
      <c r="J49" s="418"/>
      <c r="K49" s="418"/>
      <c r="L49" s="418"/>
      <c r="M49" s="418">
        <v>0</v>
      </c>
      <c r="N49" s="372">
        <f t="shared" si="0"/>
        <v>147</v>
      </c>
      <c r="O49" s="369">
        <f t="shared" si="1"/>
        <v>49</v>
      </c>
    </row>
    <row r="50" spans="1:15" s="25" customFormat="1" ht="12.6" customHeight="1" x14ac:dyDescent="0.2">
      <c r="A50" s="370" t="s">
        <v>163</v>
      </c>
      <c r="B50" s="418">
        <v>125.64</v>
      </c>
      <c r="C50" s="418">
        <v>125.86</v>
      </c>
      <c r="D50" s="418">
        <v>132.07</v>
      </c>
      <c r="E50" s="418"/>
      <c r="F50" s="418"/>
      <c r="G50" s="418"/>
      <c r="H50" s="418"/>
      <c r="I50" s="418"/>
      <c r="J50" s="418"/>
      <c r="K50" s="418"/>
      <c r="L50" s="418"/>
      <c r="M50" s="418">
        <v>0</v>
      </c>
      <c r="N50" s="372">
        <f t="shared" si="0"/>
        <v>383.57</v>
      </c>
      <c r="O50" s="369">
        <f t="shared" si="1"/>
        <v>127.85666666666667</v>
      </c>
    </row>
    <row r="51" spans="1:15" s="25" customFormat="1" ht="12.6" customHeight="1" x14ac:dyDescent="0.2">
      <c r="A51" s="370" t="s">
        <v>87</v>
      </c>
      <c r="B51" s="418">
        <v>3.65</v>
      </c>
      <c r="C51" s="418"/>
      <c r="D51" s="418"/>
      <c r="E51" s="418"/>
      <c r="F51" s="418"/>
      <c r="G51" s="418"/>
      <c r="H51" s="418"/>
      <c r="I51" s="418"/>
      <c r="J51" s="418"/>
      <c r="K51" s="418"/>
      <c r="L51" s="418"/>
      <c r="M51" s="418">
        <v>0</v>
      </c>
      <c r="N51" s="372">
        <f t="shared" si="0"/>
        <v>3.65</v>
      </c>
      <c r="O51" s="369">
        <f t="shared" si="1"/>
        <v>3.65</v>
      </c>
    </row>
    <row r="52" spans="1:15" s="25" customFormat="1" ht="12.6" customHeight="1" thickBot="1" x14ac:dyDescent="0.25">
      <c r="A52" s="375" t="s">
        <v>1</v>
      </c>
      <c r="B52" s="376">
        <f t="shared" ref="B52:N52" si="2">SUM(B7:B51)</f>
        <v>1734.3700000000003</v>
      </c>
      <c r="C52" s="376">
        <f t="shared" si="2"/>
        <v>2476.9300000000003</v>
      </c>
      <c r="D52" s="376">
        <f t="shared" si="2"/>
        <v>3087.2799999999997</v>
      </c>
      <c r="E52" s="376">
        <f t="shared" si="2"/>
        <v>0</v>
      </c>
      <c r="F52" s="376">
        <f t="shared" si="2"/>
        <v>0</v>
      </c>
      <c r="G52" s="376">
        <f t="shared" si="2"/>
        <v>0</v>
      </c>
      <c r="H52" s="376">
        <f t="shared" si="2"/>
        <v>0</v>
      </c>
      <c r="I52" s="376">
        <f t="shared" si="2"/>
        <v>0</v>
      </c>
      <c r="J52" s="376">
        <f t="shared" si="2"/>
        <v>0</v>
      </c>
      <c r="K52" s="376">
        <f t="shared" si="2"/>
        <v>0</v>
      </c>
      <c r="L52" s="376">
        <f t="shared" si="2"/>
        <v>0</v>
      </c>
      <c r="M52" s="376">
        <f t="shared" si="2"/>
        <v>0</v>
      </c>
      <c r="N52" s="376">
        <f t="shared" si="2"/>
        <v>7298.579999999999</v>
      </c>
      <c r="O52" s="377">
        <f>IFERROR(AVERAGEIF(B52:M52,"&gt;0"),"")</f>
        <v>2432.86</v>
      </c>
    </row>
    <row r="53" spans="1:15" s="25" customFormat="1" ht="12.6" customHeight="1" thickBot="1" x14ac:dyDescent="0.25">
      <c r="A53" s="419"/>
      <c r="B53" s="420"/>
      <c r="C53" s="420"/>
      <c r="D53" s="420"/>
      <c r="E53" s="420"/>
      <c r="F53" s="420"/>
      <c r="G53" s="420"/>
      <c r="H53" s="420"/>
      <c r="I53" s="420"/>
      <c r="J53" s="420"/>
      <c r="K53" s="420"/>
      <c r="L53" s="420"/>
      <c r="M53" s="420"/>
      <c r="N53" s="420"/>
      <c r="O53" s="421"/>
    </row>
    <row r="54" spans="1:15" s="25" customFormat="1" ht="12.6" customHeight="1" thickBot="1" x14ac:dyDescent="0.25">
      <c r="A54" s="378" t="s">
        <v>2</v>
      </c>
      <c r="B54" s="379">
        <f t="shared" ref="B54:O54" si="3">B6</f>
        <v>44197</v>
      </c>
      <c r="C54" s="380">
        <f t="shared" si="3"/>
        <v>44228</v>
      </c>
      <c r="D54" s="380">
        <f t="shared" si="3"/>
        <v>44256</v>
      </c>
      <c r="E54" s="380">
        <f t="shared" si="3"/>
        <v>44287</v>
      </c>
      <c r="F54" s="380">
        <f t="shared" si="3"/>
        <v>44317</v>
      </c>
      <c r="G54" s="380">
        <f t="shared" si="3"/>
        <v>44348</v>
      </c>
      <c r="H54" s="380">
        <f t="shared" si="3"/>
        <v>44378</v>
      </c>
      <c r="I54" s="380">
        <f t="shared" si="3"/>
        <v>44409</v>
      </c>
      <c r="J54" s="380">
        <f t="shared" si="3"/>
        <v>44440</v>
      </c>
      <c r="K54" s="380">
        <f t="shared" si="3"/>
        <v>44470</v>
      </c>
      <c r="L54" s="380">
        <f t="shared" si="3"/>
        <v>44501</v>
      </c>
      <c r="M54" s="380">
        <f t="shared" si="3"/>
        <v>44531</v>
      </c>
      <c r="N54" s="381" t="str">
        <f t="shared" si="3"/>
        <v>Total</v>
      </c>
      <c r="O54" s="382" t="str">
        <f t="shared" si="3"/>
        <v>Média</v>
      </c>
    </row>
    <row r="55" spans="1:15" s="25" customFormat="1" ht="12.6" customHeight="1" x14ac:dyDescent="0.2">
      <c r="A55" s="383" t="s">
        <v>5</v>
      </c>
      <c r="B55" s="418">
        <v>4000</v>
      </c>
      <c r="C55" s="418">
        <v>4000</v>
      </c>
      <c r="D55" s="418">
        <v>4000</v>
      </c>
      <c r="E55" s="418"/>
      <c r="F55" s="418"/>
      <c r="G55" s="418"/>
      <c r="H55" s="418"/>
      <c r="I55" s="418"/>
      <c r="J55" s="418"/>
      <c r="K55" s="418"/>
      <c r="L55" s="418"/>
      <c r="M55" s="418">
        <v>0</v>
      </c>
      <c r="N55" s="384">
        <f t="shared" ref="N55:N64" si="4">SUM(B55:M55)</f>
        <v>12000</v>
      </c>
      <c r="O55" s="369">
        <f>IFERROR(AVERAGEIF(B55:M55,"&gt;0"),"")</f>
        <v>4000</v>
      </c>
    </row>
    <row r="56" spans="1:15" s="25" customFormat="1" ht="12.6" customHeight="1" x14ac:dyDescent="0.2">
      <c r="A56" s="383" t="s">
        <v>291</v>
      </c>
      <c r="B56" s="418"/>
      <c r="C56" s="418"/>
      <c r="D56" s="418"/>
      <c r="E56" s="418"/>
      <c r="F56" s="418"/>
      <c r="G56" s="418"/>
      <c r="H56" s="418"/>
      <c r="I56" s="418"/>
      <c r="J56" s="418"/>
      <c r="K56" s="418"/>
      <c r="L56" s="418"/>
      <c r="M56" s="418">
        <v>0</v>
      </c>
      <c r="N56" s="384">
        <f t="shared" si="4"/>
        <v>0</v>
      </c>
      <c r="O56" s="369" t="str">
        <f t="shared" ref="O56:O63" si="5">IFERROR(AVERAGEIF(B56:M56,"&gt;0"),"")</f>
        <v/>
      </c>
    </row>
    <row r="57" spans="1:15" s="25" customFormat="1" ht="12.6" customHeight="1" x14ac:dyDescent="0.2">
      <c r="A57" s="383" t="s">
        <v>320</v>
      </c>
      <c r="B57" s="418"/>
      <c r="C57" s="418"/>
      <c r="D57" s="418"/>
      <c r="E57" s="418"/>
      <c r="F57" s="418"/>
      <c r="G57" s="418"/>
      <c r="H57" s="418"/>
      <c r="I57" s="418"/>
      <c r="J57" s="418"/>
      <c r="K57" s="418"/>
      <c r="L57" s="418"/>
      <c r="M57" s="418">
        <v>0</v>
      </c>
      <c r="N57" s="384">
        <f t="shared" si="4"/>
        <v>0</v>
      </c>
      <c r="O57" s="369" t="str">
        <f t="shared" si="5"/>
        <v/>
      </c>
    </row>
    <row r="58" spans="1:15" s="25" customFormat="1" ht="12.6" customHeight="1" x14ac:dyDescent="0.2">
      <c r="A58" s="383" t="s">
        <v>388</v>
      </c>
      <c r="B58" s="418"/>
      <c r="C58" s="418"/>
      <c r="D58" s="418"/>
      <c r="E58" s="418"/>
      <c r="F58" s="418"/>
      <c r="G58" s="418"/>
      <c r="H58" s="418"/>
      <c r="I58" s="418"/>
      <c r="J58" s="418"/>
      <c r="K58" s="418"/>
      <c r="L58" s="418"/>
      <c r="M58" s="418">
        <v>0</v>
      </c>
      <c r="N58" s="384">
        <f t="shared" si="4"/>
        <v>0</v>
      </c>
      <c r="O58" s="369" t="str">
        <f t="shared" si="5"/>
        <v/>
      </c>
    </row>
    <row r="59" spans="1:15" s="25" customFormat="1" ht="12.6" customHeight="1" x14ac:dyDescent="0.2">
      <c r="A59" s="386" t="s">
        <v>148</v>
      </c>
      <c r="B59" s="418"/>
      <c r="C59" s="418"/>
      <c r="D59" s="418"/>
      <c r="E59" s="418"/>
      <c r="F59" s="418"/>
      <c r="G59" s="418"/>
      <c r="H59" s="418"/>
      <c r="I59" s="418"/>
      <c r="J59" s="418"/>
      <c r="K59" s="418"/>
      <c r="L59" s="418"/>
      <c r="M59" s="418">
        <v>0</v>
      </c>
      <c r="N59" s="384">
        <f t="shared" si="4"/>
        <v>0</v>
      </c>
      <c r="O59" s="369" t="str">
        <f t="shared" si="5"/>
        <v/>
      </c>
    </row>
    <row r="60" spans="1:15" s="25" customFormat="1" ht="12.6" customHeight="1" x14ac:dyDescent="0.2">
      <c r="A60" s="386" t="s">
        <v>61</v>
      </c>
      <c r="B60" s="418">
        <v>14.7</v>
      </c>
      <c r="C60" s="418">
        <v>123.16</v>
      </c>
      <c r="D60" s="418">
        <v>74.959999999999994</v>
      </c>
      <c r="E60" s="418"/>
      <c r="F60" s="418"/>
      <c r="G60" s="418"/>
      <c r="H60" s="418"/>
      <c r="I60" s="418"/>
      <c r="J60" s="418"/>
      <c r="K60" s="418"/>
      <c r="L60" s="418"/>
      <c r="M60" s="418">
        <v>0</v>
      </c>
      <c r="N60" s="384">
        <f t="shared" si="4"/>
        <v>212.82</v>
      </c>
      <c r="O60" s="369">
        <f t="shared" si="5"/>
        <v>70.94</v>
      </c>
    </row>
    <row r="61" spans="1:15" s="25" customFormat="1" ht="12.6" customHeight="1" x14ac:dyDescent="0.2">
      <c r="A61" s="386" t="s">
        <v>3</v>
      </c>
      <c r="B61" s="418">
        <v>15.2</v>
      </c>
      <c r="C61" s="418">
        <v>25.1</v>
      </c>
      <c r="D61" s="418"/>
      <c r="E61" s="418"/>
      <c r="F61" s="418"/>
      <c r="G61" s="418"/>
      <c r="H61" s="418"/>
      <c r="I61" s="418"/>
      <c r="J61" s="418"/>
      <c r="K61" s="418"/>
      <c r="L61" s="418"/>
      <c r="M61" s="418">
        <v>0</v>
      </c>
      <c r="N61" s="384">
        <f t="shared" si="4"/>
        <v>40.299999999999997</v>
      </c>
      <c r="O61" s="369">
        <f t="shared" si="5"/>
        <v>20.149999999999999</v>
      </c>
    </row>
    <row r="62" spans="1:15" s="25" customFormat="1" ht="12.6" customHeight="1" x14ac:dyDescent="0.2">
      <c r="A62" s="386" t="s">
        <v>643</v>
      </c>
      <c r="B62" s="418">
        <v>180</v>
      </c>
      <c r="C62" s="418"/>
      <c r="D62" s="418"/>
      <c r="E62" s="418"/>
      <c r="F62" s="418"/>
      <c r="G62" s="418"/>
      <c r="H62" s="418"/>
      <c r="I62" s="418"/>
      <c r="J62" s="418"/>
      <c r="K62" s="418"/>
      <c r="L62" s="418"/>
      <c r="M62" s="418">
        <v>0</v>
      </c>
      <c r="N62" s="384">
        <f t="shared" si="4"/>
        <v>180</v>
      </c>
      <c r="O62" s="369">
        <f t="shared" si="5"/>
        <v>180</v>
      </c>
    </row>
    <row r="63" spans="1:15" s="25" customFormat="1" ht="12.6" customHeight="1" x14ac:dyDescent="0.2">
      <c r="A63" s="386" t="s">
        <v>65</v>
      </c>
      <c r="B63" s="418">
        <v>60.57</v>
      </c>
      <c r="C63" s="418">
        <v>23.31</v>
      </c>
      <c r="D63" s="418"/>
      <c r="E63" s="418"/>
      <c r="F63" s="418"/>
      <c r="G63" s="418"/>
      <c r="H63" s="418"/>
      <c r="I63" s="418"/>
      <c r="J63" s="418"/>
      <c r="K63" s="418"/>
      <c r="L63" s="418"/>
      <c r="M63" s="418">
        <v>0</v>
      </c>
      <c r="N63" s="384">
        <f t="shared" si="4"/>
        <v>83.88</v>
      </c>
      <c r="O63" s="369">
        <f t="shared" si="5"/>
        <v>41.94</v>
      </c>
    </row>
    <row r="64" spans="1:15" s="25" customFormat="1" ht="12.6" customHeight="1" thickBot="1" x14ac:dyDescent="0.25">
      <c r="A64" s="387" t="s">
        <v>1</v>
      </c>
      <c r="B64" s="388">
        <f t="shared" ref="B64:M64" si="6">SUM(B55:B63)</f>
        <v>4270.4699999999993</v>
      </c>
      <c r="C64" s="388">
        <f t="shared" si="6"/>
        <v>4171.5700000000006</v>
      </c>
      <c r="D64" s="388">
        <f t="shared" si="6"/>
        <v>4074.96</v>
      </c>
      <c r="E64" s="388">
        <f t="shared" si="6"/>
        <v>0</v>
      </c>
      <c r="F64" s="388">
        <f t="shared" si="6"/>
        <v>0</v>
      </c>
      <c r="G64" s="388">
        <f t="shared" si="6"/>
        <v>0</v>
      </c>
      <c r="H64" s="388">
        <f t="shared" si="6"/>
        <v>0</v>
      </c>
      <c r="I64" s="388">
        <f t="shared" si="6"/>
        <v>0</v>
      </c>
      <c r="J64" s="388">
        <f t="shared" si="6"/>
        <v>0</v>
      </c>
      <c r="K64" s="388">
        <f t="shared" si="6"/>
        <v>0</v>
      </c>
      <c r="L64" s="388">
        <f t="shared" si="6"/>
        <v>0</v>
      </c>
      <c r="M64" s="388">
        <f t="shared" si="6"/>
        <v>0</v>
      </c>
      <c r="N64" s="388">
        <f t="shared" si="4"/>
        <v>12517</v>
      </c>
      <c r="O64" s="389">
        <f>IFERROR(AVERAGEIF(B64:M64,"&gt;0"),"")</f>
        <v>4172.333333333333</v>
      </c>
    </row>
    <row r="65" spans="1:16" s="25" customFormat="1" ht="12.6" customHeight="1" thickBot="1" x14ac:dyDescent="0.25">
      <c r="A65" s="52"/>
      <c r="B65" s="52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215"/>
      <c r="O65" s="52"/>
    </row>
    <row r="66" spans="1:16" s="34" customFormat="1" ht="12.6" customHeight="1" thickBot="1" x14ac:dyDescent="0.25">
      <c r="A66" s="422" t="s">
        <v>9</v>
      </c>
      <c r="B66" s="336">
        <f>'[2]2021'!$E$27</f>
        <v>75355.05</v>
      </c>
      <c r="C66" s="336">
        <f>'[2]2021'!$H$27</f>
        <v>77288.11</v>
      </c>
      <c r="D66" s="336">
        <f>'[2]2021'!$K$27</f>
        <v>78589.83</v>
      </c>
      <c r="E66" s="336">
        <f>'[2]2021'!$N$27</f>
        <v>0</v>
      </c>
      <c r="F66" s="336">
        <f>'[2]2021'!$Q$27</f>
        <v>0</v>
      </c>
      <c r="G66" s="336">
        <f>'[2]2021'!$T$27</f>
        <v>0</v>
      </c>
      <c r="H66" s="336">
        <f>'[2]2021'!$W$27</f>
        <v>0</v>
      </c>
      <c r="I66" s="336">
        <f>'[2]2021'!$Z$27</f>
        <v>0</v>
      </c>
      <c r="J66" s="336">
        <f>'[2]2021'!$AC$27</f>
        <v>0</v>
      </c>
      <c r="K66" s="336">
        <f>'[2]2021'!$AF$27</f>
        <v>0</v>
      </c>
      <c r="L66" s="336">
        <f>'[2]2021'!$AI$27</f>
        <v>0</v>
      </c>
      <c r="M66" s="336">
        <f>'[2]2021'!$AL$27</f>
        <v>0</v>
      </c>
      <c r="N66" s="423"/>
      <c r="O66" s="423"/>
      <c r="P66" s="43"/>
    </row>
    <row r="67" spans="1:16" s="25" customFormat="1" ht="12" x14ac:dyDescent="0.2">
      <c r="N67" s="34"/>
    </row>
  </sheetData>
  <sheetProtection password="E499" sheet="1" objects="1" scenarios="1" selectLockedCells="1" selectUnlockedCells="1"/>
  <mergeCells count="3">
    <mergeCell ref="A1:O1"/>
    <mergeCell ref="A2:O2"/>
    <mergeCell ref="A4:O4"/>
  </mergeCells>
  <printOptions horizontalCentered="1"/>
  <pageMargins left="0.94488188976377963" right="0.39370078740157483" top="0.39370078740157483" bottom="0.39370078740157483" header="0.51181102362204722" footer="0.51181102362204722"/>
  <pageSetup paperSize="9" scale="75" firstPageNumber="0" orientation="landscape" horizontalDpi="300" verticalDpi="300" r:id="rId1"/>
  <headerFooter alignWithMargins="0"/>
  <ignoredErrors>
    <ignoredError sqref="C52 D52:F52 H52:M52" formulaRange="1"/>
  </ignoredError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7"/>
  <dimension ref="A1:O81"/>
  <sheetViews>
    <sheetView topLeftCell="A62" zoomScale="140" zoomScaleNormal="140" workbookViewId="0">
      <selection activeCell="B74" sqref="B74:M74"/>
    </sheetView>
  </sheetViews>
  <sheetFormatPr defaultRowHeight="12.75" x14ac:dyDescent="0.2"/>
  <cols>
    <col min="1" max="1" width="37" style="44" customWidth="1"/>
    <col min="2" max="2" width="9.7109375" style="44" customWidth="1"/>
    <col min="3" max="3" width="9.5703125" style="44" customWidth="1"/>
    <col min="4" max="4" width="10.28515625" style="44" customWidth="1"/>
    <col min="5" max="5" width="10.140625" style="44" customWidth="1"/>
    <col min="6" max="6" width="10.85546875" style="44" customWidth="1"/>
    <col min="7" max="7" width="9.7109375" style="44" customWidth="1"/>
    <col min="8" max="8" width="10.28515625" style="44" customWidth="1"/>
    <col min="9" max="13" width="9.7109375" style="44" customWidth="1"/>
    <col min="14" max="14" width="9.7109375" style="215" customWidth="1"/>
    <col min="15" max="15" width="9.7109375" style="44" customWidth="1"/>
    <col min="16" max="16384" width="9.140625" style="44"/>
  </cols>
  <sheetData>
    <row r="1" spans="1:15" ht="15" x14ac:dyDescent="0.2">
      <c r="A1" s="508" t="str">
        <f>APUCARANA!A1</f>
        <v xml:space="preserve">ORDEM DOS ADVOGADOS DO BRASIL - Seção PR </v>
      </c>
      <c r="B1" s="523"/>
      <c r="C1" s="523"/>
      <c r="D1" s="523"/>
      <c r="E1" s="523"/>
      <c r="F1" s="523"/>
      <c r="G1" s="523"/>
      <c r="H1" s="523"/>
      <c r="I1" s="523"/>
      <c r="J1" s="523"/>
      <c r="K1" s="523"/>
      <c r="L1" s="523"/>
      <c r="M1" s="523"/>
      <c r="N1" s="523"/>
      <c r="O1" s="524"/>
    </row>
    <row r="2" spans="1:15" ht="14.1" customHeight="1" thickBot="1" x14ac:dyDescent="0.25">
      <c r="A2" s="490" t="str">
        <f>APUCARANA!A2</f>
        <v>Demostrativo de Despesas - JANEIRO 2021 A DEZEMBRO 2021</v>
      </c>
      <c r="B2" s="532"/>
      <c r="C2" s="532"/>
      <c r="D2" s="532"/>
      <c r="E2" s="532"/>
      <c r="F2" s="532"/>
      <c r="G2" s="532"/>
      <c r="H2" s="532"/>
      <c r="I2" s="532"/>
      <c r="J2" s="532"/>
      <c r="K2" s="532"/>
      <c r="L2" s="532"/>
      <c r="M2" s="532"/>
      <c r="N2" s="532"/>
      <c r="O2" s="533"/>
    </row>
    <row r="3" spans="1:15" ht="14.1" customHeight="1" thickBot="1" x14ac:dyDescent="0.25">
      <c r="A3" s="45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211"/>
      <c r="O3" s="46"/>
    </row>
    <row r="4" spans="1:15" ht="12.6" customHeight="1" thickBot="1" x14ac:dyDescent="0.25">
      <c r="A4" s="493" t="s">
        <v>17</v>
      </c>
      <c r="B4" s="534"/>
      <c r="C4" s="534"/>
      <c r="D4" s="534"/>
      <c r="E4" s="534"/>
      <c r="F4" s="534"/>
      <c r="G4" s="534"/>
      <c r="H4" s="534"/>
      <c r="I4" s="534"/>
      <c r="J4" s="534"/>
      <c r="K4" s="534"/>
      <c r="L4" s="534"/>
      <c r="M4" s="534"/>
      <c r="N4" s="534"/>
      <c r="O4" s="535"/>
    </row>
    <row r="5" spans="1:15" ht="12.6" customHeight="1" thickBot="1" x14ac:dyDescent="0.25">
      <c r="A5" s="46"/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211"/>
      <c r="O5" s="46"/>
    </row>
    <row r="6" spans="1:15" s="25" customFormat="1" ht="12.6" customHeight="1" thickBot="1" x14ac:dyDescent="0.25">
      <c r="A6" s="101" t="s">
        <v>0</v>
      </c>
      <c r="B6" s="102">
        <f>APUCARANA!B6</f>
        <v>44197</v>
      </c>
      <c r="C6" s="102">
        <f>APUCARANA!C6</f>
        <v>44228</v>
      </c>
      <c r="D6" s="102">
        <f>APUCARANA!D6</f>
        <v>44256</v>
      </c>
      <c r="E6" s="102">
        <f>APUCARANA!E6</f>
        <v>44287</v>
      </c>
      <c r="F6" s="102">
        <f>APUCARANA!F6</f>
        <v>44317</v>
      </c>
      <c r="G6" s="102">
        <f>APUCARANA!G6</f>
        <v>44348</v>
      </c>
      <c r="H6" s="102">
        <f>APUCARANA!H6</f>
        <v>44378</v>
      </c>
      <c r="I6" s="102">
        <f>APUCARANA!I6</f>
        <v>44409</v>
      </c>
      <c r="J6" s="102">
        <f>APUCARANA!J6</f>
        <v>44440</v>
      </c>
      <c r="K6" s="102">
        <f>APUCARANA!K6</f>
        <v>44470</v>
      </c>
      <c r="L6" s="102">
        <f>APUCARANA!L6</f>
        <v>44501</v>
      </c>
      <c r="M6" s="102">
        <f>APUCARANA!M6</f>
        <v>44531</v>
      </c>
      <c r="N6" s="103" t="str">
        <f>APUCARANA!N6</f>
        <v>Total</v>
      </c>
      <c r="O6" s="104" t="str">
        <f>APUCARANA!O6</f>
        <v>Média</v>
      </c>
    </row>
    <row r="7" spans="1:15" s="25" customFormat="1" ht="12.6" customHeight="1" x14ac:dyDescent="0.2">
      <c r="A7" s="105" t="s">
        <v>293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>
        <v>0</v>
      </c>
      <c r="N7" s="183">
        <f>SUM(B7:M7)</f>
        <v>0</v>
      </c>
      <c r="O7" s="106" t="str">
        <f>IFERROR(AVERAGEIF(B7:M7,"&gt;0"),"")</f>
        <v/>
      </c>
    </row>
    <row r="8" spans="1:15" s="25" customFormat="1" ht="12.6" customHeight="1" x14ac:dyDescent="0.2">
      <c r="A8" s="105" t="s">
        <v>480</v>
      </c>
      <c r="B8" s="26">
        <v>55</v>
      </c>
      <c r="C8" s="26"/>
      <c r="D8" s="26"/>
      <c r="E8" s="26"/>
      <c r="F8" s="26"/>
      <c r="G8" s="26"/>
      <c r="H8" s="26"/>
      <c r="I8" s="26"/>
      <c r="J8" s="26"/>
      <c r="K8" s="26"/>
      <c r="L8" s="26"/>
      <c r="M8" s="26">
        <v>0</v>
      </c>
      <c r="N8" s="183">
        <f t="shared" ref="N8:N62" si="0">SUM(B8:M8)</f>
        <v>55</v>
      </c>
      <c r="O8" s="106">
        <f t="shared" ref="O8:O62" si="1">IFERROR(AVERAGEIF(B8:M8,"&gt;0"),"")</f>
        <v>55</v>
      </c>
    </row>
    <row r="9" spans="1:15" s="25" customFormat="1" ht="12.6" customHeight="1" x14ac:dyDescent="0.2">
      <c r="A9" s="105" t="s">
        <v>113</v>
      </c>
      <c r="B9" s="26"/>
      <c r="C9" s="26">
        <v>220</v>
      </c>
      <c r="D9" s="26"/>
      <c r="E9" s="26"/>
      <c r="F9" s="26"/>
      <c r="G9" s="26"/>
      <c r="H9" s="26"/>
      <c r="I9" s="26"/>
      <c r="J9" s="26"/>
      <c r="K9" s="26"/>
      <c r="L9" s="26"/>
      <c r="M9" s="26">
        <v>0</v>
      </c>
      <c r="N9" s="183">
        <f t="shared" si="0"/>
        <v>220</v>
      </c>
      <c r="O9" s="106">
        <f t="shared" si="1"/>
        <v>220</v>
      </c>
    </row>
    <row r="10" spans="1:15" s="25" customFormat="1" ht="12.6" customHeight="1" x14ac:dyDescent="0.2">
      <c r="A10" s="105" t="s">
        <v>180</v>
      </c>
      <c r="B10" s="26"/>
      <c r="C10" s="26">
        <v>80</v>
      </c>
      <c r="D10" s="26"/>
      <c r="E10" s="26"/>
      <c r="F10" s="26"/>
      <c r="G10" s="26"/>
      <c r="H10" s="26"/>
      <c r="I10" s="26"/>
      <c r="J10" s="26"/>
      <c r="K10" s="26"/>
      <c r="L10" s="26"/>
      <c r="M10" s="26">
        <v>0</v>
      </c>
      <c r="N10" s="183">
        <f t="shared" si="0"/>
        <v>80</v>
      </c>
      <c r="O10" s="106">
        <f t="shared" si="1"/>
        <v>80</v>
      </c>
    </row>
    <row r="11" spans="1:15" s="25" customFormat="1" ht="12.6" customHeight="1" x14ac:dyDescent="0.2">
      <c r="A11" s="105" t="s">
        <v>609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>
        <v>0</v>
      </c>
      <c r="N11" s="183">
        <f t="shared" si="0"/>
        <v>0</v>
      </c>
      <c r="O11" s="106" t="str">
        <f t="shared" si="1"/>
        <v/>
      </c>
    </row>
    <row r="12" spans="1:15" s="25" customFormat="1" ht="12.6" customHeight="1" x14ac:dyDescent="0.2">
      <c r="A12" s="105" t="s">
        <v>277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>
        <v>0</v>
      </c>
      <c r="N12" s="183">
        <f t="shared" si="0"/>
        <v>0</v>
      </c>
      <c r="O12" s="106" t="str">
        <f t="shared" si="1"/>
        <v/>
      </c>
    </row>
    <row r="13" spans="1:15" s="25" customFormat="1" ht="12.6" customHeight="1" x14ac:dyDescent="0.2">
      <c r="A13" s="105" t="s">
        <v>228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>
        <v>0</v>
      </c>
      <c r="N13" s="183">
        <f t="shared" si="0"/>
        <v>0</v>
      </c>
      <c r="O13" s="106" t="str">
        <f t="shared" si="1"/>
        <v/>
      </c>
    </row>
    <row r="14" spans="1:15" s="25" customFormat="1" ht="12.6" customHeight="1" x14ac:dyDescent="0.2">
      <c r="A14" s="105" t="s">
        <v>157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>
        <v>0</v>
      </c>
      <c r="N14" s="183">
        <f t="shared" si="0"/>
        <v>0</v>
      </c>
      <c r="O14" s="106" t="str">
        <f t="shared" si="1"/>
        <v/>
      </c>
    </row>
    <row r="15" spans="1:15" s="25" customFormat="1" ht="12.6" customHeight="1" x14ac:dyDescent="0.2">
      <c r="A15" s="162" t="s">
        <v>131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>
        <v>0</v>
      </c>
      <c r="N15" s="183">
        <f t="shared" si="0"/>
        <v>0</v>
      </c>
      <c r="O15" s="106" t="str">
        <f t="shared" si="1"/>
        <v/>
      </c>
    </row>
    <row r="16" spans="1:15" s="25" customFormat="1" ht="12.6" customHeight="1" x14ac:dyDescent="0.2">
      <c r="A16" s="162" t="s">
        <v>167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>
        <v>0</v>
      </c>
      <c r="N16" s="183">
        <f t="shared" si="0"/>
        <v>0</v>
      </c>
      <c r="O16" s="106" t="str">
        <f t="shared" si="1"/>
        <v/>
      </c>
    </row>
    <row r="17" spans="1:15" s="25" customFormat="1" ht="12.6" customHeight="1" x14ac:dyDescent="0.2">
      <c r="A17" s="105" t="s">
        <v>149</v>
      </c>
      <c r="B17" s="26">
        <v>174</v>
      </c>
      <c r="C17" s="26"/>
      <c r="D17" s="26">
        <v>199</v>
      </c>
      <c r="E17" s="26"/>
      <c r="F17" s="26"/>
      <c r="G17" s="26"/>
      <c r="H17" s="26"/>
      <c r="I17" s="26"/>
      <c r="J17" s="26"/>
      <c r="K17" s="26"/>
      <c r="L17" s="26"/>
      <c r="M17" s="26">
        <v>0</v>
      </c>
      <c r="N17" s="183">
        <f t="shared" si="0"/>
        <v>373</v>
      </c>
      <c r="O17" s="106">
        <f t="shared" si="1"/>
        <v>186.5</v>
      </c>
    </row>
    <row r="18" spans="1:15" s="25" customFormat="1" ht="12.6" customHeight="1" x14ac:dyDescent="0.2">
      <c r="A18" s="105" t="s">
        <v>198</v>
      </c>
      <c r="B18" s="26">
        <v>660.24</v>
      </c>
      <c r="C18" s="26">
        <v>20.6</v>
      </c>
      <c r="D18" s="26"/>
      <c r="E18" s="26"/>
      <c r="F18" s="26"/>
      <c r="G18" s="26"/>
      <c r="H18" s="26"/>
      <c r="I18" s="26"/>
      <c r="J18" s="26"/>
      <c r="K18" s="26"/>
      <c r="L18" s="26"/>
      <c r="M18" s="26">
        <v>0</v>
      </c>
      <c r="N18" s="183">
        <f t="shared" si="0"/>
        <v>680.84</v>
      </c>
      <c r="O18" s="106">
        <f t="shared" si="1"/>
        <v>340.42</v>
      </c>
    </row>
    <row r="19" spans="1:15" s="25" customFormat="1" ht="12.6" customHeight="1" x14ac:dyDescent="0.2">
      <c r="A19" s="105" t="s">
        <v>275</v>
      </c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>
        <v>0</v>
      </c>
      <c r="N19" s="183">
        <f t="shared" si="0"/>
        <v>0</v>
      </c>
      <c r="O19" s="106" t="str">
        <f t="shared" si="1"/>
        <v/>
      </c>
    </row>
    <row r="20" spans="1:15" s="25" customFormat="1" ht="12.6" customHeight="1" x14ac:dyDescent="0.2">
      <c r="A20" s="105" t="s">
        <v>80</v>
      </c>
      <c r="B20" s="26">
        <v>34.659999999999997</v>
      </c>
      <c r="C20" s="26">
        <v>407.04</v>
      </c>
      <c r="D20" s="26"/>
      <c r="E20" s="26"/>
      <c r="F20" s="26"/>
      <c r="G20" s="26"/>
      <c r="H20" s="26"/>
      <c r="I20" s="26"/>
      <c r="J20" s="26"/>
      <c r="K20" s="26"/>
      <c r="L20" s="26"/>
      <c r="M20" s="26">
        <v>0</v>
      </c>
      <c r="N20" s="183">
        <f t="shared" si="0"/>
        <v>441.70000000000005</v>
      </c>
      <c r="O20" s="106">
        <f t="shared" si="1"/>
        <v>220.85000000000002</v>
      </c>
    </row>
    <row r="21" spans="1:15" s="25" customFormat="1" ht="12.6" customHeight="1" x14ac:dyDescent="0.2">
      <c r="A21" s="105" t="s">
        <v>345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>
        <v>0</v>
      </c>
      <c r="N21" s="183">
        <f t="shared" si="0"/>
        <v>0</v>
      </c>
      <c r="O21" s="106" t="str">
        <f t="shared" si="1"/>
        <v/>
      </c>
    </row>
    <row r="22" spans="1:15" s="25" customFormat="1" ht="12.6" customHeight="1" x14ac:dyDescent="0.2">
      <c r="A22" s="105" t="s">
        <v>67</v>
      </c>
      <c r="B22" s="26">
        <v>179</v>
      </c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>
        <v>0</v>
      </c>
      <c r="N22" s="183">
        <f t="shared" si="0"/>
        <v>179</v>
      </c>
      <c r="O22" s="106">
        <f t="shared" si="1"/>
        <v>179</v>
      </c>
    </row>
    <row r="23" spans="1:15" s="25" customFormat="1" ht="12.6" customHeight="1" x14ac:dyDescent="0.2">
      <c r="A23" s="105" t="s">
        <v>272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>
        <v>0</v>
      </c>
      <c r="N23" s="183">
        <f t="shared" si="0"/>
        <v>0</v>
      </c>
      <c r="O23" s="106" t="str">
        <f t="shared" si="1"/>
        <v/>
      </c>
    </row>
    <row r="24" spans="1:15" s="25" customFormat="1" ht="12.6" customHeight="1" x14ac:dyDescent="0.2">
      <c r="A24" s="105" t="s">
        <v>337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>
        <v>0</v>
      </c>
      <c r="N24" s="183">
        <f t="shared" si="0"/>
        <v>0</v>
      </c>
      <c r="O24" s="106" t="str">
        <f t="shared" si="1"/>
        <v/>
      </c>
    </row>
    <row r="25" spans="1:15" s="25" customFormat="1" ht="12.6" customHeight="1" x14ac:dyDescent="0.2">
      <c r="A25" s="105" t="s">
        <v>395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>
        <v>0</v>
      </c>
      <c r="N25" s="183">
        <f t="shared" si="0"/>
        <v>0</v>
      </c>
      <c r="O25" s="106" t="str">
        <f t="shared" si="1"/>
        <v/>
      </c>
    </row>
    <row r="26" spans="1:15" s="25" customFormat="1" ht="12.6" customHeight="1" x14ac:dyDescent="0.2">
      <c r="A26" s="105" t="s">
        <v>286</v>
      </c>
      <c r="B26" s="26">
        <v>150</v>
      </c>
      <c r="C26" s="26">
        <v>400</v>
      </c>
      <c r="D26" s="26"/>
      <c r="E26" s="26"/>
      <c r="F26" s="26"/>
      <c r="G26" s="26"/>
      <c r="H26" s="26"/>
      <c r="I26" s="26"/>
      <c r="J26" s="26"/>
      <c r="K26" s="26"/>
      <c r="L26" s="26"/>
      <c r="M26" s="26">
        <v>0</v>
      </c>
      <c r="N26" s="183">
        <f t="shared" si="0"/>
        <v>550</v>
      </c>
      <c r="O26" s="106">
        <f t="shared" si="1"/>
        <v>275</v>
      </c>
    </row>
    <row r="27" spans="1:15" s="25" customFormat="1" ht="12.6" customHeight="1" x14ac:dyDescent="0.2">
      <c r="A27" s="105" t="s">
        <v>142</v>
      </c>
      <c r="B27" s="26"/>
      <c r="C27" s="26">
        <v>35</v>
      </c>
      <c r="D27" s="26">
        <v>235</v>
      </c>
      <c r="E27" s="26"/>
      <c r="F27" s="26"/>
      <c r="G27" s="26"/>
      <c r="H27" s="26"/>
      <c r="I27" s="26"/>
      <c r="J27" s="26"/>
      <c r="K27" s="26"/>
      <c r="L27" s="26"/>
      <c r="M27" s="26">
        <v>0</v>
      </c>
      <c r="N27" s="183">
        <f t="shared" si="0"/>
        <v>270</v>
      </c>
      <c r="O27" s="106">
        <f t="shared" si="1"/>
        <v>135</v>
      </c>
    </row>
    <row r="28" spans="1:15" s="25" customFormat="1" ht="12.6" customHeight="1" x14ac:dyDescent="0.2">
      <c r="A28" s="105" t="s">
        <v>669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>
        <v>0</v>
      </c>
      <c r="N28" s="183">
        <f t="shared" si="0"/>
        <v>0</v>
      </c>
      <c r="O28" s="106" t="str">
        <f t="shared" si="1"/>
        <v/>
      </c>
    </row>
    <row r="29" spans="1:15" s="25" customFormat="1" ht="12.6" customHeight="1" x14ac:dyDescent="0.2">
      <c r="A29" s="105" t="s">
        <v>354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>
        <v>0</v>
      </c>
      <c r="N29" s="183">
        <f t="shared" si="0"/>
        <v>0</v>
      </c>
      <c r="O29" s="106" t="str">
        <f t="shared" si="1"/>
        <v/>
      </c>
    </row>
    <row r="30" spans="1:15" s="25" customFormat="1" ht="12.6" customHeight="1" x14ac:dyDescent="0.2">
      <c r="A30" s="105" t="s">
        <v>137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>
        <v>0</v>
      </c>
      <c r="N30" s="183">
        <f t="shared" si="0"/>
        <v>0</v>
      </c>
      <c r="O30" s="106" t="str">
        <f t="shared" si="1"/>
        <v/>
      </c>
    </row>
    <row r="31" spans="1:15" s="25" customFormat="1" ht="12.6" customHeight="1" x14ac:dyDescent="0.2">
      <c r="A31" s="105" t="s">
        <v>195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>
        <v>0</v>
      </c>
      <c r="N31" s="183">
        <f t="shared" si="0"/>
        <v>0</v>
      </c>
      <c r="O31" s="106" t="str">
        <f t="shared" si="1"/>
        <v/>
      </c>
    </row>
    <row r="32" spans="1:15" s="25" customFormat="1" ht="12.6" customHeight="1" x14ac:dyDescent="0.2">
      <c r="A32" s="105" t="s">
        <v>85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>
        <v>0</v>
      </c>
      <c r="N32" s="183">
        <f t="shared" si="0"/>
        <v>0</v>
      </c>
      <c r="O32" s="106" t="str">
        <f t="shared" si="1"/>
        <v/>
      </c>
    </row>
    <row r="33" spans="1:15" s="25" customFormat="1" ht="12.6" customHeight="1" x14ac:dyDescent="0.2">
      <c r="A33" s="105" t="s">
        <v>68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>
        <v>0</v>
      </c>
      <c r="N33" s="183">
        <f t="shared" si="0"/>
        <v>0</v>
      </c>
      <c r="O33" s="106" t="str">
        <f t="shared" si="1"/>
        <v/>
      </c>
    </row>
    <row r="34" spans="1:15" s="25" customFormat="1" ht="12.6" customHeight="1" x14ac:dyDescent="0.2">
      <c r="A34" s="105" t="s">
        <v>108</v>
      </c>
      <c r="B34" s="26">
        <v>110</v>
      </c>
      <c r="C34" s="26">
        <v>99.9</v>
      </c>
      <c r="D34" s="26">
        <v>310</v>
      </c>
      <c r="E34" s="26"/>
      <c r="F34" s="26"/>
      <c r="G34" s="26"/>
      <c r="H34" s="26"/>
      <c r="I34" s="26"/>
      <c r="J34" s="26"/>
      <c r="K34" s="26"/>
      <c r="L34" s="26"/>
      <c r="M34" s="26">
        <v>0</v>
      </c>
      <c r="N34" s="183">
        <f t="shared" si="0"/>
        <v>519.9</v>
      </c>
      <c r="O34" s="106">
        <f t="shared" si="1"/>
        <v>173.29999999999998</v>
      </c>
    </row>
    <row r="35" spans="1:15" s="25" customFormat="1" ht="12.6" customHeight="1" x14ac:dyDescent="0.2">
      <c r="A35" s="105" t="s">
        <v>111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>
        <v>0</v>
      </c>
      <c r="N35" s="183">
        <f t="shared" si="0"/>
        <v>0</v>
      </c>
      <c r="O35" s="106" t="str">
        <f t="shared" si="1"/>
        <v/>
      </c>
    </row>
    <row r="36" spans="1:15" s="25" customFormat="1" ht="12.6" customHeight="1" x14ac:dyDescent="0.2">
      <c r="A36" s="105" t="s">
        <v>69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>
        <v>0</v>
      </c>
      <c r="N36" s="183">
        <f t="shared" si="0"/>
        <v>0</v>
      </c>
      <c r="O36" s="106" t="str">
        <f t="shared" si="1"/>
        <v/>
      </c>
    </row>
    <row r="37" spans="1:15" s="25" customFormat="1" ht="12.6" customHeight="1" x14ac:dyDescent="0.2">
      <c r="A37" s="105" t="s">
        <v>123</v>
      </c>
      <c r="B37" s="26"/>
      <c r="C37" s="26">
        <v>133.6</v>
      </c>
      <c r="D37" s="26"/>
      <c r="E37" s="26"/>
      <c r="F37" s="26"/>
      <c r="G37" s="26"/>
      <c r="H37" s="26"/>
      <c r="I37" s="26"/>
      <c r="J37" s="26"/>
      <c r="K37" s="26"/>
      <c r="L37" s="26"/>
      <c r="M37" s="26">
        <v>0</v>
      </c>
      <c r="N37" s="183">
        <f t="shared" si="0"/>
        <v>133.6</v>
      </c>
      <c r="O37" s="106">
        <f t="shared" si="1"/>
        <v>133.6</v>
      </c>
    </row>
    <row r="38" spans="1:15" s="25" customFormat="1" ht="12.6" customHeight="1" x14ac:dyDescent="0.2">
      <c r="A38" s="105" t="s">
        <v>294</v>
      </c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>
        <v>0</v>
      </c>
      <c r="N38" s="183">
        <f t="shared" si="0"/>
        <v>0</v>
      </c>
      <c r="O38" s="106" t="str">
        <f t="shared" si="1"/>
        <v/>
      </c>
    </row>
    <row r="39" spans="1:15" s="25" customFormat="1" ht="12.6" customHeight="1" x14ac:dyDescent="0.2">
      <c r="A39" s="105" t="s">
        <v>176</v>
      </c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>
        <v>0</v>
      </c>
      <c r="N39" s="183">
        <f t="shared" si="0"/>
        <v>0</v>
      </c>
      <c r="O39" s="106" t="str">
        <f t="shared" si="1"/>
        <v/>
      </c>
    </row>
    <row r="40" spans="1:15" s="25" customFormat="1" ht="12.6" customHeight="1" x14ac:dyDescent="0.2">
      <c r="A40" s="105" t="s">
        <v>313</v>
      </c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>
        <v>0</v>
      </c>
      <c r="N40" s="183">
        <f t="shared" si="0"/>
        <v>0</v>
      </c>
      <c r="O40" s="106" t="str">
        <f t="shared" si="1"/>
        <v/>
      </c>
    </row>
    <row r="41" spans="1:15" s="25" customFormat="1" ht="12.6" customHeight="1" x14ac:dyDescent="0.2">
      <c r="A41" s="105" t="s">
        <v>126</v>
      </c>
      <c r="B41" s="26"/>
      <c r="C41" s="26"/>
      <c r="D41" s="26">
        <v>55.84</v>
      </c>
      <c r="E41" s="26"/>
      <c r="F41" s="26"/>
      <c r="G41" s="26"/>
      <c r="H41" s="26"/>
      <c r="I41" s="26"/>
      <c r="J41" s="26"/>
      <c r="K41" s="26"/>
      <c r="L41" s="26"/>
      <c r="M41" s="26">
        <v>0</v>
      </c>
      <c r="N41" s="183">
        <f t="shared" si="0"/>
        <v>55.84</v>
      </c>
      <c r="O41" s="106">
        <f t="shared" si="1"/>
        <v>55.84</v>
      </c>
    </row>
    <row r="42" spans="1:15" s="25" customFormat="1" ht="12.6" customHeight="1" x14ac:dyDescent="0.2">
      <c r="A42" s="105" t="s">
        <v>634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>
        <v>0</v>
      </c>
      <c r="N42" s="183">
        <f t="shared" si="0"/>
        <v>0</v>
      </c>
      <c r="O42" s="106" t="str">
        <f t="shared" si="1"/>
        <v/>
      </c>
    </row>
    <row r="43" spans="1:15" s="25" customFormat="1" ht="12.6" customHeight="1" x14ac:dyDescent="0.2">
      <c r="A43" s="105" t="s">
        <v>181</v>
      </c>
      <c r="B43" s="26"/>
      <c r="C43" s="26"/>
      <c r="D43" s="26">
        <v>100</v>
      </c>
      <c r="E43" s="26"/>
      <c r="F43" s="26"/>
      <c r="G43" s="26"/>
      <c r="H43" s="26"/>
      <c r="I43" s="26"/>
      <c r="J43" s="26"/>
      <c r="K43" s="26"/>
      <c r="L43" s="26"/>
      <c r="M43" s="26">
        <v>0</v>
      </c>
      <c r="N43" s="183">
        <f t="shared" si="0"/>
        <v>100</v>
      </c>
      <c r="O43" s="106">
        <f t="shared" si="1"/>
        <v>100</v>
      </c>
    </row>
    <row r="44" spans="1:15" s="25" customFormat="1" ht="12.6" customHeight="1" x14ac:dyDescent="0.2">
      <c r="A44" s="263" t="s">
        <v>656</v>
      </c>
      <c r="B44" s="26"/>
      <c r="C44" s="26">
        <v>1.32</v>
      </c>
      <c r="D44" s="26"/>
      <c r="E44" s="26"/>
      <c r="F44" s="26"/>
      <c r="G44" s="26"/>
      <c r="H44" s="26"/>
      <c r="I44" s="26"/>
      <c r="J44" s="26"/>
      <c r="K44" s="26"/>
      <c r="L44" s="26"/>
      <c r="M44" s="26">
        <v>0</v>
      </c>
      <c r="N44" s="183">
        <f t="shared" si="0"/>
        <v>1.32</v>
      </c>
      <c r="O44" s="106">
        <f t="shared" si="1"/>
        <v>1.32</v>
      </c>
    </row>
    <row r="45" spans="1:15" s="25" customFormat="1" ht="12.6" customHeight="1" x14ac:dyDescent="0.2">
      <c r="A45" s="263" t="s">
        <v>371</v>
      </c>
      <c r="B45" s="26">
        <v>35.22</v>
      </c>
      <c r="C45" s="26">
        <v>35.22</v>
      </c>
      <c r="D45" s="26">
        <v>35.22</v>
      </c>
      <c r="E45" s="26"/>
      <c r="F45" s="26"/>
      <c r="G45" s="26"/>
      <c r="H45" s="26"/>
      <c r="I45" s="26"/>
      <c r="J45" s="26"/>
      <c r="K45" s="26"/>
      <c r="L45" s="26"/>
      <c r="M45" s="26">
        <v>0</v>
      </c>
      <c r="N45" s="183">
        <f t="shared" si="0"/>
        <v>105.66</v>
      </c>
      <c r="O45" s="106">
        <f t="shared" si="1"/>
        <v>35.22</v>
      </c>
    </row>
    <row r="46" spans="1:15" s="25" customFormat="1" ht="12.6" customHeight="1" x14ac:dyDescent="0.2">
      <c r="A46" s="105" t="s">
        <v>253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>
        <v>0</v>
      </c>
      <c r="N46" s="183">
        <f t="shared" si="0"/>
        <v>0</v>
      </c>
      <c r="O46" s="106" t="str">
        <f t="shared" si="1"/>
        <v/>
      </c>
    </row>
    <row r="47" spans="1:15" s="25" customFormat="1" ht="12.6" customHeight="1" x14ac:dyDescent="0.2">
      <c r="A47" s="105" t="s">
        <v>106</v>
      </c>
      <c r="B47" s="26"/>
      <c r="C47" s="26">
        <v>330</v>
      </c>
      <c r="D47" s="26"/>
      <c r="E47" s="26"/>
      <c r="F47" s="26"/>
      <c r="G47" s="26"/>
      <c r="H47" s="26"/>
      <c r="I47" s="26"/>
      <c r="J47" s="26"/>
      <c r="K47" s="26"/>
      <c r="L47" s="26"/>
      <c r="M47" s="26">
        <v>0</v>
      </c>
      <c r="N47" s="183">
        <f t="shared" si="0"/>
        <v>330</v>
      </c>
      <c r="O47" s="106">
        <f t="shared" si="1"/>
        <v>330</v>
      </c>
    </row>
    <row r="48" spans="1:15" s="25" customFormat="1" ht="12.6" customHeight="1" x14ac:dyDescent="0.2">
      <c r="A48" s="105" t="s">
        <v>145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>
        <v>0</v>
      </c>
      <c r="N48" s="183">
        <f t="shared" si="0"/>
        <v>0</v>
      </c>
      <c r="O48" s="106" t="str">
        <f t="shared" si="1"/>
        <v/>
      </c>
    </row>
    <row r="49" spans="1:15" s="25" customFormat="1" ht="12.6" customHeight="1" x14ac:dyDescent="0.2">
      <c r="A49" s="105" t="s">
        <v>71</v>
      </c>
      <c r="B49" s="26">
        <v>33.299999999999997</v>
      </c>
      <c r="C49" s="26">
        <v>59.15</v>
      </c>
      <c r="D49" s="26">
        <v>58</v>
      </c>
      <c r="E49" s="26"/>
      <c r="F49" s="26"/>
      <c r="G49" s="26"/>
      <c r="H49" s="26"/>
      <c r="I49" s="26"/>
      <c r="J49" s="26"/>
      <c r="K49" s="26"/>
      <c r="L49" s="26"/>
      <c r="M49" s="26">
        <v>0</v>
      </c>
      <c r="N49" s="183">
        <f t="shared" si="0"/>
        <v>150.44999999999999</v>
      </c>
      <c r="O49" s="106">
        <f t="shared" si="1"/>
        <v>50.15</v>
      </c>
    </row>
    <row r="50" spans="1:15" s="25" customFormat="1" ht="12.6" customHeight="1" x14ac:dyDescent="0.2">
      <c r="A50" s="105" t="s">
        <v>454</v>
      </c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>
        <v>0</v>
      </c>
      <c r="N50" s="183">
        <f t="shared" si="0"/>
        <v>0</v>
      </c>
      <c r="O50" s="106" t="str">
        <f t="shared" si="1"/>
        <v/>
      </c>
    </row>
    <row r="51" spans="1:15" s="25" customFormat="1" ht="12.6" customHeight="1" x14ac:dyDescent="0.2">
      <c r="A51" s="105" t="s">
        <v>449</v>
      </c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>
        <v>0</v>
      </c>
      <c r="N51" s="183">
        <f t="shared" si="0"/>
        <v>0</v>
      </c>
      <c r="O51" s="106" t="str">
        <f t="shared" si="1"/>
        <v/>
      </c>
    </row>
    <row r="52" spans="1:15" s="25" customFormat="1" ht="12.6" customHeight="1" x14ac:dyDescent="0.2">
      <c r="A52" s="105" t="s">
        <v>95</v>
      </c>
      <c r="B52" s="26">
        <v>207.09</v>
      </c>
      <c r="C52" s="26">
        <v>190.51</v>
      </c>
      <c r="D52" s="26">
        <v>230.95</v>
      </c>
      <c r="E52" s="26"/>
      <c r="F52" s="26"/>
      <c r="G52" s="26"/>
      <c r="H52" s="26"/>
      <c r="I52" s="26"/>
      <c r="J52" s="26"/>
      <c r="K52" s="26"/>
      <c r="L52" s="26"/>
      <c r="M52" s="26">
        <v>0</v>
      </c>
      <c r="N52" s="183">
        <f t="shared" si="0"/>
        <v>628.54999999999995</v>
      </c>
      <c r="O52" s="106">
        <f t="shared" si="1"/>
        <v>209.51666666666665</v>
      </c>
    </row>
    <row r="53" spans="1:15" s="25" customFormat="1" ht="12.6" customHeight="1" x14ac:dyDescent="0.2">
      <c r="A53" s="105" t="s">
        <v>105</v>
      </c>
      <c r="B53" s="26">
        <v>80</v>
      </c>
      <c r="C53" s="26">
        <v>100</v>
      </c>
      <c r="D53" s="26">
        <v>280</v>
      </c>
      <c r="E53" s="26"/>
      <c r="F53" s="26"/>
      <c r="G53" s="26"/>
      <c r="H53" s="26"/>
      <c r="I53" s="26"/>
      <c r="J53" s="26"/>
      <c r="K53" s="26"/>
      <c r="L53" s="26"/>
      <c r="M53" s="26">
        <v>0</v>
      </c>
      <c r="N53" s="183">
        <f t="shared" si="0"/>
        <v>460</v>
      </c>
      <c r="O53" s="106">
        <f t="shared" si="1"/>
        <v>153.33333333333334</v>
      </c>
    </row>
    <row r="54" spans="1:15" s="25" customFormat="1" ht="12.6" customHeight="1" x14ac:dyDescent="0.2">
      <c r="A54" s="105" t="s">
        <v>96</v>
      </c>
      <c r="B54" s="26">
        <v>406.79</v>
      </c>
      <c r="C54" s="26">
        <v>406.88</v>
      </c>
      <c r="D54" s="26">
        <v>406.88</v>
      </c>
      <c r="E54" s="26"/>
      <c r="F54" s="26"/>
      <c r="G54" s="26"/>
      <c r="H54" s="26"/>
      <c r="I54" s="26"/>
      <c r="J54" s="26"/>
      <c r="K54" s="26"/>
      <c r="L54" s="26"/>
      <c r="M54" s="26">
        <v>0</v>
      </c>
      <c r="N54" s="183">
        <f t="shared" si="0"/>
        <v>1220.5500000000002</v>
      </c>
      <c r="O54" s="106">
        <f t="shared" si="1"/>
        <v>406.85000000000008</v>
      </c>
    </row>
    <row r="55" spans="1:15" s="25" customFormat="1" ht="12.6" customHeight="1" x14ac:dyDescent="0.2">
      <c r="A55" s="105" t="s">
        <v>74</v>
      </c>
      <c r="B55" s="26">
        <v>204</v>
      </c>
      <c r="C55" s="26">
        <v>204</v>
      </c>
      <c r="D55" s="26">
        <v>204</v>
      </c>
      <c r="E55" s="26"/>
      <c r="F55" s="26"/>
      <c r="G55" s="26"/>
      <c r="H55" s="26"/>
      <c r="I55" s="26"/>
      <c r="J55" s="26"/>
      <c r="K55" s="26"/>
      <c r="L55" s="26"/>
      <c r="M55" s="26">
        <v>0</v>
      </c>
      <c r="N55" s="183">
        <f t="shared" si="0"/>
        <v>612</v>
      </c>
      <c r="O55" s="106">
        <f t="shared" si="1"/>
        <v>204</v>
      </c>
    </row>
    <row r="56" spans="1:15" s="25" customFormat="1" ht="12.6" customHeight="1" x14ac:dyDescent="0.2">
      <c r="A56" s="105" t="s">
        <v>75</v>
      </c>
      <c r="B56" s="26">
        <v>366.07</v>
      </c>
      <c r="C56" s="26">
        <v>256.22000000000003</v>
      </c>
      <c r="D56" s="26">
        <v>630.84</v>
      </c>
      <c r="E56" s="26"/>
      <c r="F56" s="26"/>
      <c r="G56" s="26"/>
      <c r="H56" s="26"/>
      <c r="I56" s="26"/>
      <c r="J56" s="26"/>
      <c r="K56" s="26"/>
      <c r="L56" s="26"/>
      <c r="M56" s="26">
        <v>0</v>
      </c>
      <c r="N56" s="183">
        <f t="shared" si="0"/>
        <v>1253.1300000000001</v>
      </c>
      <c r="O56" s="106">
        <f t="shared" si="1"/>
        <v>417.71000000000004</v>
      </c>
    </row>
    <row r="57" spans="1:15" s="25" customFormat="1" ht="12.6" customHeight="1" x14ac:dyDescent="0.2">
      <c r="A57" s="105" t="s">
        <v>257</v>
      </c>
      <c r="B57" s="26">
        <v>350</v>
      </c>
      <c r="C57" s="26">
        <v>910</v>
      </c>
      <c r="D57" s="26">
        <v>350</v>
      </c>
      <c r="E57" s="26"/>
      <c r="F57" s="26"/>
      <c r="G57" s="26"/>
      <c r="H57" s="26"/>
      <c r="I57" s="26"/>
      <c r="J57" s="26"/>
      <c r="K57" s="26"/>
      <c r="L57" s="26"/>
      <c r="M57" s="26">
        <v>0</v>
      </c>
      <c r="N57" s="183">
        <f t="shared" si="0"/>
        <v>1610</v>
      </c>
      <c r="O57" s="106">
        <f t="shared" si="1"/>
        <v>536.66666666666663</v>
      </c>
    </row>
    <row r="58" spans="1:15" s="25" customFormat="1" ht="12.6" customHeight="1" x14ac:dyDescent="0.2">
      <c r="A58" s="105" t="s">
        <v>278</v>
      </c>
      <c r="B58" s="26"/>
      <c r="C58" s="26">
        <v>50</v>
      </c>
      <c r="D58" s="26"/>
      <c r="E58" s="26"/>
      <c r="F58" s="26"/>
      <c r="G58" s="26"/>
      <c r="H58" s="26"/>
      <c r="I58" s="26"/>
      <c r="J58" s="26"/>
      <c r="K58" s="26"/>
      <c r="L58" s="26"/>
      <c r="M58" s="26">
        <v>0</v>
      </c>
      <c r="N58" s="183">
        <f t="shared" si="0"/>
        <v>50</v>
      </c>
      <c r="O58" s="106">
        <f t="shared" si="1"/>
        <v>50</v>
      </c>
    </row>
    <row r="59" spans="1:15" s="25" customFormat="1" ht="12.6" customHeight="1" x14ac:dyDescent="0.2">
      <c r="A59" s="105" t="s">
        <v>314</v>
      </c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>
        <v>0</v>
      </c>
      <c r="N59" s="183">
        <f t="shared" si="0"/>
        <v>0</v>
      </c>
      <c r="O59" s="106" t="str">
        <f t="shared" si="1"/>
        <v/>
      </c>
    </row>
    <row r="60" spans="1:15" s="25" customFormat="1" ht="12.6" customHeight="1" x14ac:dyDescent="0.2">
      <c r="A60" s="105" t="s">
        <v>81</v>
      </c>
      <c r="B60" s="26">
        <v>69.8</v>
      </c>
      <c r="C60" s="26">
        <v>69.8</v>
      </c>
      <c r="D60" s="26">
        <v>73.13</v>
      </c>
      <c r="E60" s="26"/>
      <c r="F60" s="26"/>
      <c r="G60" s="26"/>
      <c r="H60" s="26"/>
      <c r="I60" s="26"/>
      <c r="J60" s="26"/>
      <c r="K60" s="26"/>
      <c r="L60" s="26"/>
      <c r="M60" s="26">
        <v>0</v>
      </c>
      <c r="N60" s="183">
        <f t="shared" si="0"/>
        <v>212.73</v>
      </c>
      <c r="O60" s="106">
        <f t="shared" si="1"/>
        <v>70.91</v>
      </c>
    </row>
    <row r="61" spans="1:15" s="25" customFormat="1" ht="12.6" customHeight="1" x14ac:dyDescent="0.2">
      <c r="A61" s="105" t="s">
        <v>87</v>
      </c>
      <c r="B61" s="26">
        <v>2.42</v>
      </c>
      <c r="C61" s="26">
        <v>31.3</v>
      </c>
      <c r="D61" s="26">
        <v>7.66</v>
      </c>
      <c r="E61" s="26"/>
      <c r="F61" s="26"/>
      <c r="G61" s="26"/>
      <c r="H61" s="26"/>
      <c r="I61" s="26"/>
      <c r="J61" s="26"/>
      <c r="K61" s="26"/>
      <c r="L61" s="26"/>
      <c r="M61" s="26">
        <v>0</v>
      </c>
      <c r="N61" s="183">
        <f t="shared" si="0"/>
        <v>41.379999999999995</v>
      </c>
      <c r="O61" s="106">
        <f t="shared" si="1"/>
        <v>13.793333333333331</v>
      </c>
    </row>
    <row r="62" spans="1:15" s="25" customFormat="1" ht="12.6" customHeight="1" x14ac:dyDescent="0.2">
      <c r="A62" s="105" t="s">
        <v>202</v>
      </c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>
        <v>0</v>
      </c>
      <c r="N62" s="183">
        <f t="shared" si="0"/>
        <v>0</v>
      </c>
      <c r="O62" s="106" t="str">
        <f t="shared" si="1"/>
        <v/>
      </c>
    </row>
    <row r="63" spans="1:15" s="25" customFormat="1" ht="12.6" customHeight="1" thickBot="1" x14ac:dyDescent="0.25">
      <c r="A63" s="168" t="s">
        <v>1</v>
      </c>
      <c r="B63" s="178">
        <f>SUM(B7:B62)</f>
        <v>3117.5900000000006</v>
      </c>
      <c r="C63" s="178">
        <f t="shared" ref="C63:M63" si="2">SUM(C7:C62)</f>
        <v>4040.5400000000009</v>
      </c>
      <c r="D63" s="178">
        <f t="shared" si="2"/>
        <v>3176.52</v>
      </c>
      <c r="E63" s="178">
        <f t="shared" si="2"/>
        <v>0</v>
      </c>
      <c r="F63" s="178">
        <f t="shared" si="2"/>
        <v>0</v>
      </c>
      <c r="G63" s="178">
        <f t="shared" si="2"/>
        <v>0</v>
      </c>
      <c r="H63" s="178">
        <f t="shared" si="2"/>
        <v>0</v>
      </c>
      <c r="I63" s="178">
        <f>SUM(I7:I62)</f>
        <v>0</v>
      </c>
      <c r="J63" s="178">
        <f t="shared" si="2"/>
        <v>0</v>
      </c>
      <c r="K63" s="178">
        <f t="shared" si="2"/>
        <v>0</v>
      </c>
      <c r="L63" s="178">
        <f t="shared" si="2"/>
        <v>0</v>
      </c>
      <c r="M63" s="178">
        <f t="shared" si="2"/>
        <v>0</v>
      </c>
      <c r="N63" s="178">
        <f>SUM(N7:N62)</f>
        <v>10334.65</v>
      </c>
      <c r="O63" s="295">
        <f>IFERROR(AVERAGEIF(B63:M63,"&gt;0"),"")</f>
        <v>3444.8833333333337</v>
      </c>
    </row>
    <row r="64" spans="1:15" s="25" customFormat="1" ht="12.6" customHeight="1" thickBot="1" x14ac:dyDescent="0.25">
      <c r="A64" s="36"/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1"/>
    </row>
    <row r="65" spans="1:15" s="25" customFormat="1" ht="12.6" customHeight="1" thickBot="1" x14ac:dyDescent="0.25">
      <c r="A65" s="64" t="s">
        <v>2</v>
      </c>
      <c r="B65" s="107">
        <f t="shared" ref="B65:O65" si="3">B6</f>
        <v>44197</v>
      </c>
      <c r="C65" s="108">
        <f t="shared" si="3"/>
        <v>44228</v>
      </c>
      <c r="D65" s="108">
        <f>D6</f>
        <v>44256</v>
      </c>
      <c r="E65" s="108">
        <f t="shared" si="3"/>
        <v>44287</v>
      </c>
      <c r="F65" s="108">
        <f t="shared" si="3"/>
        <v>44317</v>
      </c>
      <c r="G65" s="108">
        <f t="shared" si="3"/>
        <v>44348</v>
      </c>
      <c r="H65" s="108">
        <f t="shared" si="3"/>
        <v>44378</v>
      </c>
      <c r="I65" s="108">
        <f t="shared" si="3"/>
        <v>44409</v>
      </c>
      <c r="J65" s="108">
        <f t="shared" si="3"/>
        <v>44440</v>
      </c>
      <c r="K65" s="108">
        <f t="shared" si="3"/>
        <v>44470</v>
      </c>
      <c r="L65" s="108">
        <f t="shared" si="3"/>
        <v>44501</v>
      </c>
      <c r="M65" s="108">
        <f t="shared" si="3"/>
        <v>44531</v>
      </c>
      <c r="N65" s="109" t="str">
        <f t="shared" si="3"/>
        <v>Total</v>
      </c>
      <c r="O65" s="134" t="str">
        <f t="shared" si="3"/>
        <v>Média</v>
      </c>
    </row>
    <row r="66" spans="1:15" s="25" customFormat="1" ht="12.6" customHeight="1" x14ac:dyDescent="0.2">
      <c r="A66" s="111" t="s">
        <v>5</v>
      </c>
      <c r="B66" s="26">
        <v>4500</v>
      </c>
      <c r="C66" s="26">
        <v>4500</v>
      </c>
      <c r="D66" s="26">
        <v>4500</v>
      </c>
      <c r="E66" s="26"/>
      <c r="F66" s="26"/>
      <c r="G66" s="26"/>
      <c r="H66" s="26"/>
      <c r="I66" s="26"/>
      <c r="J66" s="26"/>
      <c r="K66" s="26"/>
      <c r="L66" s="26"/>
      <c r="M66" s="26">
        <v>0</v>
      </c>
      <c r="N66" s="230">
        <f t="shared" ref="N66:N78" si="4">SUM(B66:M66)</f>
        <v>13500</v>
      </c>
      <c r="O66" s="106">
        <f>IFERROR(AVERAGEIF(B66:M66,"&gt;0"),"")</f>
        <v>4500</v>
      </c>
    </row>
    <row r="67" spans="1:15" s="25" customFormat="1" ht="12.6" customHeight="1" x14ac:dyDescent="0.2">
      <c r="A67" s="111" t="s">
        <v>427</v>
      </c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>
        <v>0</v>
      </c>
      <c r="N67" s="230">
        <f t="shared" si="4"/>
        <v>0</v>
      </c>
      <c r="O67" s="106" t="str">
        <f t="shared" ref="O67:O77" si="5">IFERROR(AVERAGEIF(B67:M67,"&gt;0"),"")</f>
        <v/>
      </c>
    </row>
    <row r="68" spans="1:15" s="25" customFormat="1" ht="12.6" customHeight="1" x14ac:dyDescent="0.2">
      <c r="A68" s="111" t="s">
        <v>166</v>
      </c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>
        <v>0</v>
      </c>
      <c r="N68" s="230">
        <f t="shared" si="4"/>
        <v>0</v>
      </c>
      <c r="O68" s="106" t="str">
        <f t="shared" si="5"/>
        <v/>
      </c>
    </row>
    <row r="69" spans="1:15" s="25" customFormat="1" ht="12.6" customHeight="1" x14ac:dyDescent="0.2">
      <c r="A69" s="111" t="s">
        <v>429</v>
      </c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>
        <v>0</v>
      </c>
      <c r="N69" s="230">
        <f t="shared" si="4"/>
        <v>0</v>
      </c>
      <c r="O69" s="106" t="str">
        <f t="shared" si="5"/>
        <v/>
      </c>
    </row>
    <row r="70" spans="1:15" s="25" customFormat="1" ht="12.6" customHeight="1" x14ac:dyDescent="0.2">
      <c r="A70" s="111" t="s">
        <v>414</v>
      </c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>
        <v>0</v>
      </c>
      <c r="N70" s="230">
        <f t="shared" si="4"/>
        <v>0</v>
      </c>
      <c r="O70" s="106" t="str">
        <f t="shared" si="5"/>
        <v/>
      </c>
    </row>
    <row r="71" spans="1:15" s="25" customFormat="1" ht="12.6" customHeight="1" x14ac:dyDescent="0.2">
      <c r="A71" s="111" t="s">
        <v>344</v>
      </c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>
        <v>0</v>
      </c>
      <c r="N71" s="230">
        <f t="shared" si="4"/>
        <v>0</v>
      </c>
      <c r="O71" s="106" t="str">
        <f t="shared" si="5"/>
        <v/>
      </c>
    </row>
    <row r="72" spans="1:15" s="25" customFormat="1" ht="12.6" customHeight="1" x14ac:dyDescent="0.2">
      <c r="A72" s="111" t="s">
        <v>148</v>
      </c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>
        <v>0</v>
      </c>
      <c r="N72" s="230">
        <f t="shared" si="4"/>
        <v>0</v>
      </c>
      <c r="O72" s="106" t="str">
        <f t="shared" si="5"/>
        <v/>
      </c>
    </row>
    <row r="73" spans="1:15" s="25" customFormat="1" ht="12.6" customHeight="1" x14ac:dyDescent="0.2">
      <c r="A73" s="111" t="s">
        <v>61</v>
      </c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>
        <v>0</v>
      </c>
      <c r="N73" s="230">
        <f t="shared" si="4"/>
        <v>0</v>
      </c>
      <c r="O73" s="106" t="str">
        <f t="shared" si="5"/>
        <v/>
      </c>
    </row>
    <row r="74" spans="1:15" s="25" customFormat="1" ht="12.6" customHeight="1" x14ac:dyDescent="0.2">
      <c r="A74" s="112" t="s">
        <v>3</v>
      </c>
      <c r="B74" s="26">
        <v>105</v>
      </c>
      <c r="C74" s="26"/>
      <c r="D74" s="26">
        <v>26</v>
      </c>
      <c r="E74" s="26"/>
      <c r="F74" s="26"/>
      <c r="G74" s="26"/>
      <c r="H74" s="26"/>
      <c r="I74" s="26"/>
      <c r="J74" s="26"/>
      <c r="K74" s="26"/>
      <c r="L74" s="26"/>
      <c r="M74" s="26">
        <v>0</v>
      </c>
      <c r="N74" s="230">
        <f t="shared" si="4"/>
        <v>131</v>
      </c>
      <c r="O74" s="106">
        <f t="shared" si="5"/>
        <v>65.5</v>
      </c>
    </row>
    <row r="75" spans="1:15" s="25" customFormat="1" ht="12.6" customHeight="1" x14ac:dyDescent="0.2">
      <c r="A75" s="112" t="s">
        <v>306</v>
      </c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>
        <v>0</v>
      </c>
      <c r="N75" s="230">
        <f t="shared" si="4"/>
        <v>0</v>
      </c>
      <c r="O75" s="106" t="str">
        <f t="shared" si="5"/>
        <v/>
      </c>
    </row>
    <row r="76" spans="1:15" s="25" customFormat="1" ht="12.6" customHeight="1" x14ac:dyDescent="0.2">
      <c r="A76" s="112" t="s">
        <v>643</v>
      </c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>
        <v>0</v>
      </c>
      <c r="N76" s="230">
        <f t="shared" si="4"/>
        <v>0</v>
      </c>
      <c r="O76" s="106" t="str">
        <f t="shared" si="5"/>
        <v/>
      </c>
    </row>
    <row r="77" spans="1:15" s="25" customFormat="1" ht="12.6" customHeight="1" x14ac:dyDescent="0.2">
      <c r="A77" s="112" t="s">
        <v>155</v>
      </c>
      <c r="B77" s="26">
        <v>6.71</v>
      </c>
      <c r="C77" s="26"/>
      <c r="D77" s="26">
        <v>6.8</v>
      </c>
      <c r="E77" s="26"/>
      <c r="F77" s="26"/>
      <c r="G77" s="26"/>
      <c r="H77" s="26"/>
      <c r="I77" s="26"/>
      <c r="J77" s="26"/>
      <c r="K77" s="26"/>
      <c r="L77" s="26"/>
      <c r="M77" s="26">
        <v>0</v>
      </c>
      <c r="N77" s="230">
        <f t="shared" si="4"/>
        <v>13.51</v>
      </c>
      <c r="O77" s="106">
        <f t="shared" si="5"/>
        <v>6.7549999999999999</v>
      </c>
    </row>
    <row r="78" spans="1:15" s="25" customFormat="1" ht="12.6" customHeight="1" thickBot="1" x14ac:dyDescent="0.25">
      <c r="A78" s="176" t="s">
        <v>1</v>
      </c>
      <c r="B78" s="177">
        <f t="shared" ref="B78:M78" si="6">SUM(B66:B77)</f>
        <v>4611.71</v>
      </c>
      <c r="C78" s="177">
        <f t="shared" si="6"/>
        <v>4500</v>
      </c>
      <c r="D78" s="177">
        <f t="shared" si="6"/>
        <v>4532.8</v>
      </c>
      <c r="E78" s="177">
        <f t="shared" si="6"/>
        <v>0</v>
      </c>
      <c r="F78" s="177">
        <f>SUM(F66:F77)</f>
        <v>0</v>
      </c>
      <c r="G78" s="177">
        <f t="shared" si="6"/>
        <v>0</v>
      </c>
      <c r="H78" s="177">
        <f t="shared" si="6"/>
        <v>0</v>
      </c>
      <c r="I78" s="177">
        <f>SUM(I66:I77)</f>
        <v>0</v>
      </c>
      <c r="J78" s="177">
        <f t="shared" si="6"/>
        <v>0</v>
      </c>
      <c r="K78" s="177">
        <f t="shared" si="6"/>
        <v>0</v>
      </c>
      <c r="L78" s="177">
        <f t="shared" si="6"/>
        <v>0</v>
      </c>
      <c r="M78" s="177">
        <f t="shared" si="6"/>
        <v>0</v>
      </c>
      <c r="N78" s="179">
        <f t="shared" si="4"/>
        <v>13644.509999999998</v>
      </c>
      <c r="O78" s="291">
        <f>IFERROR(AVERAGEIF(B78:M78,"&gt;0"),"")</f>
        <v>4548.1699999999992</v>
      </c>
    </row>
    <row r="79" spans="1:15" s="25" customFormat="1" ht="12.6" customHeight="1" thickBot="1" x14ac:dyDescent="0.25">
      <c r="N79" s="34"/>
    </row>
    <row r="80" spans="1:15" s="34" customFormat="1" ht="12.6" customHeight="1" thickBot="1" x14ac:dyDescent="0.25">
      <c r="A80" s="186" t="s">
        <v>9</v>
      </c>
      <c r="B80" s="336">
        <f>'[2]2021'!$E$28</f>
        <v>23973.399999999998</v>
      </c>
      <c r="C80" s="336">
        <f>'[2]2021'!$H$28</f>
        <v>24421.39</v>
      </c>
      <c r="D80" s="336">
        <f>'[2]2021'!$K$28</f>
        <v>19235.259999999998</v>
      </c>
      <c r="E80" s="336">
        <f>'[2]2021'!$N$28</f>
        <v>0</v>
      </c>
      <c r="F80" s="336">
        <f>'[2]2021'!$Q$28</f>
        <v>0</v>
      </c>
      <c r="G80" s="336">
        <f>'[2]2021'!$T$28</f>
        <v>0</v>
      </c>
      <c r="H80" s="336">
        <f>'[2]2021'!$W$28</f>
        <v>0</v>
      </c>
      <c r="I80" s="336">
        <f>'[2]2021'!$Z$28</f>
        <v>0</v>
      </c>
      <c r="J80" s="336">
        <f>'[2]2021'!$AC$28</f>
        <v>0</v>
      </c>
      <c r="K80" s="336">
        <f>'[2]2021'!$AF$28</f>
        <v>0</v>
      </c>
      <c r="L80" s="336">
        <f>'[2]2021'!$AI$28</f>
        <v>0</v>
      </c>
      <c r="M80" s="336">
        <f>'[2]2021'!$AL$28</f>
        <v>0</v>
      </c>
      <c r="N80" s="42"/>
      <c r="O80" s="42"/>
    </row>
    <row r="81" spans="14:14" s="25" customFormat="1" ht="14.1" customHeight="1" x14ac:dyDescent="0.2">
      <c r="N81" s="34"/>
    </row>
  </sheetData>
  <sheetProtection password="E499" sheet="1" objects="1" scenarios="1" selectLockedCells="1" selectUnlockedCells="1"/>
  <mergeCells count="3">
    <mergeCell ref="A1:O1"/>
    <mergeCell ref="A2:O2"/>
    <mergeCell ref="A4:O4"/>
  </mergeCells>
  <printOptions horizontalCentered="1"/>
  <pageMargins left="0.74803149606299213" right="0.39370078740157483" top="0.39370078740157483" bottom="0.39370078740157483" header="0.51181102362204722" footer="0.51181102362204722"/>
  <pageSetup paperSize="9" scale="70" firstPageNumber="0" orientation="landscape" horizontalDpi="300" verticalDpi="300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8"/>
  <dimension ref="A1:O63"/>
  <sheetViews>
    <sheetView topLeftCell="A32" zoomScale="140" zoomScaleNormal="140" workbookViewId="0">
      <selection activeCell="G49" sqref="G49"/>
    </sheetView>
  </sheetViews>
  <sheetFormatPr defaultRowHeight="12.75" x14ac:dyDescent="0.2"/>
  <cols>
    <col min="1" max="1" width="37" style="44" customWidth="1"/>
    <col min="2" max="2" width="9.42578125" style="44" customWidth="1"/>
    <col min="3" max="3" width="9.140625" style="44" customWidth="1"/>
    <col min="4" max="4" width="9" style="44" customWidth="1"/>
    <col min="5" max="5" width="10.140625" style="44" customWidth="1"/>
    <col min="6" max="6" width="10" style="44" customWidth="1"/>
    <col min="7" max="7" width="9.140625" style="44" customWidth="1"/>
    <col min="8" max="8" width="9.7109375" style="44" customWidth="1"/>
    <col min="9" max="9" width="10.42578125" style="44" customWidth="1"/>
    <col min="10" max="10" width="10.28515625" style="44" customWidth="1"/>
    <col min="11" max="13" width="9.7109375" style="44" customWidth="1"/>
    <col min="14" max="14" width="9.7109375" style="215" customWidth="1"/>
    <col min="15" max="15" width="9.7109375" style="44" customWidth="1"/>
    <col min="16" max="16384" width="9.140625" style="44"/>
  </cols>
  <sheetData>
    <row r="1" spans="1:15" ht="15" x14ac:dyDescent="0.2">
      <c r="A1" s="508" t="str">
        <f>APUCARANA!A1</f>
        <v xml:space="preserve">ORDEM DOS ADVOGADOS DO BRASIL - Seção PR </v>
      </c>
      <c r="B1" s="509"/>
      <c r="C1" s="509"/>
      <c r="D1" s="509"/>
      <c r="E1" s="509"/>
      <c r="F1" s="509"/>
      <c r="G1" s="509"/>
      <c r="H1" s="509"/>
      <c r="I1" s="509"/>
      <c r="J1" s="509"/>
      <c r="K1" s="509"/>
      <c r="L1" s="509"/>
      <c r="M1" s="509"/>
      <c r="N1" s="509"/>
      <c r="O1" s="510"/>
    </row>
    <row r="2" spans="1:15" ht="14.1" customHeight="1" x14ac:dyDescent="0.2">
      <c r="A2" s="490" t="str">
        <f>APUCARANA!A2</f>
        <v>Demostrativo de Despesas - JANEIRO 2021 A DEZEMBRO 2021</v>
      </c>
      <c r="B2" s="491"/>
      <c r="C2" s="491"/>
      <c r="D2" s="491"/>
      <c r="E2" s="491"/>
      <c r="F2" s="491"/>
      <c r="G2" s="491"/>
      <c r="H2" s="491"/>
      <c r="I2" s="491"/>
      <c r="J2" s="491"/>
      <c r="K2" s="491"/>
      <c r="L2" s="491"/>
      <c r="M2" s="491"/>
      <c r="N2" s="491"/>
      <c r="O2" s="492"/>
    </row>
    <row r="3" spans="1:15" ht="14.1" customHeight="1" x14ac:dyDescent="0.2">
      <c r="A3" s="45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211"/>
      <c r="O3" s="46"/>
    </row>
    <row r="4" spans="1:15" ht="12.6" customHeight="1" x14ac:dyDescent="0.2">
      <c r="A4" s="536" t="s">
        <v>38</v>
      </c>
      <c r="B4" s="537"/>
      <c r="C4" s="537"/>
      <c r="D4" s="537"/>
      <c r="E4" s="537"/>
      <c r="F4" s="537"/>
      <c r="G4" s="537"/>
      <c r="H4" s="537"/>
      <c r="I4" s="537"/>
      <c r="J4" s="537"/>
      <c r="K4" s="537"/>
      <c r="L4" s="537"/>
      <c r="M4" s="537"/>
      <c r="N4" s="537"/>
      <c r="O4" s="538"/>
    </row>
    <row r="5" spans="1:15" ht="12.6" customHeight="1" thickBot="1" x14ac:dyDescent="0.25">
      <c r="A5" s="46"/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211"/>
      <c r="O5" s="46"/>
    </row>
    <row r="6" spans="1:15" s="25" customFormat="1" ht="12.6" customHeight="1" thickBot="1" x14ac:dyDescent="0.25">
      <c r="A6" s="9" t="s">
        <v>0</v>
      </c>
      <c r="B6" s="10">
        <f>APUCARANA!B6</f>
        <v>44197</v>
      </c>
      <c r="C6" s="11">
        <f>APUCARANA!C6</f>
        <v>44228</v>
      </c>
      <c r="D6" s="11">
        <f>APUCARANA!D6</f>
        <v>44256</v>
      </c>
      <c r="E6" s="11">
        <f>APUCARANA!E6</f>
        <v>44287</v>
      </c>
      <c r="F6" s="11">
        <f>APUCARANA!F6</f>
        <v>44317</v>
      </c>
      <c r="G6" s="11">
        <f>APUCARANA!G6</f>
        <v>44348</v>
      </c>
      <c r="H6" s="11">
        <f>APUCARANA!H6</f>
        <v>44378</v>
      </c>
      <c r="I6" s="11">
        <f>APUCARANA!I6</f>
        <v>44409</v>
      </c>
      <c r="J6" s="11">
        <f>APUCARANA!J6</f>
        <v>44440</v>
      </c>
      <c r="K6" s="11">
        <f>APUCARANA!K6</f>
        <v>44470</v>
      </c>
      <c r="L6" s="11">
        <f>APUCARANA!L6</f>
        <v>44501</v>
      </c>
      <c r="M6" s="11">
        <f>APUCARANA!M6</f>
        <v>44531</v>
      </c>
      <c r="N6" s="12" t="str">
        <f>APUCARANA!N6</f>
        <v>Total</v>
      </c>
      <c r="O6" s="9" t="str">
        <f>APUCARANA!O6</f>
        <v>Média</v>
      </c>
    </row>
    <row r="7" spans="1:15" s="25" customFormat="1" ht="12.6" customHeight="1" x14ac:dyDescent="0.2">
      <c r="A7" s="105" t="s">
        <v>113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>
        <v>0</v>
      </c>
      <c r="N7" s="183">
        <f t="shared" ref="N7:N43" si="0">SUM(B7:M7)</f>
        <v>0</v>
      </c>
      <c r="O7" s="106" t="str">
        <f>IFERROR(AVERAGEIF(B7:M7,"&gt;0"),"")</f>
        <v/>
      </c>
    </row>
    <row r="8" spans="1:15" s="25" customFormat="1" ht="12.6" customHeight="1" x14ac:dyDescent="0.2">
      <c r="A8" s="105" t="s">
        <v>124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>
        <v>0</v>
      </c>
      <c r="N8" s="183">
        <f t="shared" si="0"/>
        <v>0</v>
      </c>
      <c r="O8" s="106" t="str">
        <f t="shared" ref="O8:O43" si="1">IFERROR(AVERAGEIF(B8:M8,"&gt;0"),"")</f>
        <v/>
      </c>
    </row>
    <row r="9" spans="1:15" s="25" customFormat="1" ht="12.6" customHeight="1" x14ac:dyDescent="0.2">
      <c r="A9" s="105" t="s">
        <v>180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>
        <v>0</v>
      </c>
      <c r="N9" s="183">
        <f t="shared" si="0"/>
        <v>0</v>
      </c>
      <c r="O9" s="106" t="str">
        <f t="shared" si="1"/>
        <v/>
      </c>
    </row>
    <row r="10" spans="1:15" s="25" customFormat="1" ht="12.6" customHeight="1" x14ac:dyDescent="0.2">
      <c r="A10" s="105" t="s">
        <v>606</v>
      </c>
      <c r="B10" s="27"/>
      <c r="C10" s="27"/>
      <c r="D10" s="27">
        <v>1572.5</v>
      </c>
      <c r="E10" s="27"/>
      <c r="F10" s="27"/>
      <c r="G10" s="27"/>
      <c r="H10" s="27"/>
      <c r="I10" s="27"/>
      <c r="J10" s="27"/>
      <c r="K10" s="27"/>
      <c r="L10" s="27"/>
      <c r="M10" s="27"/>
      <c r="N10" s="183">
        <f t="shared" si="0"/>
        <v>1572.5</v>
      </c>
      <c r="O10" s="106">
        <f t="shared" si="1"/>
        <v>1572.5</v>
      </c>
    </row>
    <row r="11" spans="1:15" s="25" customFormat="1" ht="12.6" customHeight="1" x14ac:dyDescent="0.2">
      <c r="A11" s="105" t="s">
        <v>228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>
        <v>0</v>
      </c>
      <c r="N11" s="183">
        <f t="shared" si="0"/>
        <v>0</v>
      </c>
      <c r="O11" s="106" t="str">
        <f t="shared" si="1"/>
        <v/>
      </c>
    </row>
    <row r="12" spans="1:15" s="25" customFormat="1" ht="12.6" customHeight="1" x14ac:dyDescent="0.2">
      <c r="A12" s="105" t="s">
        <v>157</v>
      </c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>
        <v>0</v>
      </c>
      <c r="N12" s="183">
        <f t="shared" si="0"/>
        <v>0</v>
      </c>
      <c r="O12" s="106" t="str">
        <f t="shared" si="1"/>
        <v/>
      </c>
    </row>
    <row r="13" spans="1:15" s="25" customFormat="1" ht="12.6" customHeight="1" x14ac:dyDescent="0.2">
      <c r="A13" s="105" t="s">
        <v>131</v>
      </c>
      <c r="B13" s="27"/>
      <c r="C13" s="27"/>
      <c r="D13" s="27">
        <v>40</v>
      </c>
      <c r="E13" s="27"/>
      <c r="F13" s="27"/>
      <c r="G13" s="27"/>
      <c r="H13" s="27"/>
      <c r="I13" s="27"/>
      <c r="J13" s="27"/>
      <c r="K13" s="27"/>
      <c r="L13" s="27"/>
      <c r="M13" s="27">
        <v>0</v>
      </c>
      <c r="N13" s="183">
        <f t="shared" si="0"/>
        <v>40</v>
      </c>
      <c r="O13" s="106">
        <f t="shared" si="1"/>
        <v>40</v>
      </c>
    </row>
    <row r="14" spans="1:15" s="25" customFormat="1" ht="12.6" customHeight="1" x14ac:dyDescent="0.2">
      <c r="A14" s="105" t="s">
        <v>149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>
        <v>0</v>
      </c>
      <c r="N14" s="183">
        <f t="shared" si="0"/>
        <v>0</v>
      </c>
      <c r="O14" s="106" t="str">
        <f t="shared" si="1"/>
        <v/>
      </c>
    </row>
    <row r="15" spans="1:15" s="25" customFormat="1" ht="12.6" customHeight="1" x14ac:dyDescent="0.2">
      <c r="A15" s="105" t="s">
        <v>182</v>
      </c>
      <c r="B15" s="27"/>
      <c r="C15" s="27"/>
      <c r="D15" s="27">
        <v>421.87</v>
      </c>
      <c r="E15" s="27"/>
      <c r="F15" s="27"/>
      <c r="G15" s="27"/>
      <c r="H15" s="27"/>
      <c r="I15" s="27"/>
      <c r="J15" s="27"/>
      <c r="K15" s="27"/>
      <c r="L15" s="27"/>
      <c r="M15" s="27">
        <v>0</v>
      </c>
      <c r="N15" s="183">
        <f t="shared" si="0"/>
        <v>421.87</v>
      </c>
      <c r="O15" s="106">
        <f t="shared" si="1"/>
        <v>421.87</v>
      </c>
    </row>
    <row r="16" spans="1:15" s="25" customFormat="1" ht="12.6" customHeight="1" x14ac:dyDescent="0.2">
      <c r="A16" s="105" t="s">
        <v>558</v>
      </c>
      <c r="B16" s="27">
        <v>129.91</v>
      </c>
      <c r="C16" s="27">
        <v>115.9</v>
      </c>
      <c r="D16" s="27">
        <v>373.94</v>
      </c>
      <c r="E16" s="27"/>
      <c r="F16" s="27"/>
      <c r="G16" s="27"/>
      <c r="H16" s="27"/>
      <c r="I16" s="27"/>
      <c r="J16" s="27"/>
      <c r="K16" s="27"/>
      <c r="L16" s="27"/>
      <c r="M16" s="27">
        <v>0</v>
      </c>
      <c r="N16" s="183">
        <f t="shared" si="0"/>
        <v>619.75</v>
      </c>
      <c r="O16" s="106">
        <f t="shared" si="1"/>
        <v>206.58333333333334</v>
      </c>
    </row>
    <row r="17" spans="1:15" s="25" customFormat="1" ht="12.6" customHeight="1" x14ac:dyDescent="0.2">
      <c r="A17" s="105" t="s">
        <v>67</v>
      </c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>
        <v>0</v>
      </c>
      <c r="N17" s="183">
        <f t="shared" si="0"/>
        <v>0</v>
      </c>
      <c r="O17" s="106" t="str">
        <f t="shared" si="1"/>
        <v/>
      </c>
    </row>
    <row r="18" spans="1:15" s="25" customFormat="1" ht="12.6" customHeight="1" x14ac:dyDescent="0.2">
      <c r="A18" s="105" t="s">
        <v>710</v>
      </c>
      <c r="B18" s="27"/>
      <c r="C18" s="27"/>
      <c r="D18" s="27">
        <v>550</v>
      </c>
      <c r="E18" s="27"/>
      <c r="F18" s="27"/>
      <c r="G18" s="27"/>
      <c r="H18" s="27"/>
      <c r="I18" s="27"/>
      <c r="J18" s="27"/>
      <c r="K18" s="27"/>
      <c r="L18" s="27"/>
      <c r="M18" s="27"/>
      <c r="N18" s="183">
        <f t="shared" si="0"/>
        <v>550</v>
      </c>
      <c r="O18" s="106">
        <f t="shared" si="1"/>
        <v>550</v>
      </c>
    </row>
    <row r="19" spans="1:15" s="25" customFormat="1" ht="12.6" customHeight="1" x14ac:dyDescent="0.2">
      <c r="A19" s="105" t="s">
        <v>142</v>
      </c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>
        <v>0</v>
      </c>
      <c r="N19" s="183">
        <f t="shared" si="0"/>
        <v>0</v>
      </c>
      <c r="O19" s="106" t="str">
        <f t="shared" si="1"/>
        <v/>
      </c>
    </row>
    <row r="20" spans="1:15" s="25" customFormat="1" ht="12.6" customHeight="1" x14ac:dyDescent="0.2">
      <c r="A20" s="105" t="s">
        <v>476</v>
      </c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>
        <v>0</v>
      </c>
      <c r="N20" s="183">
        <f t="shared" si="0"/>
        <v>0</v>
      </c>
      <c r="O20" s="106" t="str">
        <f t="shared" si="1"/>
        <v/>
      </c>
    </row>
    <row r="21" spans="1:15" s="25" customFormat="1" ht="12.6" customHeight="1" x14ac:dyDescent="0.2">
      <c r="A21" s="105" t="s">
        <v>619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>
        <v>0</v>
      </c>
      <c r="N21" s="183">
        <f t="shared" si="0"/>
        <v>0</v>
      </c>
      <c r="O21" s="106" t="str">
        <f t="shared" si="1"/>
        <v/>
      </c>
    </row>
    <row r="22" spans="1:15" s="25" customFormat="1" ht="12.6" customHeight="1" x14ac:dyDescent="0.2">
      <c r="A22" s="105" t="s">
        <v>68</v>
      </c>
      <c r="B22" s="27">
        <v>55.04</v>
      </c>
      <c r="C22" s="27">
        <v>62.8</v>
      </c>
      <c r="D22" s="27"/>
      <c r="E22" s="27"/>
      <c r="F22" s="27"/>
      <c r="G22" s="27"/>
      <c r="H22" s="27"/>
      <c r="I22" s="27"/>
      <c r="J22" s="27"/>
      <c r="K22" s="27"/>
      <c r="L22" s="27"/>
      <c r="M22" s="27">
        <v>0</v>
      </c>
      <c r="N22" s="183">
        <f t="shared" si="0"/>
        <v>117.84</v>
      </c>
      <c r="O22" s="106">
        <f t="shared" si="1"/>
        <v>58.92</v>
      </c>
    </row>
    <row r="23" spans="1:15" s="25" customFormat="1" ht="12.6" customHeight="1" x14ac:dyDescent="0.2">
      <c r="A23" s="105" t="s">
        <v>544</v>
      </c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>
        <v>0</v>
      </c>
      <c r="N23" s="183">
        <f t="shared" si="0"/>
        <v>0</v>
      </c>
      <c r="O23" s="106" t="str">
        <f t="shared" si="1"/>
        <v/>
      </c>
    </row>
    <row r="24" spans="1:15" s="25" customFormat="1" ht="12.6" customHeight="1" x14ac:dyDescent="0.2">
      <c r="A24" s="105" t="s">
        <v>559</v>
      </c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>
        <v>0</v>
      </c>
      <c r="N24" s="183">
        <f t="shared" si="0"/>
        <v>0</v>
      </c>
      <c r="O24" s="106" t="str">
        <f t="shared" si="1"/>
        <v/>
      </c>
    </row>
    <row r="25" spans="1:15" s="25" customFormat="1" ht="12.6" customHeight="1" x14ac:dyDescent="0.2">
      <c r="A25" s="105" t="s">
        <v>111</v>
      </c>
      <c r="B25" s="27">
        <v>381.62</v>
      </c>
      <c r="C25" s="27">
        <v>255.89</v>
      </c>
      <c r="D25" s="27"/>
      <c r="E25" s="27"/>
      <c r="F25" s="27"/>
      <c r="G25" s="27"/>
      <c r="H25" s="27"/>
      <c r="I25" s="27"/>
      <c r="J25" s="27"/>
      <c r="K25" s="27"/>
      <c r="L25" s="27"/>
      <c r="M25" s="27">
        <v>0</v>
      </c>
      <c r="N25" s="183">
        <f t="shared" si="0"/>
        <v>637.51</v>
      </c>
      <c r="O25" s="106">
        <f t="shared" si="1"/>
        <v>318.755</v>
      </c>
    </row>
    <row r="26" spans="1:15" s="25" customFormat="1" ht="12.6" customHeight="1" x14ac:dyDescent="0.2">
      <c r="A26" s="105" t="s">
        <v>69</v>
      </c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>
        <v>0</v>
      </c>
      <c r="N26" s="183">
        <f t="shared" si="0"/>
        <v>0</v>
      </c>
      <c r="O26" s="106" t="str">
        <f t="shared" si="1"/>
        <v/>
      </c>
    </row>
    <row r="27" spans="1:15" s="25" customFormat="1" ht="12.6" customHeight="1" x14ac:dyDescent="0.2">
      <c r="A27" s="105" t="s">
        <v>176</v>
      </c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>
        <v>0</v>
      </c>
      <c r="N27" s="183">
        <f t="shared" si="0"/>
        <v>0</v>
      </c>
      <c r="O27" s="106" t="str">
        <f t="shared" si="1"/>
        <v/>
      </c>
    </row>
    <row r="28" spans="1:15" s="25" customFormat="1" ht="12.6" customHeight="1" x14ac:dyDescent="0.2">
      <c r="A28" s="105" t="s">
        <v>118</v>
      </c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>
        <v>0</v>
      </c>
      <c r="N28" s="183">
        <f t="shared" si="0"/>
        <v>0</v>
      </c>
      <c r="O28" s="106" t="str">
        <f t="shared" si="1"/>
        <v/>
      </c>
    </row>
    <row r="29" spans="1:15" s="25" customFormat="1" ht="12.6" customHeight="1" x14ac:dyDescent="0.2">
      <c r="A29" s="105" t="s">
        <v>181</v>
      </c>
      <c r="B29" s="27"/>
      <c r="C29" s="27"/>
      <c r="D29" s="27">
        <v>100</v>
      </c>
      <c r="E29" s="27"/>
      <c r="F29" s="27"/>
      <c r="G29" s="27"/>
      <c r="H29" s="27"/>
      <c r="I29" s="27"/>
      <c r="J29" s="27"/>
      <c r="K29" s="27"/>
      <c r="L29" s="27"/>
      <c r="M29" s="27">
        <v>0</v>
      </c>
      <c r="N29" s="183">
        <f t="shared" si="0"/>
        <v>100</v>
      </c>
      <c r="O29" s="106">
        <f t="shared" si="1"/>
        <v>100</v>
      </c>
    </row>
    <row r="30" spans="1:15" s="25" customFormat="1" ht="12.6" customHeight="1" x14ac:dyDescent="0.2">
      <c r="A30" s="105" t="s">
        <v>620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>
        <v>0</v>
      </c>
      <c r="N30" s="183">
        <f t="shared" si="0"/>
        <v>0</v>
      </c>
      <c r="O30" s="106" t="str">
        <f t="shared" si="1"/>
        <v/>
      </c>
    </row>
    <row r="31" spans="1:15" s="25" customFormat="1" ht="12.6" customHeight="1" x14ac:dyDescent="0.2">
      <c r="A31" s="105" t="s">
        <v>494</v>
      </c>
      <c r="B31" s="27">
        <v>1225</v>
      </c>
      <c r="C31" s="27">
        <v>1250</v>
      </c>
      <c r="D31" s="27">
        <v>1250</v>
      </c>
      <c r="E31" s="27"/>
      <c r="F31" s="27"/>
      <c r="G31" s="27"/>
      <c r="H31" s="27"/>
      <c r="I31" s="27"/>
      <c r="J31" s="27"/>
      <c r="K31" s="27"/>
      <c r="L31" s="27"/>
      <c r="M31" s="27">
        <v>0</v>
      </c>
      <c r="N31" s="183">
        <f t="shared" si="0"/>
        <v>3725</v>
      </c>
      <c r="O31" s="106">
        <f t="shared" si="1"/>
        <v>1241.6666666666667</v>
      </c>
    </row>
    <row r="32" spans="1:15" s="25" customFormat="1" ht="12.6" customHeight="1" x14ac:dyDescent="0.2">
      <c r="A32" s="105" t="s">
        <v>495</v>
      </c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>
        <v>0</v>
      </c>
      <c r="N32" s="183">
        <f t="shared" si="0"/>
        <v>0</v>
      </c>
      <c r="O32" s="106" t="str">
        <f t="shared" si="1"/>
        <v/>
      </c>
    </row>
    <row r="33" spans="1:15" s="25" customFormat="1" ht="12.6" customHeight="1" x14ac:dyDescent="0.2">
      <c r="A33" s="263" t="s">
        <v>371</v>
      </c>
      <c r="B33" s="27">
        <v>41.03</v>
      </c>
      <c r="C33" s="27">
        <v>41.03</v>
      </c>
      <c r="D33" s="27">
        <v>41.03</v>
      </c>
      <c r="E33" s="27"/>
      <c r="F33" s="27"/>
      <c r="G33" s="27"/>
      <c r="H33" s="27"/>
      <c r="I33" s="27"/>
      <c r="J33" s="27"/>
      <c r="K33" s="27"/>
      <c r="L33" s="27"/>
      <c r="M33" s="27">
        <v>0</v>
      </c>
      <c r="N33" s="183">
        <f t="shared" si="0"/>
        <v>123.09</v>
      </c>
      <c r="O33" s="106">
        <f t="shared" si="1"/>
        <v>41.03</v>
      </c>
    </row>
    <row r="34" spans="1:15" s="25" customFormat="1" ht="12.6" customHeight="1" x14ac:dyDescent="0.2">
      <c r="A34" s="105" t="s">
        <v>352</v>
      </c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>
        <v>0</v>
      </c>
      <c r="N34" s="183">
        <f t="shared" si="0"/>
        <v>0</v>
      </c>
      <c r="O34" s="106" t="str">
        <f t="shared" si="1"/>
        <v/>
      </c>
    </row>
    <row r="35" spans="1:15" s="25" customFormat="1" ht="12.6" customHeight="1" x14ac:dyDescent="0.2">
      <c r="A35" s="105" t="s">
        <v>560</v>
      </c>
      <c r="B35" s="27">
        <v>10.3</v>
      </c>
      <c r="C35" s="27">
        <v>35</v>
      </c>
      <c r="D35" s="27"/>
      <c r="E35" s="27"/>
      <c r="F35" s="27"/>
      <c r="G35" s="27"/>
      <c r="H35" s="27"/>
      <c r="I35" s="27"/>
      <c r="J35" s="27"/>
      <c r="K35" s="27"/>
      <c r="L35" s="27"/>
      <c r="M35" s="27">
        <v>0</v>
      </c>
      <c r="N35" s="183">
        <f t="shared" si="0"/>
        <v>45.3</v>
      </c>
      <c r="O35" s="106">
        <f t="shared" si="1"/>
        <v>22.65</v>
      </c>
    </row>
    <row r="36" spans="1:15" s="25" customFormat="1" ht="12.6" customHeight="1" x14ac:dyDescent="0.2">
      <c r="A36" s="105" t="s">
        <v>72</v>
      </c>
      <c r="B36" s="27">
        <v>146.78</v>
      </c>
      <c r="C36" s="27">
        <v>102.66</v>
      </c>
      <c r="D36" s="27">
        <v>125.81</v>
      </c>
      <c r="E36" s="27"/>
      <c r="F36" s="27"/>
      <c r="G36" s="27"/>
      <c r="H36" s="27"/>
      <c r="I36" s="27"/>
      <c r="J36" s="27"/>
      <c r="K36" s="27"/>
      <c r="L36" s="27"/>
      <c r="M36" s="27">
        <v>0</v>
      </c>
      <c r="N36" s="183">
        <f t="shared" si="0"/>
        <v>375.25</v>
      </c>
      <c r="O36" s="106">
        <f t="shared" si="1"/>
        <v>125.08333333333333</v>
      </c>
    </row>
    <row r="37" spans="1:15" s="25" customFormat="1" ht="12.6" customHeight="1" x14ac:dyDescent="0.2">
      <c r="A37" s="105" t="s">
        <v>99</v>
      </c>
      <c r="B37" s="27">
        <v>413.78</v>
      </c>
      <c r="C37" s="27">
        <v>413.78</v>
      </c>
      <c r="D37" s="27">
        <v>552.48</v>
      </c>
      <c r="E37" s="27"/>
      <c r="F37" s="27"/>
      <c r="G37" s="27"/>
      <c r="H37" s="27"/>
      <c r="I37" s="27"/>
      <c r="J37" s="27"/>
      <c r="K37" s="27"/>
      <c r="L37" s="27"/>
      <c r="M37" s="27">
        <v>0</v>
      </c>
      <c r="N37" s="183">
        <f t="shared" si="0"/>
        <v>1380.04</v>
      </c>
      <c r="O37" s="106">
        <f t="shared" si="1"/>
        <v>460.01333333333332</v>
      </c>
    </row>
    <row r="38" spans="1:15" s="25" customFormat="1" ht="12.6" customHeight="1" x14ac:dyDescent="0.2">
      <c r="A38" s="105" t="s">
        <v>387</v>
      </c>
      <c r="B38" s="27">
        <v>355.13</v>
      </c>
      <c r="C38" s="27">
        <v>125.64</v>
      </c>
      <c r="D38" s="27">
        <v>721.44</v>
      </c>
      <c r="E38" s="27"/>
      <c r="F38" s="27"/>
      <c r="G38" s="27"/>
      <c r="H38" s="27"/>
      <c r="I38" s="27"/>
      <c r="J38" s="27"/>
      <c r="K38" s="27"/>
      <c r="L38" s="27"/>
      <c r="M38" s="27">
        <v>0</v>
      </c>
      <c r="N38" s="183">
        <f t="shared" si="0"/>
        <v>1202.21</v>
      </c>
      <c r="O38" s="106">
        <f t="shared" si="1"/>
        <v>400.73666666666668</v>
      </c>
    </row>
    <row r="39" spans="1:15" s="25" customFormat="1" ht="12.6" customHeight="1" x14ac:dyDescent="0.2">
      <c r="A39" s="105" t="s">
        <v>211</v>
      </c>
      <c r="B39" s="27"/>
      <c r="C39" s="27"/>
      <c r="D39" s="27">
        <v>90.8</v>
      </c>
      <c r="E39" s="27"/>
      <c r="F39" s="27"/>
      <c r="G39" s="27"/>
      <c r="H39" s="27"/>
      <c r="I39" s="27"/>
      <c r="J39" s="27"/>
      <c r="K39" s="27"/>
      <c r="L39" s="27"/>
      <c r="M39" s="27">
        <v>0</v>
      </c>
      <c r="N39" s="183">
        <f t="shared" si="0"/>
        <v>90.8</v>
      </c>
      <c r="O39" s="106">
        <f t="shared" si="1"/>
        <v>90.8</v>
      </c>
    </row>
    <row r="40" spans="1:15" s="25" customFormat="1" ht="12.6" customHeight="1" x14ac:dyDescent="0.2">
      <c r="A40" s="105" t="s">
        <v>364</v>
      </c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>
        <v>0</v>
      </c>
      <c r="N40" s="183">
        <f t="shared" si="0"/>
        <v>0</v>
      </c>
      <c r="O40" s="106" t="str">
        <f t="shared" si="1"/>
        <v/>
      </c>
    </row>
    <row r="41" spans="1:15" s="25" customFormat="1" ht="12.6" customHeight="1" x14ac:dyDescent="0.2">
      <c r="A41" s="105" t="s">
        <v>81</v>
      </c>
      <c r="B41" s="27">
        <v>125.64</v>
      </c>
      <c r="C41" s="27"/>
      <c r="D41" s="27">
        <v>131.41999999999999</v>
      </c>
      <c r="E41" s="27"/>
      <c r="F41" s="27"/>
      <c r="G41" s="27"/>
      <c r="H41" s="27"/>
      <c r="I41" s="27"/>
      <c r="J41" s="27"/>
      <c r="K41" s="27"/>
      <c r="L41" s="27"/>
      <c r="M41" s="27">
        <v>0</v>
      </c>
      <c r="N41" s="183">
        <f t="shared" si="0"/>
        <v>257.06</v>
      </c>
      <c r="O41" s="106">
        <f t="shared" si="1"/>
        <v>128.53</v>
      </c>
    </row>
    <row r="42" spans="1:15" s="25" customFormat="1" ht="12.6" customHeight="1" x14ac:dyDescent="0.2">
      <c r="A42" s="105" t="s">
        <v>87</v>
      </c>
      <c r="B42" s="27">
        <v>0.84</v>
      </c>
      <c r="C42" s="27"/>
      <c r="D42" s="27">
        <v>3.02</v>
      </c>
      <c r="E42" s="27"/>
      <c r="F42" s="27"/>
      <c r="G42" s="27"/>
      <c r="H42" s="27"/>
      <c r="I42" s="27"/>
      <c r="J42" s="27"/>
      <c r="K42" s="27"/>
      <c r="L42" s="27"/>
      <c r="M42" s="27">
        <v>0</v>
      </c>
      <c r="N42" s="183">
        <f t="shared" si="0"/>
        <v>3.86</v>
      </c>
      <c r="O42" s="106">
        <f t="shared" si="1"/>
        <v>1.93</v>
      </c>
    </row>
    <row r="43" spans="1:15" s="25" customFormat="1" ht="12.6" customHeight="1" x14ac:dyDescent="0.2">
      <c r="A43" s="105" t="s">
        <v>346</v>
      </c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>
        <v>0</v>
      </c>
      <c r="N43" s="183">
        <f t="shared" si="0"/>
        <v>0</v>
      </c>
      <c r="O43" s="106" t="str">
        <f t="shared" si="1"/>
        <v/>
      </c>
    </row>
    <row r="44" spans="1:15" s="25" customFormat="1" ht="12.6" customHeight="1" thickBot="1" x14ac:dyDescent="0.25">
      <c r="A44" s="168" t="s">
        <v>1</v>
      </c>
      <c r="B44" s="178">
        <f>SUM(B7:B43)</f>
        <v>2885.07</v>
      </c>
      <c r="C44" s="178">
        <f t="shared" ref="C44:M44" si="2">SUM(C7:C43)</f>
        <v>2402.6999999999998</v>
      </c>
      <c r="D44" s="178">
        <f t="shared" si="2"/>
        <v>5974.31</v>
      </c>
      <c r="E44" s="178">
        <f t="shared" si="2"/>
        <v>0</v>
      </c>
      <c r="F44" s="178">
        <f t="shared" si="2"/>
        <v>0</v>
      </c>
      <c r="G44" s="178">
        <f t="shared" si="2"/>
        <v>0</v>
      </c>
      <c r="H44" s="178">
        <f t="shared" si="2"/>
        <v>0</v>
      </c>
      <c r="I44" s="178">
        <f t="shared" si="2"/>
        <v>0</v>
      </c>
      <c r="J44" s="178">
        <f>SUM(J7:J43)</f>
        <v>0</v>
      </c>
      <c r="K44" s="178">
        <f t="shared" si="2"/>
        <v>0</v>
      </c>
      <c r="L44" s="178">
        <f t="shared" si="2"/>
        <v>0</v>
      </c>
      <c r="M44" s="178">
        <f t="shared" si="2"/>
        <v>0</v>
      </c>
      <c r="N44" s="178">
        <f>SUM(N7:N43)</f>
        <v>11262.08</v>
      </c>
      <c r="O44" s="295">
        <f>IFERROR(AVERAGEIF(B44:M44,"&gt;0"),"")</f>
        <v>3754.0266666666671</v>
      </c>
    </row>
    <row r="45" spans="1:15" s="247" customFormat="1" ht="12.6" customHeight="1" thickBot="1" x14ac:dyDescent="0.25">
      <c r="A45" s="25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</row>
    <row r="46" spans="1:15" s="25" customFormat="1" ht="12.6" customHeight="1" thickBot="1" x14ac:dyDescent="0.25">
      <c r="A46" s="64" t="s">
        <v>2</v>
      </c>
      <c r="B46" s="107">
        <f t="shared" ref="B46:N46" si="3">B6</f>
        <v>44197</v>
      </c>
      <c r="C46" s="108">
        <f t="shared" si="3"/>
        <v>44228</v>
      </c>
      <c r="D46" s="108">
        <f t="shared" si="3"/>
        <v>44256</v>
      </c>
      <c r="E46" s="108">
        <f t="shared" si="3"/>
        <v>44287</v>
      </c>
      <c r="F46" s="108">
        <f t="shared" si="3"/>
        <v>44317</v>
      </c>
      <c r="G46" s="108">
        <f t="shared" si="3"/>
        <v>44348</v>
      </c>
      <c r="H46" s="108">
        <f t="shared" si="3"/>
        <v>44378</v>
      </c>
      <c r="I46" s="108">
        <f t="shared" si="3"/>
        <v>44409</v>
      </c>
      <c r="J46" s="108">
        <f t="shared" si="3"/>
        <v>44440</v>
      </c>
      <c r="K46" s="108">
        <f t="shared" si="3"/>
        <v>44470</v>
      </c>
      <c r="L46" s="108">
        <f t="shared" si="3"/>
        <v>44501</v>
      </c>
      <c r="M46" s="108">
        <f t="shared" si="3"/>
        <v>44531</v>
      </c>
      <c r="N46" s="109" t="str">
        <f t="shared" si="3"/>
        <v>Total</v>
      </c>
      <c r="O46" s="135" t="str">
        <f>O6</f>
        <v>Média</v>
      </c>
    </row>
    <row r="47" spans="1:15" s="25" customFormat="1" ht="12.6" customHeight="1" x14ac:dyDescent="0.2">
      <c r="A47" s="111" t="s">
        <v>5</v>
      </c>
      <c r="B47" s="27">
        <v>4000</v>
      </c>
      <c r="C47" s="27">
        <v>4000</v>
      </c>
      <c r="D47" s="27">
        <v>4000</v>
      </c>
      <c r="E47" s="27"/>
      <c r="F47" s="27"/>
      <c r="G47" s="27"/>
      <c r="H47" s="27"/>
      <c r="I47" s="27"/>
      <c r="J47" s="27"/>
      <c r="K47" s="27"/>
      <c r="L47" s="27"/>
      <c r="M47" s="27">
        <v>0</v>
      </c>
      <c r="N47" s="210">
        <f t="shared" ref="N47:N56" si="4">SUM(B47:M47)</f>
        <v>12000</v>
      </c>
      <c r="O47" s="106">
        <f>IFERROR(AVERAGEIF(B47:M47,"&gt;0"),"")</f>
        <v>4000</v>
      </c>
    </row>
    <row r="48" spans="1:15" s="25" customFormat="1" ht="12.6" customHeight="1" x14ac:dyDescent="0.2">
      <c r="A48" s="111" t="s">
        <v>522</v>
      </c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>
        <v>0</v>
      </c>
      <c r="N48" s="210">
        <f t="shared" si="4"/>
        <v>0</v>
      </c>
      <c r="O48" s="106" t="str">
        <f t="shared" ref="O48:O55" si="5">IFERROR(AVERAGEIF(B48:M48,"&gt;0"),"")</f>
        <v/>
      </c>
    </row>
    <row r="49" spans="1:15" s="25" customFormat="1" ht="12.6" customHeight="1" x14ac:dyDescent="0.2">
      <c r="A49" s="111" t="s">
        <v>475</v>
      </c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>
        <v>0</v>
      </c>
      <c r="N49" s="210">
        <f t="shared" si="4"/>
        <v>0</v>
      </c>
      <c r="O49" s="106" t="str">
        <f t="shared" si="5"/>
        <v/>
      </c>
    </row>
    <row r="50" spans="1:15" s="25" customFormat="1" ht="12.6" customHeight="1" x14ac:dyDescent="0.2">
      <c r="A50" s="111" t="s">
        <v>148</v>
      </c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>
        <v>0</v>
      </c>
      <c r="N50" s="210">
        <f t="shared" si="4"/>
        <v>0</v>
      </c>
      <c r="O50" s="106" t="str">
        <f t="shared" si="5"/>
        <v/>
      </c>
    </row>
    <row r="51" spans="1:15" s="25" customFormat="1" ht="12.6" customHeight="1" x14ac:dyDescent="0.2">
      <c r="A51" s="112" t="s">
        <v>3</v>
      </c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>
        <v>0</v>
      </c>
      <c r="N51" s="210">
        <f t="shared" si="4"/>
        <v>0</v>
      </c>
      <c r="O51" s="106" t="str">
        <f t="shared" si="5"/>
        <v/>
      </c>
    </row>
    <row r="52" spans="1:15" s="25" customFormat="1" ht="12.6" customHeight="1" x14ac:dyDescent="0.2">
      <c r="A52" s="111" t="s">
        <v>61</v>
      </c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>
        <v>0</v>
      </c>
      <c r="N52" s="210">
        <f t="shared" si="4"/>
        <v>0</v>
      </c>
      <c r="O52" s="106" t="str">
        <f t="shared" si="5"/>
        <v/>
      </c>
    </row>
    <row r="53" spans="1:15" s="25" customFormat="1" ht="12.6" customHeight="1" x14ac:dyDescent="0.2">
      <c r="A53" s="112" t="s">
        <v>503</v>
      </c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>
        <v>0</v>
      </c>
      <c r="N53" s="210">
        <f t="shared" si="4"/>
        <v>0</v>
      </c>
      <c r="O53" s="106" t="str">
        <f t="shared" si="5"/>
        <v/>
      </c>
    </row>
    <row r="54" spans="1:15" s="25" customFormat="1" ht="12.6" customHeight="1" x14ac:dyDescent="0.2">
      <c r="A54" s="112" t="s">
        <v>655</v>
      </c>
      <c r="B54" s="27"/>
      <c r="C54" s="27"/>
      <c r="D54" s="27">
        <v>1665</v>
      </c>
      <c r="E54" s="27"/>
      <c r="F54" s="27"/>
      <c r="G54" s="27"/>
      <c r="H54" s="27"/>
      <c r="I54" s="27"/>
      <c r="J54" s="27"/>
      <c r="K54" s="27"/>
      <c r="L54" s="27"/>
      <c r="M54" s="27"/>
      <c r="N54" s="210">
        <f t="shared" si="4"/>
        <v>1665</v>
      </c>
      <c r="O54" s="106">
        <f t="shared" si="5"/>
        <v>1665</v>
      </c>
    </row>
    <row r="55" spans="1:15" s="25" customFormat="1" ht="12.6" customHeight="1" x14ac:dyDescent="0.2">
      <c r="A55" s="112" t="s">
        <v>155</v>
      </c>
      <c r="B55" s="27"/>
      <c r="C55" s="27">
        <v>0.65</v>
      </c>
      <c r="D55" s="27">
        <v>3.26</v>
      </c>
      <c r="E55" s="27"/>
      <c r="F55" s="27"/>
      <c r="G55" s="27"/>
      <c r="H55" s="27"/>
      <c r="I55" s="27"/>
      <c r="J55" s="27"/>
      <c r="K55" s="27"/>
      <c r="L55" s="27"/>
      <c r="M55" s="27">
        <v>0</v>
      </c>
      <c r="N55" s="210">
        <f t="shared" si="4"/>
        <v>3.9099999999999997</v>
      </c>
      <c r="O55" s="106">
        <f t="shared" si="5"/>
        <v>1.9549999999999998</v>
      </c>
    </row>
    <row r="56" spans="1:15" s="25" customFormat="1" ht="12.6" customHeight="1" thickBot="1" x14ac:dyDescent="0.25">
      <c r="A56" s="176" t="s">
        <v>1</v>
      </c>
      <c r="B56" s="177">
        <f>SUM(B47:B55)</f>
        <v>4000</v>
      </c>
      <c r="C56" s="177">
        <f t="shared" ref="C56:M56" si="6">SUM(C47:C55)</f>
        <v>4000.65</v>
      </c>
      <c r="D56" s="177">
        <f t="shared" si="6"/>
        <v>5668.26</v>
      </c>
      <c r="E56" s="177">
        <f t="shared" si="6"/>
        <v>0</v>
      </c>
      <c r="F56" s="177">
        <f t="shared" si="6"/>
        <v>0</v>
      </c>
      <c r="G56" s="177">
        <f t="shared" si="6"/>
        <v>0</v>
      </c>
      <c r="H56" s="177">
        <f t="shared" si="6"/>
        <v>0</v>
      </c>
      <c r="I56" s="177">
        <f t="shared" si="6"/>
        <v>0</v>
      </c>
      <c r="J56" s="177">
        <f t="shared" si="6"/>
        <v>0</v>
      </c>
      <c r="K56" s="177">
        <f t="shared" si="6"/>
        <v>0</v>
      </c>
      <c r="L56" s="177">
        <f t="shared" si="6"/>
        <v>0</v>
      </c>
      <c r="M56" s="177">
        <f t="shared" si="6"/>
        <v>0</v>
      </c>
      <c r="N56" s="177">
        <f t="shared" si="4"/>
        <v>13668.91</v>
      </c>
      <c r="O56" s="291">
        <f>IFERROR(AVERAGEIF(B56:M56,"&gt;0"),"")</f>
        <v>4556.3033333333333</v>
      </c>
    </row>
    <row r="57" spans="1:15" s="25" customFormat="1" ht="12.6" customHeight="1" thickBot="1" x14ac:dyDescent="0.25">
      <c r="A57" s="41"/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43"/>
      <c r="O57" s="39"/>
    </row>
    <row r="58" spans="1:15" s="34" customFormat="1" ht="12.6" customHeight="1" thickBot="1" x14ac:dyDescent="0.25">
      <c r="A58" s="186" t="s">
        <v>9</v>
      </c>
      <c r="B58" s="336">
        <f>'[2]2021'!$E$29</f>
        <v>13725.83</v>
      </c>
      <c r="C58" s="336">
        <f>'[2]2021'!$H$29</f>
        <v>14424.93</v>
      </c>
      <c r="D58" s="336">
        <f>'[2]2021'!$K$29</f>
        <v>14200.609999999999</v>
      </c>
      <c r="E58" s="336">
        <f>'[2]2021'!$N$29</f>
        <v>0</v>
      </c>
      <c r="F58" s="336">
        <f>'[2]2021'!$Q$29</f>
        <v>0</v>
      </c>
      <c r="G58" s="336">
        <f>'[2]2021'!$T$29</f>
        <v>0</v>
      </c>
      <c r="H58" s="336">
        <f>'[2]2021'!$W$29</f>
        <v>0</v>
      </c>
      <c r="I58" s="336">
        <f>'[2]2021'!$Z$29</f>
        <v>0</v>
      </c>
      <c r="J58" s="336">
        <f>'[2]2021'!$AC$29</f>
        <v>0</v>
      </c>
      <c r="K58" s="336">
        <f>'[2]2021'!$AF$29</f>
        <v>0</v>
      </c>
      <c r="L58" s="336">
        <f>'[2]2021'!$AI$29</f>
        <v>0</v>
      </c>
      <c r="M58" s="336">
        <f>'[2]2021'!$AL$29</f>
        <v>0</v>
      </c>
      <c r="N58" s="42"/>
      <c r="O58" s="43"/>
    </row>
    <row r="59" spans="1:15" s="25" customFormat="1" ht="12" x14ac:dyDescent="0.2">
      <c r="N59" s="34"/>
    </row>
    <row r="60" spans="1:15" s="25" customFormat="1" ht="12" x14ac:dyDescent="0.2">
      <c r="N60" s="34"/>
    </row>
    <row r="61" spans="1:15" s="25" customFormat="1" ht="12" x14ac:dyDescent="0.2">
      <c r="N61" s="34"/>
    </row>
    <row r="62" spans="1:15" s="25" customFormat="1" ht="12" x14ac:dyDescent="0.2">
      <c r="N62" s="34"/>
    </row>
    <row r="63" spans="1:15" s="25" customFormat="1" ht="12" x14ac:dyDescent="0.2">
      <c r="N63" s="34"/>
    </row>
  </sheetData>
  <sheetProtection password="E499" sheet="1" objects="1" scenarios="1" selectLockedCells="1" selectUnlockedCells="1"/>
  <mergeCells count="3">
    <mergeCell ref="A1:O1"/>
    <mergeCell ref="A2:O2"/>
    <mergeCell ref="A4:O4"/>
  </mergeCells>
  <printOptions horizontalCentered="1"/>
  <pageMargins left="0.94488188976377963" right="0.35433070866141736" top="0.78740157480314965" bottom="0.78740157480314965" header="0.51181102362204722" footer="0.51181102362204722"/>
  <pageSetup paperSize="9" scale="78" firstPageNumber="0" orientation="landscape" horizontalDpi="300" verticalDpi="300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9"/>
  <dimension ref="A1:O85"/>
  <sheetViews>
    <sheetView topLeftCell="A56" zoomScaleNormal="100" workbookViewId="0">
      <selection activeCell="B77" sqref="B77:M77"/>
    </sheetView>
  </sheetViews>
  <sheetFormatPr defaultRowHeight="12.75" x14ac:dyDescent="0.2"/>
  <cols>
    <col min="1" max="1" width="41.28515625" style="44" customWidth="1"/>
    <col min="2" max="2" width="10.140625" style="44" customWidth="1"/>
    <col min="3" max="3" width="10.5703125" style="44" customWidth="1"/>
    <col min="4" max="4" width="10.7109375" style="44" customWidth="1"/>
    <col min="5" max="6" width="10.5703125" style="44" customWidth="1"/>
    <col min="7" max="7" width="10.140625" style="44" customWidth="1"/>
    <col min="8" max="8" width="10.5703125" style="44" customWidth="1"/>
    <col min="9" max="9" width="10" style="44" customWidth="1"/>
    <col min="10" max="10" width="10.42578125" style="44" customWidth="1"/>
    <col min="11" max="11" width="10.7109375" style="44" customWidth="1"/>
    <col min="12" max="12" width="11.7109375" style="44" customWidth="1"/>
    <col min="13" max="13" width="10.42578125" style="44" customWidth="1"/>
    <col min="14" max="14" width="12.42578125" style="215" customWidth="1"/>
    <col min="15" max="15" width="12.42578125" style="44" customWidth="1"/>
    <col min="16" max="16384" width="9.140625" style="44"/>
  </cols>
  <sheetData>
    <row r="1" spans="1:15" ht="15" customHeight="1" x14ac:dyDescent="0.2">
      <c r="A1" s="539" t="str">
        <f>APUCARANA!A1</f>
        <v xml:space="preserve">ORDEM DOS ADVOGADOS DO BRASIL - Seção PR </v>
      </c>
      <c r="B1" s="540"/>
      <c r="C1" s="540"/>
      <c r="D1" s="540"/>
      <c r="E1" s="540"/>
      <c r="F1" s="540"/>
      <c r="G1" s="540"/>
      <c r="H1" s="540"/>
      <c r="I1" s="540"/>
      <c r="J1" s="540"/>
      <c r="K1" s="540"/>
      <c r="L1" s="540"/>
      <c r="M1" s="540"/>
      <c r="N1" s="540"/>
      <c r="O1" s="541"/>
    </row>
    <row r="2" spans="1:15" ht="15" customHeight="1" thickBot="1" x14ac:dyDescent="0.25">
      <c r="A2" s="542" t="str">
        <f>APUCARANA!A2</f>
        <v>Demostrativo de Despesas - JANEIRO 2021 A DEZEMBRO 2021</v>
      </c>
      <c r="B2" s="543"/>
      <c r="C2" s="543"/>
      <c r="D2" s="543"/>
      <c r="E2" s="543"/>
      <c r="F2" s="543"/>
      <c r="G2" s="543"/>
      <c r="H2" s="543"/>
      <c r="I2" s="543"/>
      <c r="J2" s="543"/>
      <c r="K2" s="543"/>
      <c r="L2" s="543"/>
      <c r="M2" s="543"/>
      <c r="N2" s="543"/>
      <c r="O2" s="544"/>
    </row>
    <row r="3" spans="1:15" ht="15" customHeight="1" thickBot="1" x14ac:dyDescent="0.25">
      <c r="A3" s="45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211"/>
      <c r="O3" s="46"/>
    </row>
    <row r="4" spans="1:15" ht="15" customHeight="1" thickBot="1" x14ac:dyDescent="0.25">
      <c r="A4" s="536" t="s">
        <v>37</v>
      </c>
      <c r="B4" s="537"/>
      <c r="C4" s="537"/>
      <c r="D4" s="537"/>
      <c r="E4" s="537"/>
      <c r="F4" s="537"/>
      <c r="G4" s="537"/>
      <c r="H4" s="537"/>
      <c r="I4" s="537"/>
      <c r="J4" s="537"/>
      <c r="K4" s="537"/>
      <c r="L4" s="537"/>
      <c r="M4" s="537"/>
      <c r="N4" s="537"/>
      <c r="O4" s="538"/>
    </row>
    <row r="5" spans="1:15" ht="15" customHeight="1" thickBot="1" x14ac:dyDescent="0.25">
      <c r="A5" s="364"/>
      <c r="B5" s="364"/>
      <c r="C5" s="364"/>
      <c r="D5" s="364"/>
      <c r="E5" s="364"/>
      <c r="F5" s="364"/>
      <c r="G5" s="364"/>
      <c r="H5" s="364"/>
      <c r="I5" s="364"/>
      <c r="J5" s="364"/>
      <c r="K5" s="364"/>
      <c r="L5" s="364"/>
      <c r="M5" s="364"/>
      <c r="N5" s="365"/>
      <c r="O5" s="364"/>
    </row>
    <row r="6" spans="1:15" s="25" customFormat="1" ht="15" customHeight="1" x14ac:dyDescent="0.2">
      <c r="A6" s="438" t="s">
        <v>0</v>
      </c>
      <c r="B6" s="439">
        <f>APUCARANA!B6</f>
        <v>44197</v>
      </c>
      <c r="C6" s="440">
        <f>APUCARANA!C6</f>
        <v>44228</v>
      </c>
      <c r="D6" s="440">
        <f>APUCARANA!D6</f>
        <v>44256</v>
      </c>
      <c r="E6" s="440">
        <f>APUCARANA!E6</f>
        <v>44287</v>
      </c>
      <c r="F6" s="440">
        <f>APUCARANA!F6</f>
        <v>44317</v>
      </c>
      <c r="G6" s="440">
        <f>APUCARANA!G6</f>
        <v>44348</v>
      </c>
      <c r="H6" s="440">
        <f>APUCARANA!H6</f>
        <v>44378</v>
      </c>
      <c r="I6" s="440">
        <f>APUCARANA!I6</f>
        <v>44409</v>
      </c>
      <c r="J6" s="440">
        <f>APUCARANA!J6</f>
        <v>44440</v>
      </c>
      <c r="K6" s="440">
        <f>APUCARANA!K6</f>
        <v>44470</v>
      </c>
      <c r="L6" s="440">
        <f>APUCARANA!L6</f>
        <v>44501</v>
      </c>
      <c r="M6" s="440">
        <f>APUCARANA!M6</f>
        <v>44531</v>
      </c>
      <c r="N6" s="441" t="str">
        <f>APUCARANA!N6</f>
        <v>Total</v>
      </c>
      <c r="O6" s="438" t="str">
        <f>APUCARANA!O6</f>
        <v>Média</v>
      </c>
    </row>
    <row r="7" spans="1:15" s="71" customFormat="1" ht="15" customHeight="1" x14ac:dyDescent="0.2">
      <c r="A7" s="370" t="s">
        <v>194</v>
      </c>
      <c r="B7" s="442">
        <v>99.8</v>
      </c>
      <c r="C7" s="442">
        <v>49.9</v>
      </c>
      <c r="D7" s="442">
        <v>49.9</v>
      </c>
      <c r="E7" s="442"/>
      <c r="F7" s="442"/>
      <c r="G7" s="442"/>
      <c r="H7" s="442"/>
      <c r="I7" s="442"/>
      <c r="J7" s="442"/>
      <c r="K7" s="442"/>
      <c r="L7" s="442"/>
      <c r="M7" s="442">
        <v>0</v>
      </c>
      <c r="N7" s="368">
        <f t="shared" ref="N7:N65" si="0">SUM(B7:M7)</f>
        <v>199.6</v>
      </c>
      <c r="O7" s="369">
        <f>IFERROR(AVERAGEIF(B7:M7,"&gt;0"),"")</f>
        <v>66.533333333333331</v>
      </c>
    </row>
    <row r="8" spans="1:15" s="71" customFormat="1" ht="15" customHeight="1" x14ac:dyDescent="0.2">
      <c r="A8" s="370" t="s">
        <v>222</v>
      </c>
      <c r="B8" s="442"/>
      <c r="C8" s="442"/>
      <c r="D8" s="442"/>
      <c r="E8" s="442"/>
      <c r="F8" s="442"/>
      <c r="G8" s="442"/>
      <c r="H8" s="442"/>
      <c r="I8" s="442"/>
      <c r="J8" s="442"/>
      <c r="K8" s="442"/>
      <c r="L8" s="442"/>
      <c r="M8" s="442">
        <v>0</v>
      </c>
      <c r="N8" s="368">
        <f t="shared" si="0"/>
        <v>0</v>
      </c>
      <c r="O8" s="369" t="str">
        <f t="shared" ref="O8:O65" si="1">IFERROR(AVERAGEIF(B8:M8,"&gt;0"),"")</f>
        <v/>
      </c>
    </row>
    <row r="9" spans="1:15" s="71" customFormat="1" ht="15" customHeight="1" x14ac:dyDescent="0.2">
      <c r="A9" s="370" t="s">
        <v>122</v>
      </c>
      <c r="B9" s="442"/>
      <c r="C9" s="442"/>
      <c r="D9" s="442"/>
      <c r="E9" s="442"/>
      <c r="F9" s="442"/>
      <c r="G9" s="442"/>
      <c r="H9" s="442"/>
      <c r="I9" s="442"/>
      <c r="J9" s="442"/>
      <c r="K9" s="442"/>
      <c r="L9" s="442"/>
      <c r="M9" s="442">
        <v>0</v>
      </c>
      <c r="N9" s="368">
        <f t="shared" si="0"/>
        <v>0</v>
      </c>
      <c r="O9" s="369" t="str">
        <f t="shared" si="1"/>
        <v/>
      </c>
    </row>
    <row r="10" spans="1:15" s="71" customFormat="1" ht="15" customHeight="1" x14ac:dyDescent="0.2">
      <c r="A10" s="370" t="s">
        <v>113</v>
      </c>
      <c r="B10" s="442"/>
      <c r="C10" s="442"/>
      <c r="D10" s="442"/>
      <c r="E10" s="442"/>
      <c r="F10" s="442"/>
      <c r="G10" s="442"/>
      <c r="H10" s="442"/>
      <c r="I10" s="442"/>
      <c r="J10" s="442"/>
      <c r="K10" s="442"/>
      <c r="L10" s="442"/>
      <c r="M10" s="442">
        <v>0</v>
      </c>
      <c r="N10" s="368">
        <f t="shared" si="0"/>
        <v>0</v>
      </c>
      <c r="O10" s="369" t="str">
        <f t="shared" si="1"/>
        <v/>
      </c>
    </row>
    <row r="11" spans="1:15" s="71" customFormat="1" ht="15" customHeight="1" x14ac:dyDescent="0.2">
      <c r="A11" s="370" t="s">
        <v>90</v>
      </c>
      <c r="B11" s="442"/>
      <c r="C11" s="442">
        <v>160</v>
      </c>
      <c r="D11" s="442">
        <v>222.11</v>
      </c>
      <c r="E11" s="442"/>
      <c r="F11" s="442"/>
      <c r="G11" s="442"/>
      <c r="H11" s="442"/>
      <c r="I11" s="442"/>
      <c r="J11" s="442"/>
      <c r="K11" s="442"/>
      <c r="L11" s="442"/>
      <c r="M11" s="442">
        <v>0</v>
      </c>
      <c r="N11" s="368">
        <f t="shared" si="0"/>
        <v>382.11</v>
      </c>
      <c r="O11" s="369">
        <f t="shared" si="1"/>
        <v>191.05500000000001</v>
      </c>
    </row>
    <row r="12" spans="1:15" s="71" customFormat="1" ht="15" customHeight="1" x14ac:dyDescent="0.2">
      <c r="A12" s="370" t="s">
        <v>621</v>
      </c>
      <c r="B12" s="442"/>
      <c r="C12" s="442"/>
      <c r="D12" s="442"/>
      <c r="E12" s="442"/>
      <c r="F12" s="442"/>
      <c r="G12" s="442"/>
      <c r="H12" s="442"/>
      <c r="I12" s="442"/>
      <c r="J12" s="442"/>
      <c r="K12" s="442"/>
      <c r="L12" s="442"/>
      <c r="M12" s="442">
        <v>0</v>
      </c>
      <c r="N12" s="368">
        <f t="shared" si="0"/>
        <v>0</v>
      </c>
      <c r="O12" s="369" t="str">
        <f t="shared" si="1"/>
        <v/>
      </c>
    </row>
    <row r="13" spans="1:15" s="25" customFormat="1" ht="15" customHeight="1" x14ac:dyDescent="0.2">
      <c r="A13" s="370" t="s">
        <v>124</v>
      </c>
      <c r="B13" s="442"/>
      <c r="C13" s="442"/>
      <c r="D13" s="442"/>
      <c r="E13" s="442"/>
      <c r="F13" s="442"/>
      <c r="G13" s="442"/>
      <c r="H13" s="442"/>
      <c r="I13" s="442"/>
      <c r="J13" s="442"/>
      <c r="K13" s="442"/>
      <c r="L13" s="442"/>
      <c r="M13" s="442">
        <v>0</v>
      </c>
      <c r="N13" s="368">
        <f t="shared" si="0"/>
        <v>0</v>
      </c>
      <c r="O13" s="369" t="str">
        <f t="shared" si="1"/>
        <v/>
      </c>
    </row>
    <row r="14" spans="1:15" s="25" customFormat="1" ht="15" customHeight="1" x14ac:dyDescent="0.2">
      <c r="A14" s="386" t="s">
        <v>228</v>
      </c>
      <c r="B14" s="442"/>
      <c r="C14" s="442"/>
      <c r="D14" s="442"/>
      <c r="E14" s="442"/>
      <c r="F14" s="442"/>
      <c r="G14" s="442"/>
      <c r="H14" s="442"/>
      <c r="I14" s="442"/>
      <c r="J14" s="442"/>
      <c r="K14" s="442"/>
      <c r="L14" s="442"/>
      <c r="M14" s="442">
        <v>0</v>
      </c>
      <c r="N14" s="368">
        <f t="shared" si="0"/>
        <v>0</v>
      </c>
      <c r="O14" s="369" t="str">
        <f t="shared" si="1"/>
        <v/>
      </c>
    </row>
    <row r="15" spans="1:15" s="25" customFormat="1" ht="15" customHeight="1" x14ac:dyDescent="0.2">
      <c r="A15" s="443" t="s">
        <v>131</v>
      </c>
      <c r="B15" s="442"/>
      <c r="C15" s="442"/>
      <c r="D15" s="442"/>
      <c r="E15" s="442"/>
      <c r="F15" s="442"/>
      <c r="G15" s="442"/>
      <c r="H15" s="442"/>
      <c r="I15" s="442"/>
      <c r="J15" s="442"/>
      <c r="K15" s="442"/>
      <c r="L15" s="442"/>
      <c r="M15" s="442">
        <v>0</v>
      </c>
      <c r="N15" s="368">
        <f t="shared" si="0"/>
        <v>0</v>
      </c>
      <c r="O15" s="369" t="str">
        <f t="shared" si="1"/>
        <v/>
      </c>
    </row>
    <row r="16" spans="1:15" s="25" customFormat="1" ht="15" customHeight="1" x14ac:dyDescent="0.2">
      <c r="A16" s="443" t="s">
        <v>149</v>
      </c>
      <c r="B16" s="442">
        <v>178</v>
      </c>
      <c r="C16" s="442">
        <v>350</v>
      </c>
      <c r="D16" s="442">
        <v>50</v>
      </c>
      <c r="E16" s="442"/>
      <c r="F16" s="442"/>
      <c r="G16" s="442"/>
      <c r="H16" s="442"/>
      <c r="I16" s="442"/>
      <c r="J16" s="442"/>
      <c r="K16" s="442"/>
      <c r="L16" s="442"/>
      <c r="M16" s="442">
        <v>0</v>
      </c>
      <c r="N16" s="368">
        <f t="shared" si="0"/>
        <v>578</v>
      </c>
      <c r="O16" s="369">
        <f t="shared" si="1"/>
        <v>192.66666666666666</v>
      </c>
    </row>
    <row r="17" spans="1:15" s="25" customFormat="1" ht="15" customHeight="1" x14ac:dyDescent="0.2">
      <c r="A17" s="443" t="s">
        <v>157</v>
      </c>
      <c r="B17" s="442"/>
      <c r="C17" s="442"/>
      <c r="D17" s="442"/>
      <c r="E17" s="442"/>
      <c r="F17" s="442"/>
      <c r="G17" s="442"/>
      <c r="H17" s="442"/>
      <c r="I17" s="442"/>
      <c r="J17" s="442"/>
      <c r="K17" s="442"/>
      <c r="L17" s="442"/>
      <c r="M17" s="442">
        <v>0</v>
      </c>
      <c r="N17" s="368">
        <f t="shared" si="0"/>
        <v>0</v>
      </c>
      <c r="O17" s="369" t="str">
        <f t="shared" si="1"/>
        <v/>
      </c>
    </row>
    <row r="18" spans="1:15" s="25" customFormat="1" ht="15" customHeight="1" x14ac:dyDescent="0.2">
      <c r="A18" s="366" t="s">
        <v>167</v>
      </c>
      <c r="B18" s="442"/>
      <c r="C18" s="442"/>
      <c r="D18" s="442"/>
      <c r="E18" s="442"/>
      <c r="F18" s="442"/>
      <c r="G18" s="442"/>
      <c r="H18" s="442"/>
      <c r="I18" s="442"/>
      <c r="J18" s="442"/>
      <c r="K18" s="442"/>
      <c r="L18" s="442"/>
      <c r="M18" s="442">
        <v>0</v>
      </c>
      <c r="N18" s="368">
        <f t="shared" si="0"/>
        <v>0</v>
      </c>
      <c r="O18" s="369" t="str">
        <f t="shared" si="1"/>
        <v/>
      </c>
    </row>
    <row r="19" spans="1:15" s="25" customFormat="1" ht="15" customHeight="1" x14ac:dyDescent="0.2">
      <c r="A19" s="366" t="s">
        <v>467</v>
      </c>
      <c r="B19" s="442"/>
      <c r="C19" s="442"/>
      <c r="D19" s="442"/>
      <c r="E19" s="442"/>
      <c r="F19" s="442"/>
      <c r="G19" s="442"/>
      <c r="H19" s="442"/>
      <c r="I19" s="442"/>
      <c r="J19" s="442"/>
      <c r="K19" s="442"/>
      <c r="L19" s="442"/>
      <c r="M19" s="442">
        <v>0</v>
      </c>
      <c r="N19" s="368">
        <f t="shared" si="0"/>
        <v>0</v>
      </c>
      <c r="O19" s="369" t="str">
        <f t="shared" si="1"/>
        <v/>
      </c>
    </row>
    <row r="20" spans="1:15" s="25" customFormat="1" ht="15" customHeight="1" x14ac:dyDescent="0.2">
      <c r="A20" s="373" t="s">
        <v>407</v>
      </c>
      <c r="B20" s="442"/>
      <c r="C20" s="442"/>
      <c r="D20" s="442"/>
      <c r="E20" s="442"/>
      <c r="F20" s="442"/>
      <c r="G20" s="442"/>
      <c r="H20" s="442"/>
      <c r="I20" s="442"/>
      <c r="J20" s="442"/>
      <c r="K20" s="442"/>
      <c r="L20" s="442"/>
      <c r="M20" s="442">
        <v>0</v>
      </c>
      <c r="N20" s="368">
        <f t="shared" si="0"/>
        <v>0</v>
      </c>
      <c r="O20" s="369" t="str">
        <f t="shared" si="1"/>
        <v/>
      </c>
    </row>
    <row r="21" spans="1:15" s="25" customFormat="1" ht="15" customHeight="1" x14ac:dyDescent="0.2">
      <c r="A21" s="443" t="s">
        <v>182</v>
      </c>
      <c r="B21" s="442"/>
      <c r="C21" s="442"/>
      <c r="D21" s="442"/>
      <c r="E21" s="442"/>
      <c r="F21" s="442"/>
      <c r="G21" s="442"/>
      <c r="H21" s="442"/>
      <c r="I21" s="442"/>
      <c r="J21" s="442"/>
      <c r="K21" s="442"/>
      <c r="L21" s="442"/>
      <c r="M21" s="442">
        <v>0</v>
      </c>
      <c r="N21" s="368">
        <f t="shared" si="0"/>
        <v>0</v>
      </c>
      <c r="O21" s="369" t="str">
        <f t="shared" si="1"/>
        <v/>
      </c>
    </row>
    <row r="22" spans="1:15" s="25" customFormat="1" ht="15" customHeight="1" x14ac:dyDescent="0.2">
      <c r="A22" s="443" t="s">
        <v>80</v>
      </c>
      <c r="B22" s="442"/>
      <c r="C22" s="442">
        <v>1066.48</v>
      </c>
      <c r="D22" s="442">
        <v>489</v>
      </c>
      <c r="E22" s="442"/>
      <c r="F22" s="442"/>
      <c r="G22" s="442"/>
      <c r="H22" s="442"/>
      <c r="I22" s="442"/>
      <c r="J22" s="442"/>
      <c r="K22" s="442"/>
      <c r="L22" s="442"/>
      <c r="M22" s="442">
        <v>0</v>
      </c>
      <c r="N22" s="368">
        <f t="shared" si="0"/>
        <v>1555.48</v>
      </c>
      <c r="O22" s="369">
        <f t="shared" si="1"/>
        <v>777.74</v>
      </c>
    </row>
    <row r="23" spans="1:15" s="25" customFormat="1" ht="15" customHeight="1" x14ac:dyDescent="0.2">
      <c r="A23" s="443" t="s">
        <v>244</v>
      </c>
      <c r="B23" s="442"/>
      <c r="C23" s="442"/>
      <c r="D23" s="442"/>
      <c r="E23" s="442"/>
      <c r="F23" s="442"/>
      <c r="G23" s="442"/>
      <c r="H23" s="442"/>
      <c r="I23" s="442"/>
      <c r="J23" s="442"/>
      <c r="K23" s="442"/>
      <c r="L23" s="442"/>
      <c r="M23" s="442">
        <v>0</v>
      </c>
      <c r="N23" s="368">
        <f t="shared" si="0"/>
        <v>0</v>
      </c>
      <c r="O23" s="369" t="str">
        <f t="shared" si="1"/>
        <v/>
      </c>
    </row>
    <row r="24" spans="1:15" s="25" customFormat="1" ht="15" customHeight="1" x14ac:dyDescent="0.2">
      <c r="A24" s="443" t="s">
        <v>67</v>
      </c>
      <c r="B24" s="442"/>
      <c r="C24" s="442"/>
      <c r="D24" s="442">
        <v>1005</v>
      </c>
      <c r="E24" s="442"/>
      <c r="F24" s="442"/>
      <c r="G24" s="442"/>
      <c r="H24" s="442"/>
      <c r="I24" s="442"/>
      <c r="J24" s="442"/>
      <c r="K24" s="442"/>
      <c r="L24" s="442"/>
      <c r="M24" s="442">
        <v>0</v>
      </c>
      <c r="N24" s="368">
        <f t="shared" si="0"/>
        <v>1005</v>
      </c>
      <c r="O24" s="369">
        <f t="shared" si="1"/>
        <v>1005</v>
      </c>
    </row>
    <row r="25" spans="1:15" s="25" customFormat="1" ht="15" customHeight="1" x14ac:dyDescent="0.2">
      <c r="A25" s="366" t="s">
        <v>419</v>
      </c>
      <c r="B25" s="442"/>
      <c r="C25" s="442"/>
      <c r="D25" s="442"/>
      <c r="E25" s="442"/>
      <c r="F25" s="442"/>
      <c r="G25" s="442"/>
      <c r="H25" s="442"/>
      <c r="I25" s="442"/>
      <c r="J25" s="442"/>
      <c r="K25" s="442"/>
      <c r="L25" s="442"/>
      <c r="M25" s="442">
        <v>0</v>
      </c>
      <c r="N25" s="368">
        <f t="shared" si="0"/>
        <v>0</v>
      </c>
      <c r="O25" s="369" t="str">
        <f t="shared" si="1"/>
        <v/>
      </c>
    </row>
    <row r="26" spans="1:15" s="25" customFormat="1" ht="15" customHeight="1" x14ac:dyDescent="0.2">
      <c r="A26" s="443" t="s">
        <v>208</v>
      </c>
      <c r="B26" s="442"/>
      <c r="C26" s="442"/>
      <c r="D26" s="442"/>
      <c r="E26" s="442"/>
      <c r="F26" s="442"/>
      <c r="G26" s="442"/>
      <c r="H26" s="442"/>
      <c r="I26" s="442"/>
      <c r="J26" s="442"/>
      <c r="K26" s="442"/>
      <c r="L26" s="442"/>
      <c r="M26" s="442">
        <v>0</v>
      </c>
      <c r="N26" s="368">
        <f t="shared" si="0"/>
        <v>0</v>
      </c>
      <c r="O26" s="369" t="str">
        <f t="shared" si="1"/>
        <v/>
      </c>
    </row>
    <row r="27" spans="1:15" s="25" customFormat="1" ht="15" customHeight="1" x14ac:dyDescent="0.2">
      <c r="A27" s="443" t="s">
        <v>91</v>
      </c>
      <c r="B27" s="442">
        <v>734.97</v>
      </c>
      <c r="C27" s="442">
        <v>678.52</v>
      </c>
      <c r="D27" s="442">
        <v>664.87</v>
      </c>
      <c r="E27" s="442"/>
      <c r="F27" s="442"/>
      <c r="G27" s="442"/>
      <c r="H27" s="442"/>
      <c r="I27" s="442"/>
      <c r="J27" s="442"/>
      <c r="K27" s="442"/>
      <c r="L27" s="442"/>
      <c r="M27" s="442">
        <v>0</v>
      </c>
      <c r="N27" s="368">
        <f t="shared" si="0"/>
        <v>2078.36</v>
      </c>
      <c r="O27" s="369">
        <f t="shared" si="1"/>
        <v>692.78666666666675</v>
      </c>
    </row>
    <row r="28" spans="1:15" s="25" customFormat="1" ht="15" customHeight="1" x14ac:dyDescent="0.2">
      <c r="A28" s="443" t="s">
        <v>482</v>
      </c>
      <c r="B28" s="442"/>
      <c r="C28" s="442"/>
      <c r="D28" s="442"/>
      <c r="E28" s="442"/>
      <c r="F28" s="442"/>
      <c r="G28" s="442"/>
      <c r="H28" s="442"/>
      <c r="I28" s="442"/>
      <c r="J28" s="442"/>
      <c r="K28" s="442"/>
      <c r="L28" s="442"/>
      <c r="M28" s="442">
        <v>0</v>
      </c>
      <c r="N28" s="368">
        <f t="shared" si="0"/>
        <v>0</v>
      </c>
      <c r="O28" s="369" t="str">
        <f t="shared" si="1"/>
        <v/>
      </c>
    </row>
    <row r="29" spans="1:15" s="25" customFormat="1" ht="15" customHeight="1" x14ac:dyDescent="0.2">
      <c r="A29" s="443" t="s">
        <v>92</v>
      </c>
      <c r="B29" s="442"/>
      <c r="C29" s="442"/>
      <c r="D29" s="442"/>
      <c r="E29" s="442"/>
      <c r="F29" s="442"/>
      <c r="G29" s="442"/>
      <c r="H29" s="442"/>
      <c r="I29" s="442"/>
      <c r="J29" s="442"/>
      <c r="K29" s="442"/>
      <c r="L29" s="442"/>
      <c r="M29" s="442">
        <v>0</v>
      </c>
      <c r="N29" s="368">
        <f t="shared" si="0"/>
        <v>0</v>
      </c>
      <c r="O29" s="369" t="str">
        <f t="shared" si="1"/>
        <v/>
      </c>
    </row>
    <row r="30" spans="1:15" s="25" customFormat="1" ht="15" customHeight="1" x14ac:dyDescent="0.2">
      <c r="A30" s="443" t="s">
        <v>183</v>
      </c>
      <c r="B30" s="442"/>
      <c r="C30" s="442"/>
      <c r="D30" s="442"/>
      <c r="E30" s="442"/>
      <c r="F30" s="442"/>
      <c r="G30" s="442"/>
      <c r="H30" s="442"/>
      <c r="I30" s="442"/>
      <c r="J30" s="442"/>
      <c r="K30" s="442"/>
      <c r="L30" s="442"/>
      <c r="M30" s="442">
        <v>0</v>
      </c>
      <c r="N30" s="368">
        <f t="shared" si="0"/>
        <v>0</v>
      </c>
      <c r="O30" s="369" t="str">
        <f t="shared" si="1"/>
        <v/>
      </c>
    </row>
    <row r="31" spans="1:15" s="25" customFormat="1" ht="15" customHeight="1" x14ac:dyDescent="0.2">
      <c r="A31" s="370" t="s">
        <v>279</v>
      </c>
      <c r="B31" s="442"/>
      <c r="C31" s="442">
        <v>2361.1</v>
      </c>
      <c r="D31" s="442">
        <v>1536.1</v>
      </c>
      <c r="E31" s="442"/>
      <c r="F31" s="442"/>
      <c r="G31" s="442"/>
      <c r="H31" s="442"/>
      <c r="I31" s="442"/>
      <c r="J31" s="442"/>
      <c r="K31" s="442"/>
      <c r="L31" s="442"/>
      <c r="M31" s="442">
        <v>0</v>
      </c>
      <c r="N31" s="368">
        <f t="shared" si="0"/>
        <v>3897.2</v>
      </c>
      <c r="O31" s="369">
        <f t="shared" si="1"/>
        <v>1948.6</v>
      </c>
    </row>
    <row r="32" spans="1:15" s="25" customFormat="1" ht="15" customHeight="1" x14ac:dyDescent="0.2">
      <c r="A32" s="443" t="s">
        <v>363</v>
      </c>
      <c r="B32" s="442"/>
      <c r="C32" s="442"/>
      <c r="D32" s="442"/>
      <c r="E32" s="442"/>
      <c r="F32" s="442"/>
      <c r="G32" s="442"/>
      <c r="H32" s="442"/>
      <c r="I32" s="442"/>
      <c r="J32" s="442"/>
      <c r="K32" s="442"/>
      <c r="L32" s="442"/>
      <c r="M32" s="442">
        <v>0</v>
      </c>
      <c r="N32" s="368">
        <f t="shared" si="0"/>
        <v>0</v>
      </c>
      <c r="O32" s="369" t="str">
        <f t="shared" si="1"/>
        <v/>
      </c>
    </row>
    <row r="33" spans="1:15" s="25" customFormat="1" ht="15" customHeight="1" x14ac:dyDescent="0.2">
      <c r="A33" s="443" t="s">
        <v>354</v>
      </c>
      <c r="B33" s="442"/>
      <c r="C33" s="442"/>
      <c r="D33" s="442"/>
      <c r="E33" s="442"/>
      <c r="F33" s="442"/>
      <c r="G33" s="442"/>
      <c r="H33" s="442"/>
      <c r="I33" s="442"/>
      <c r="J33" s="442"/>
      <c r="K33" s="442"/>
      <c r="L33" s="442"/>
      <c r="M33" s="442">
        <v>0</v>
      </c>
      <c r="N33" s="368">
        <f t="shared" si="0"/>
        <v>0</v>
      </c>
      <c r="O33" s="369" t="str">
        <f t="shared" si="1"/>
        <v/>
      </c>
    </row>
    <row r="34" spans="1:15" s="25" customFormat="1" ht="15" customHeight="1" x14ac:dyDescent="0.2">
      <c r="A34" s="443" t="s">
        <v>88</v>
      </c>
      <c r="B34" s="442"/>
      <c r="C34" s="442">
        <v>222.3</v>
      </c>
      <c r="D34" s="442"/>
      <c r="E34" s="442"/>
      <c r="F34" s="442"/>
      <c r="G34" s="442"/>
      <c r="H34" s="442"/>
      <c r="I34" s="442"/>
      <c r="J34" s="442"/>
      <c r="K34" s="442"/>
      <c r="L34" s="442"/>
      <c r="M34" s="442">
        <v>0</v>
      </c>
      <c r="N34" s="368">
        <f t="shared" si="0"/>
        <v>222.3</v>
      </c>
      <c r="O34" s="369">
        <f t="shared" si="1"/>
        <v>222.3</v>
      </c>
    </row>
    <row r="35" spans="1:15" s="25" customFormat="1" ht="15" customHeight="1" x14ac:dyDescent="0.2">
      <c r="A35" s="443" t="s">
        <v>108</v>
      </c>
      <c r="B35" s="442"/>
      <c r="C35" s="442"/>
      <c r="D35" s="442"/>
      <c r="E35" s="442"/>
      <c r="F35" s="442"/>
      <c r="G35" s="442"/>
      <c r="H35" s="442"/>
      <c r="I35" s="442"/>
      <c r="J35" s="442"/>
      <c r="K35" s="442"/>
      <c r="L35" s="442"/>
      <c r="M35" s="442">
        <v>0</v>
      </c>
      <c r="N35" s="368">
        <f t="shared" si="0"/>
        <v>0</v>
      </c>
      <c r="O35" s="369" t="str">
        <f t="shared" si="1"/>
        <v/>
      </c>
    </row>
    <row r="36" spans="1:15" s="25" customFormat="1" ht="15" customHeight="1" x14ac:dyDescent="0.2">
      <c r="A36" s="443" t="s">
        <v>125</v>
      </c>
      <c r="B36" s="442">
        <v>208.59</v>
      </c>
      <c r="C36" s="442">
        <v>571.54999999999995</v>
      </c>
      <c r="D36" s="442">
        <v>1623.66</v>
      </c>
      <c r="E36" s="442"/>
      <c r="F36" s="442"/>
      <c r="G36" s="442"/>
      <c r="H36" s="442"/>
      <c r="I36" s="442"/>
      <c r="J36" s="442"/>
      <c r="K36" s="442"/>
      <c r="L36" s="442"/>
      <c r="M36" s="442">
        <v>0</v>
      </c>
      <c r="N36" s="368">
        <f t="shared" si="0"/>
        <v>2403.8000000000002</v>
      </c>
      <c r="O36" s="369">
        <f t="shared" si="1"/>
        <v>801.26666666666677</v>
      </c>
    </row>
    <row r="37" spans="1:15" s="25" customFormat="1" ht="15" customHeight="1" x14ac:dyDescent="0.2">
      <c r="A37" s="370" t="s">
        <v>126</v>
      </c>
      <c r="B37" s="442"/>
      <c r="C37" s="442"/>
      <c r="D37" s="442"/>
      <c r="E37" s="442"/>
      <c r="F37" s="442"/>
      <c r="G37" s="442"/>
      <c r="H37" s="442"/>
      <c r="I37" s="442"/>
      <c r="J37" s="442"/>
      <c r="K37" s="442"/>
      <c r="L37" s="442"/>
      <c r="M37" s="442">
        <v>0</v>
      </c>
      <c r="N37" s="368">
        <f t="shared" si="0"/>
        <v>0</v>
      </c>
      <c r="O37" s="369" t="str">
        <f t="shared" si="1"/>
        <v/>
      </c>
    </row>
    <row r="38" spans="1:15" s="25" customFormat="1" ht="15" customHeight="1" x14ac:dyDescent="0.2">
      <c r="A38" s="443" t="s">
        <v>69</v>
      </c>
      <c r="B38" s="442"/>
      <c r="C38" s="442"/>
      <c r="D38" s="442"/>
      <c r="E38" s="442"/>
      <c r="F38" s="442"/>
      <c r="G38" s="442"/>
      <c r="H38" s="442"/>
      <c r="I38" s="442"/>
      <c r="J38" s="442"/>
      <c r="K38" s="442"/>
      <c r="L38" s="442"/>
      <c r="M38" s="442">
        <v>0</v>
      </c>
      <c r="N38" s="368">
        <f t="shared" si="0"/>
        <v>0</v>
      </c>
      <c r="O38" s="369" t="str">
        <f t="shared" si="1"/>
        <v/>
      </c>
    </row>
    <row r="39" spans="1:15" s="25" customFormat="1" ht="15" customHeight="1" x14ac:dyDescent="0.2">
      <c r="A39" s="426" t="s">
        <v>123</v>
      </c>
      <c r="B39" s="442"/>
      <c r="C39" s="442"/>
      <c r="D39" s="442"/>
      <c r="E39" s="442"/>
      <c r="F39" s="442"/>
      <c r="G39" s="442"/>
      <c r="H39" s="442"/>
      <c r="I39" s="442"/>
      <c r="J39" s="442"/>
      <c r="K39" s="442"/>
      <c r="L39" s="442"/>
      <c r="M39" s="442">
        <v>0</v>
      </c>
      <c r="N39" s="368">
        <f t="shared" si="0"/>
        <v>0</v>
      </c>
      <c r="O39" s="369" t="str">
        <f t="shared" si="1"/>
        <v/>
      </c>
    </row>
    <row r="40" spans="1:15" s="25" customFormat="1" ht="15" customHeight="1" x14ac:dyDescent="0.2">
      <c r="A40" s="426" t="s">
        <v>294</v>
      </c>
      <c r="B40" s="442"/>
      <c r="C40" s="442"/>
      <c r="D40" s="442"/>
      <c r="E40" s="442"/>
      <c r="F40" s="442"/>
      <c r="G40" s="442"/>
      <c r="H40" s="442"/>
      <c r="I40" s="442"/>
      <c r="J40" s="442"/>
      <c r="K40" s="442"/>
      <c r="L40" s="442"/>
      <c r="M40" s="442">
        <v>0</v>
      </c>
      <c r="N40" s="368">
        <f t="shared" si="0"/>
        <v>0</v>
      </c>
      <c r="O40" s="369" t="str">
        <f t="shared" si="1"/>
        <v/>
      </c>
    </row>
    <row r="41" spans="1:15" s="25" customFormat="1" ht="15" customHeight="1" x14ac:dyDescent="0.2">
      <c r="A41" s="366" t="s">
        <v>274</v>
      </c>
      <c r="B41" s="442"/>
      <c r="C41" s="442">
        <v>8</v>
      </c>
      <c r="D41" s="442"/>
      <c r="E41" s="442"/>
      <c r="F41" s="442"/>
      <c r="G41" s="442"/>
      <c r="H41" s="442"/>
      <c r="I41" s="442"/>
      <c r="J41" s="442"/>
      <c r="K41" s="442"/>
      <c r="L41" s="442"/>
      <c r="M41" s="442">
        <v>0</v>
      </c>
      <c r="N41" s="368">
        <f t="shared" si="0"/>
        <v>8</v>
      </c>
      <c r="O41" s="369">
        <f t="shared" si="1"/>
        <v>8</v>
      </c>
    </row>
    <row r="42" spans="1:15" s="25" customFormat="1" ht="15" customHeight="1" x14ac:dyDescent="0.2">
      <c r="A42" s="366" t="s">
        <v>204</v>
      </c>
      <c r="B42" s="442"/>
      <c r="C42" s="442"/>
      <c r="D42" s="442">
        <v>345</v>
      </c>
      <c r="E42" s="442"/>
      <c r="F42" s="442"/>
      <c r="G42" s="442"/>
      <c r="H42" s="442"/>
      <c r="I42" s="442"/>
      <c r="J42" s="442"/>
      <c r="K42" s="442"/>
      <c r="L42" s="442"/>
      <c r="M42" s="442">
        <v>0</v>
      </c>
      <c r="N42" s="368">
        <f t="shared" si="0"/>
        <v>345</v>
      </c>
      <c r="O42" s="369">
        <f t="shared" si="1"/>
        <v>345</v>
      </c>
    </row>
    <row r="43" spans="1:15" s="25" customFormat="1" ht="15" customHeight="1" x14ac:dyDescent="0.2">
      <c r="A43" s="366" t="s">
        <v>225</v>
      </c>
      <c r="B43" s="442"/>
      <c r="C43" s="442"/>
      <c r="D43" s="442"/>
      <c r="E43" s="442"/>
      <c r="F43" s="442"/>
      <c r="G43" s="442"/>
      <c r="H43" s="442"/>
      <c r="I43" s="442"/>
      <c r="J43" s="442"/>
      <c r="K43" s="442"/>
      <c r="L43" s="442"/>
      <c r="M43" s="442">
        <v>0</v>
      </c>
      <c r="N43" s="368">
        <f t="shared" si="0"/>
        <v>0</v>
      </c>
      <c r="O43" s="369" t="str">
        <f t="shared" si="1"/>
        <v/>
      </c>
    </row>
    <row r="44" spans="1:15" s="25" customFormat="1" ht="15" customHeight="1" x14ac:dyDescent="0.2">
      <c r="A44" s="366" t="s">
        <v>205</v>
      </c>
      <c r="B44" s="442"/>
      <c r="C44" s="442"/>
      <c r="D44" s="442"/>
      <c r="E44" s="442"/>
      <c r="F44" s="442"/>
      <c r="G44" s="442"/>
      <c r="H44" s="442"/>
      <c r="I44" s="442"/>
      <c r="J44" s="442"/>
      <c r="K44" s="442"/>
      <c r="L44" s="442"/>
      <c r="M44" s="442">
        <v>0</v>
      </c>
      <c r="N44" s="368">
        <f t="shared" si="0"/>
        <v>0</v>
      </c>
      <c r="O44" s="369" t="str">
        <f t="shared" si="1"/>
        <v/>
      </c>
    </row>
    <row r="45" spans="1:15" s="25" customFormat="1" ht="15" customHeight="1" x14ac:dyDescent="0.2">
      <c r="A45" s="374" t="s">
        <v>120</v>
      </c>
      <c r="B45" s="442"/>
      <c r="C45" s="442">
        <v>4781</v>
      </c>
      <c r="D45" s="442">
        <v>4781</v>
      </c>
      <c r="E45" s="442"/>
      <c r="F45" s="442"/>
      <c r="G45" s="442"/>
      <c r="H45" s="442"/>
      <c r="I45" s="442"/>
      <c r="J45" s="442"/>
      <c r="K45" s="442"/>
      <c r="L45" s="442"/>
      <c r="M45" s="442">
        <v>0</v>
      </c>
      <c r="N45" s="368">
        <f t="shared" si="0"/>
        <v>9562</v>
      </c>
      <c r="O45" s="369">
        <f t="shared" si="1"/>
        <v>4781</v>
      </c>
    </row>
    <row r="46" spans="1:15" s="25" customFormat="1" ht="15" customHeight="1" x14ac:dyDescent="0.2">
      <c r="A46" s="374" t="s">
        <v>206</v>
      </c>
      <c r="B46" s="442">
        <v>457.27</v>
      </c>
      <c r="C46" s="442">
        <v>457.27</v>
      </c>
      <c r="D46" s="442">
        <v>457.27</v>
      </c>
      <c r="E46" s="442"/>
      <c r="F46" s="442"/>
      <c r="G46" s="442"/>
      <c r="H46" s="442"/>
      <c r="I46" s="442"/>
      <c r="J46" s="442"/>
      <c r="K46" s="442"/>
      <c r="L46" s="442"/>
      <c r="M46" s="442">
        <v>0</v>
      </c>
      <c r="N46" s="368">
        <f t="shared" si="0"/>
        <v>1371.81</v>
      </c>
      <c r="O46" s="369">
        <f t="shared" si="1"/>
        <v>457.27</v>
      </c>
    </row>
    <row r="47" spans="1:15" s="25" customFormat="1" ht="15" customHeight="1" x14ac:dyDescent="0.2">
      <c r="A47" s="370" t="s">
        <v>106</v>
      </c>
      <c r="B47" s="442"/>
      <c r="C47" s="442">
        <v>200</v>
      </c>
      <c r="D47" s="442"/>
      <c r="E47" s="442"/>
      <c r="F47" s="442"/>
      <c r="G47" s="442"/>
      <c r="H47" s="442"/>
      <c r="I47" s="442"/>
      <c r="J47" s="442"/>
      <c r="K47" s="442"/>
      <c r="L47" s="442"/>
      <c r="M47" s="442">
        <v>0</v>
      </c>
      <c r="N47" s="368">
        <f t="shared" si="0"/>
        <v>200</v>
      </c>
      <c r="O47" s="369">
        <f t="shared" si="1"/>
        <v>200</v>
      </c>
    </row>
    <row r="48" spans="1:15" s="25" customFormat="1" ht="15" customHeight="1" x14ac:dyDescent="0.2">
      <c r="A48" s="370" t="s">
        <v>253</v>
      </c>
      <c r="B48" s="442"/>
      <c r="C48" s="442"/>
      <c r="D48" s="442"/>
      <c r="E48" s="442"/>
      <c r="F48" s="442"/>
      <c r="G48" s="442"/>
      <c r="H48" s="442"/>
      <c r="I48" s="442"/>
      <c r="J48" s="442"/>
      <c r="K48" s="442"/>
      <c r="L48" s="442"/>
      <c r="M48" s="442">
        <v>0</v>
      </c>
      <c r="N48" s="368">
        <f t="shared" si="0"/>
        <v>0</v>
      </c>
      <c r="O48" s="369" t="str">
        <f t="shared" si="1"/>
        <v/>
      </c>
    </row>
    <row r="49" spans="1:15" s="25" customFormat="1" ht="15" customHeight="1" x14ac:dyDescent="0.2">
      <c r="A49" s="370" t="s">
        <v>145</v>
      </c>
      <c r="B49" s="442"/>
      <c r="C49" s="442"/>
      <c r="D49" s="442"/>
      <c r="E49" s="442"/>
      <c r="F49" s="442"/>
      <c r="G49" s="442"/>
      <c r="H49" s="442"/>
      <c r="I49" s="442"/>
      <c r="J49" s="442"/>
      <c r="K49" s="442"/>
      <c r="L49" s="442"/>
      <c r="M49" s="442">
        <v>0</v>
      </c>
      <c r="N49" s="368">
        <f t="shared" si="0"/>
        <v>0</v>
      </c>
      <c r="O49" s="369" t="str">
        <f t="shared" si="1"/>
        <v/>
      </c>
    </row>
    <row r="50" spans="1:15" s="25" customFormat="1" ht="15" customHeight="1" x14ac:dyDescent="0.2">
      <c r="A50" s="370" t="s">
        <v>686</v>
      </c>
      <c r="B50" s="442"/>
      <c r="C50" s="442"/>
      <c r="D50" s="442"/>
      <c r="E50" s="442"/>
      <c r="F50" s="442"/>
      <c r="G50" s="442"/>
      <c r="H50" s="442"/>
      <c r="I50" s="442"/>
      <c r="J50" s="442"/>
      <c r="K50" s="442"/>
      <c r="L50" s="442"/>
      <c r="M50" s="442">
        <v>0</v>
      </c>
      <c r="N50" s="368">
        <f t="shared" si="0"/>
        <v>0</v>
      </c>
      <c r="O50" s="369" t="str">
        <f t="shared" si="1"/>
        <v/>
      </c>
    </row>
    <row r="51" spans="1:15" s="25" customFormat="1" ht="15" customHeight="1" x14ac:dyDescent="0.2">
      <c r="A51" s="370" t="s">
        <v>71</v>
      </c>
      <c r="B51" s="442">
        <v>1995.3</v>
      </c>
      <c r="C51" s="442">
        <v>1006.4</v>
      </c>
      <c r="D51" s="442"/>
      <c r="E51" s="442"/>
      <c r="F51" s="442"/>
      <c r="G51" s="442"/>
      <c r="H51" s="442"/>
      <c r="I51" s="442"/>
      <c r="J51" s="442"/>
      <c r="K51" s="442"/>
      <c r="L51" s="442"/>
      <c r="M51" s="442">
        <v>0</v>
      </c>
      <c r="N51" s="368">
        <f t="shared" si="0"/>
        <v>3001.7</v>
      </c>
      <c r="O51" s="369">
        <f t="shared" si="1"/>
        <v>1500.85</v>
      </c>
    </row>
    <row r="52" spans="1:15" s="25" customFormat="1" ht="15" customHeight="1" x14ac:dyDescent="0.2">
      <c r="A52" s="370" t="s">
        <v>95</v>
      </c>
      <c r="B52" s="442">
        <v>4540.82</v>
      </c>
      <c r="C52" s="442">
        <v>4581.58</v>
      </c>
      <c r="D52" s="442">
        <v>4430.95</v>
      </c>
      <c r="E52" s="442"/>
      <c r="F52" s="442"/>
      <c r="G52" s="442"/>
      <c r="H52" s="442"/>
      <c r="I52" s="442"/>
      <c r="J52" s="442"/>
      <c r="K52" s="442"/>
      <c r="L52" s="442"/>
      <c r="M52" s="442">
        <v>0</v>
      </c>
      <c r="N52" s="368">
        <f t="shared" si="0"/>
        <v>13553.349999999999</v>
      </c>
      <c r="O52" s="369">
        <f t="shared" si="1"/>
        <v>4517.7833333333328</v>
      </c>
    </row>
    <row r="53" spans="1:15" s="25" customFormat="1" ht="15" customHeight="1" x14ac:dyDescent="0.2">
      <c r="A53" s="370" t="s">
        <v>105</v>
      </c>
      <c r="B53" s="442"/>
      <c r="C53" s="442"/>
      <c r="D53" s="442"/>
      <c r="E53" s="442"/>
      <c r="F53" s="442"/>
      <c r="G53" s="442"/>
      <c r="H53" s="442"/>
      <c r="I53" s="442"/>
      <c r="J53" s="442"/>
      <c r="K53" s="442"/>
      <c r="L53" s="442"/>
      <c r="M53" s="442">
        <v>0</v>
      </c>
      <c r="N53" s="368">
        <f t="shared" si="0"/>
        <v>0</v>
      </c>
      <c r="O53" s="369" t="str">
        <f t="shared" si="1"/>
        <v/>
      </c>
    </row>
    <row r="54" spans="1:15" s="25" customFormat="1" ht="15" customHeight="1" x14ac:dyDescent="0.2">
      <c r="A54" s="370" t="s">
        <v>96</v>
      </c>
      <c r="B54" s="442">
        <v>968.55</v>
      </c>
      <c r="C54" s="442">
        <v>408.9</v>
      </c>
      <c r="D54" s="442">
        <v>1448.5</v>
      </c>
      <c r="E54" s="442"/>
      <c r="F54" s="442"/>
      <c r="G54" s="442"/>
      <c r="H54" s="442"/>
      <c r="I54" s="442"/>
      <c r="J54" s="442"/>
      <c r="K54" s="442"/>
      <c r="L54" s="442"/>
      <c r="M54" s="442">
        <v>0</v>
      </c>
      <c r="N54" s="368">
        <f t="shared" si="0"/>
        <v>2825.95</v>
      </c>
      <c r="O54" s="369">
        <f t="shared" si="1"/>
        <v>941.98333333333323</v>
      </c>
    </row>
    <row r="55" spans="1:15" s="25" customFormat="1" ht="15" customHeight="1" x14ac:dyDescent="0.2">
      <c r="A55" s="370" t="s">
        <v>104</v>
      </c>
      <c r="B55" s="442">
        <v>337</v>
      </c>
      <c r="C55" s="442">
        <v>211</v>
      </c>
      <c r="D55" s="442">
        <v>211</v>
      </c>
      <c r="E55" s="442"/>
      <c r="F55" s="442"/>
      <c r="G55" s="442"/>
      <c r="H55" s="442"/>
      <c r="I55" s="442"/>
      <c r="J55" s="442"/>
      <c r="K55" s="442"/>
      <c r="L55" s="442"/>
      <c r="M55" s="442">
        <v>0</v>
      </c>
      <c r="N55" s="368">
        <f t="shared" si="0"/>
        <v>759</v>
      </c>
      <c r="O55" s="369">
        <f t="shared" si="1"/>
        <v>253</v>
      </c>
    </row>
    <row r="56" spans="1:15" s="25" customFormat="1" ht="15" customHeight="1" x14ac:dyDescent="0.2">
      <c r="A56" s="370" t="s">
        <v>356</v>
      </c>
      <c r="B56" s="442"/>
      <c r="C56" s="442"/>
      <c r="D56" s="442">
        <v>25.22</v>
      </c>
      <c r="E56" s="442"/>
      <c r="F56" s="442"/>
      <c r="G56" s="442"/>
      <c r="H56" s="442"/>
      <c r="I56" s="442"/>
      <c r="J56" s="442"/>
      <c r="K56" s="442"/>
      <c r="L56" s="442"/>
      <c r="M56" s="442">
        <v>0</v>
      </c>
      <c r="N56" s="368">
        <f t="shared" si="0"/>
        <v>25.22</v>
      </c>
      <c r="O56" s="369">
        <f t="shared" si="1"/>
        <v>25.22</v>
      </c>
    </row>
    <row r="57" spans="1:15" s="25" customFormat="1" ht="15" customHeight="1" x14ac:dyDescent="0.2">
      <c r="A57" s="370" t="s">
        <v>75</v>
      </c>
      <c r="B57" s="442">
        <v>4408.1000000000004</v>
      </c>
      <c r="C57" s="442">
        <v>496.8</v>
      </c>
      <c r="D57" s="442">
        <v>8175.41</v>
      </c>
      <c r="E57" s="442"/>
      <c r="F57" s="442"/>
      <c r="G57" s="442"/>
      <c r="H57" s="442"/>
      <c r="I57" s="442"/>
      <c r="J57" s="442"/>
      <c r="K57" s="442"/>
      <c r="L57" s="442"/>
      <c r="M57" s="442">
        <v>0</v>
      </c>
      <c r="N57" s="368">
        <f t="shared" si="0"/>
        <v>13080.310000000001</v>
      </c>
      <c r="O57" s="369">
        <f t="shared" si="1"/>
        <v>4360.1033333333335</v>
      </c>
    </row>
    <row r="58" spans="1:15" s="25" customFormat="1" ht="15" customHeight="1" x14ac:dyDescent="0.2">
      <c r="A58" s="370" t="s">
        <v>226</v>
      </c>
      <c r="B58" s="442"/>
      <c r="C58" s="442"/>
      <c r="D58" s="442"/>
      <c r="E58" s="442"/>
      <c r="F58" s="442"/>
      <c r="G58" s="442"/>
      <c r="H58" s="442"/>
      <c r="I58" s="442"/>
      <c r="J58" s="442"/>
      <c r="K58" s="442"/>
      <c r="L58" s="442"/>
      <c r="M58" s="442">
        <v>0</v>
      </c>
      <c r="N58" s="368">
        <f t="shared" si="0"/>
        <v>0</v>
      </c>
      <c r="O58" s="369" t="str">
        <f t="shared" si="1"/>
        <v/>
      </c>
    </row>
    <row r="59" spans="1:15" s="25" customFormat="1" ht="15" customHeight="1" x14ac:dyDescent="0.2">
      <c r="A59" s="370" t="s">
        <v>207</v>
      </c>
      <c r="B59" s="442"/>
      <c r="C59" s="442"/>
      <c r="D59" s="442">
        <v>801.45</v>
      </c>
      <c r="E59" s="442"/>
      <c r="F59" s="442"/>
      <c r="G59" s="442"/>
      <c r="H59" s="442"/>
      <c r="I59" s="442"/>
      <c r="J59" s="442"/>
      <c r="K59" s="442"/>
      <c r="L59" s="442"/>
      <c r="M59" s="442">
        <v>0</v>
      </c>
      <c r="N59" s="368">
        <f t="shared" si="0"/>
        <v>801.45</v>
      </c>
      <c r="O59" s="369">
        <f t="shared" si="1"/>
        <v>801.45</v>
      </c>
    </row>
    <row r="60" spans="1:15" s="25" customFormat="1" ht="15" customHeight="1" x14ac:dyDescent="0.2">
      <c r="A60" s="370" t="s">
        <v>107</v>
      </c>
      <c r="B60" s="442"/>
      <c r="C60" s="442">
        <v>80</v>
      </c>
      <c r="D60" s="442"/>
      <c r="E60" s="442"/>
      <c r="F60" s="442"/>
      <c r="G60" s="442"/>
      <c r="H60" s="442"/>
      <c r="I60" s="442"/>
      <c r="J60" s="442"/>
      <c r="K60" s="442"/>
      <c r="L60" s="442"/>
      <c r="M60" s="442">
        <v>0</v>
      </c>
      <c r="N60" s="368">
        <f t="shared" si="0"/>
        <v>80</v>
      </c>
      <c r="O60" s="369">
        <f t="shared" si="1"/>
        <v>80</v>
      </c>
    </row>
    <row r="61" spans="1:15" s="25" customFormat="1" ht="15" customHeight="1" x14ac:dyDescent="0.2">
      <c r="A61" s="370" t="s">
        <v>79</v>
      </c>
      <c r="B61" s="442">
        <v>116.98</v>
      </c>
      <c r="C61" s="442">
        <v>88.98</v>
      </c>
      <c r="D61" s="442">
        <v>3355.48</v>
      </c>
      <c r="E61" s="442"/>
      <c r="F61" s="442"/>
      <c r="G61" s="442"/>
      <c r="H61" s="442"/>
      <c r="I61" s="442"/>
      <c r="J61" s="442"/>
      <c r="K61" s="442"/>
      <c r="L61" s="442"/>
      <c r="M61" s="442">
        <v>0</v>
      </c>
      <c r="N61" s="368">
        <f t="shared" si="0"/>
        <v>3561.44</v>
      </c>
      <c r="O61" s="369">
        <f t="shared" si="1"/>
        <v>1187.1466666666668</v>
      </c>
    </row>
    <row r="62" spans="1:15" s="25" customFormat="1" ht="15" customHeight="1" x14ac:dyDescent="0.2">
      <c r="A62" s="370" t="s">
        <v>81</v>
      </c>
      <c r="B62" s="442">
        <v>693.58</v>
      </c>
      <c r="C62" s="442">
        <v>157.75</v>
      </c>
      <c r="D62" s="442">
        <v>310.19</v>
      </c>
      <c r="E62" s="442"/>
      <c r="F62" s="442"/>
      <c r="G62" s="442"/>
      <c r="H62" s="442"/>
      <c r="I62" s="442"/>
      <c r="J62" s="442"/>
      <c r="K62" s="442"/>
      <c r="L62" s="442"/>
      <c r="M62" s="442">
        <v>0</v>
      </c>
      <c r="N62" s="368">
        <f t="shared" si="0"/>
        <v>1161.52</v>
      </c>
      <c r="O62" s="369">
        <f t="shared" si="1"/>
        <v>387.17333333333335</v>
      </c>
    </row>
    <row r="63" spans="1:15" s="25" customFormat="1" ht="15" customHeight="1" x14ac:dyDescent="0.2">
      <c r="A63" s="370" t="s">
        <v>87</v>
      </c>
      <c r="B63" s="442">
        <v>305.54000000000002</v>
      </c>
      <c r="C63" s="442">
        <v>11.24</v>
      </c>
      <c r="D63" s="442">
        <v>251.04</v>
      </c>
      <c r="E63" s="442"/>
      <c r="F63" s="442"/>
      <c r="G63" s="442"/>
      <c r="H63" s="442"/>
      <c r="I63" s="442"/>
      <c r="J63" s="442"/>
      <c r="K63" s="442"/>
      <c r="L63" s="442"/>
      <c r="M63" s="442">
        <v>0</v>
      </c>
      <c r="N63" s="368">
        <f t="shared" si="0"/>
        <v>567.82000000000005</v>
      </c>
      <c r="O63" s="369">
        <f t="shared" si="1"/>
        <v>189.27333333333334</v>
      </c>
    </row>
    <row r="64" spans="1:15" s="25" customFormat="1" ht="15" customHeight="1" x14ac:dyDescent="0.2">
      <c r="A64" s="370" t="s">
        <v>202</v>
      </c>
      <c r="B64" s="442"/>
      <c r="C64" s="442"/>
      <c r="D64" s="442"/>
      <c r="E64" s="442"/>
      <c r="F64" s="442"/>
      <c r="G64" s="442"/>
      <c r="H64" s="442"/>
      <c r="I64" s="442"/>
      <c r="J64" s="442"/>
      <c r="K64" s="442"/>
      <c r="L64" s="442"/>
      <c r="M64" s="442">
        <v>0</v>
      </c>
      <c r="N64" s="368">
        <f t="shared" si="0"/>
        <v>0</v>
      </c>
      <c r="O64" s="369" t="str">
        <f t="shared" si="1"/>
        <v/>
      </c>
    </row>
    <row r="65" spans="1:15" s="25" customFormat="1" ht="15" customHeight="1" x14ac:dyDescent="0.2">
      <c r="A65" s="370" t="s">
        <v>121</v>
      </c>
      <c r="B65" s="442"/>
      <c r="C65" s="442"/>
      <c r="D65" s="442"/>
      <c r="E65" s="442"/>
      <c r="F65" s="442"/>
      <c r="G65" s="442"/>
      <c r="H65" s="442"/>
      <c r="I65" s="442"/>
      <c r="J65" s="442"/>
      <c r="K65" s="442"/>
      <c r="L65" s="442"/>
      <c r="M65" s="442">
        <v>0</v>
      </c>
      <c r="N65" s="368">
        <f t="shared" si="0"/>
        <v>0</v>
      </c>
      <c r="O65" s="369" t="str">
        <f t="shared" si="1"/>
        <v/>
      </c>
    </row>
    <row r="66" spans="1:15" s="25" customFormat="1" ht="15" customHeight="1" thickBot="1" x14ac:dyDescent="0.25">
      <c r="A66" s="444" t="s">
        <v>1</v>
      </c>
      <c r="B66" s="445">
        <f t="shared" ref="B66:M66" si="2">SUM(B7:B65)</f>
        <v>15044.5</v>
      </c>
      <c r="C66" s="445">
        <f t="shared" si="2"/>
        <v>17948.77</v>
      </c>
      <c r="D66" s="445">
        <f>SUM(D7:D65)</f>
        <v>30233.15</v>
      </c>
      <c r="E66" s="445">
        <f t="shared" si="2"/>
        <v>0</v>
      </c>
      <c r="F66" s="445">
        <f t="shared" si="2"/>
        <v>0</v>
      </c>
      <c r="G66" s="445">
        <f t="shared" si="2"/>
        <v>0</v>
      </c>
      <c r="H66" s="445">
        <f t="shared" si="2"/>
        <v>0</v>
      </c>
      <c r="I66" s="445">
        <f t="shared" si="2"/>
        <v>0</v>
      </c>
      <c r="J66" s="445">
        <f t="shared" si="2"/>
        <v>0</v>
      </c>
      <c r="K66" s="445">
        <f>SUM(K7:K65)</f>
        <v>0</v>
      </c>
      <c r="L66" s="445">
        <f t="shared" si="2"/>
        <v>0</v>
      </c>
      <c r="M66" s="445">
        <f t="shared" si="2"/>
        <v>0</v>
      </c>
      <c r="N66" s="445">
        <f>SUM(N7:N65)</f>
        <v>63226.42</v>
      </c>
      <c r="O66" s="377">
        <f>IFERROR(AVERAGEIF(B66:M66,"&gt;0"),"")</f>
        <v>21075.473333333335</v>
      </c>
    </row>
    <row r="67" spans="1:15" s="25" customFormat="1" ht="15" customHeight="1" thickBot="1" x14ac:dyDescent="0.25">
      <c r="A67" s="446"/>
      <c r="B67" s="447"/>
      <c r="C67" s="447"/>
      <c r="D67" s="447"/>
      <c r="E67" s="447"/>
      <c r="F67" s="447"/>
      <c r="G67" s="447"/>
      <c r="H67" s="447"/>
      <c r="I67" s="447"/>
      <c r="J67" s="447"/>
      <c r="K67" s="447"/>
      <c r="L67" s="447"/>
      <c r="M67" s="447"/>
      <c r="N67" s="447"/>
      <c r="O67" s="448"/>
    </row>
    <row r="68" spans="1:15" s="25" customFormat="1" ht="15" customHeight="1" thickBot="1" x14ac:dyDescent="0.25">
      <c r="A68" s="378" t="s">
        <v>2</v>
      </c>
      <c r="B68" s="379">
        <f t="shared" ref="B68:O68" si="3">B6</f>
        <v>44197</v>
      </c>
      <c r="C68" s="380">
        <f t="shared" si="3"/>
        <v>44228</v>
      </c>
      <c r="D68" s="380">
        <f t="shared" si="3"/>
        <v>44256</v>
      </c>
      <c r="E68" s="380">
        <f t="shared" si="3"/>
        <v>44287</v>
      </c>
      <c r="F68" s="380">
        <f t="shared" si="3"/>
        <v>44317</v>
      </c>
      <c r="G68" s="380">
        <f t="shared" si="3"/>
        <v>44348</v>
      </c>
      <c r="H68" s="380">
        <f t="shared" si="3"/>
        <v>44378</v>
      </c>
      <c r="I68" s="380">
        <f t="shared" si="3"/>
        <v>44409</v>
      </c>
      <c r="J68" s="380">
        <f t="shared" si="3"/>
        <v>44440</v>
      </c>
      <c r="K68" s="380">
        <f t="shared" si="3"/>
        <v>44470</v>
      </c>
      <c r="L68" s="380">
        <f t="shared" si="3"/>
        <v>44501</v>
      </c>
      <c r="M68" s="380">
        <f t="shared" si="3"/>
        <v>44531</v>
      </c>
      <c r="N68" s="449" t="str">
        <f t="shared" si="3"/>
        <v>Total</v>
      </c>
      <c r="O68" s="435" t="str">
        <f t="shared" si="3"/>
        <v>Média</v>
      </c>
    </row>
    <row r="69" spans="1:15" s="25" customFormat="1" ht="15" customHeight="1" x14ac:dyDescent="0.2">
      <c r="A69" s="383" t="s">
        <v>5</v>
      </c>
      <c r="B69" s="442">
        <v>20475</v>
      </c>
      <c r="C69" s="442"/>
      <c r="D69" s="442">
        <v>40950</v>
      </c>
      <c r="E69" s="442"/>
      <c r="F69" s="442"/>
      <c r="G69" s="442"/>
      <c r="H69" s="442"/>
      <c r="I69" s="442"/>
      <c r="J69" s="442"/>
      <c r="K69" s="442"/>
      <c r="L69" s="442"/>
      <c r="M69" s="442">
        <v>0</v>
      </c>
      <c r="N69" s="371">
        <f t="shared" ref="N69:N80" si="4">SUM(B69:M69)</f>
        <v>61425</v>
      </c>
      <c r="O69" s="369">
        <f>IFERROR(AVERAGEIF(B69:M69,"&gt;0"),"")</f>
        <v>30712.5</v>
      </c>
    </row>
    <row r="70" spans="1:15" s="25" customFormat="1" ht="15" customHeight="1" x14ac:dyDescent="0.2">
      <c r="A70" s="383" t="s">
        <v>213</v>
      </c>
      <c r="B70" s="442"/>
      <c r="C70" s="442"/>
      <c r="D70" s="442">
        <v>2606.6999999999998</v>
      </c>
      <c r="E70" s="442"/>
      <c r="F70" s="442"/>
      <c r="G70" s="442"/>
      <c r="H70" s="442"/>
      <c r="I70" s="442"/>
      <c r="J70" s="442"/>
      <c r="K70" s="442"/>
      <c r="L70" s="442"/>
      <c r="M70" s="442">
        <v>0</v>
      </c>
      <c r="N70" s="371">
        <f t="shared" si="4"/>
        <v>2606.6999999999998</v>
      </c>
      <c r="O70" s="369">
        <f t="shared" ref="O70:O80" si="5">IFERROR(AVERAGEIF(B70:M70,"&gt;0"),"")</f>
        <v>2606.6999999999998</v>
      </c>
    </row>
    <row r="71" spans="1:15" s="25" customFormat="1" ht="15" customHeight="1" x14ac:dyDescent="0.2">
      <c r="A71" s="383" t="s">
        <v>320</v>
      </c>
      <c r="B71" s="442"/>
      <c r="C71" s="442"/>
      <c r="D71" s="442"/>
      <c r="E71" s="442"/>
      <c r="F71" s="442"/>
      <c r="G71" s="442"/>
      <c r="H71" s="442"/>
      <c r="I71" s="442"/>
      <c r="J71" s="442"/>
      <c r="K71" s="442"/>
      <c r="L71" s="442"/>
      <c r="M71" s="442">
        <v>0</v>
      </c>
      <c r="N71" s="371">
        <f t="shared" si="4"/>
        <v>0</v>
      </c>
      <c r="O71" s="369" t="str">
        <f t="shared" si="5"/>
        <v/>
      </c>
    </row>
    <row r="72" spans="1:15" s="25" customFormat="1" ht="15" customHeight="1" x14ac:dyDescent="0.2">
      <c r="A72" s="386" t="s">
        <v>148</v>
      </c>
      <c r="B72" s="442">
        <v>14.8</v>
      </c>
      <c r="C72" s="442"/>
      <c r="D72" s="442">
        <v>9.8000000000000007</v>
      </c>
      <c r="E72" s="442"/>
      <c r="F72" s="442"/>
      <c r="G72" s="442"/>
      <c r="H72" s="442"/>
      <c r="I72" s="442"/>
      <c r="J72" s="442"/>
      <c r="K72" s="442"/>
      <c r="L72" s="442"/>
      <c r="M72" s="442">
        <v>0</v>
      </c>
      <c r="N72" s="371">
        <f t="shared" si="4"/>
        <v>24.6</v>
      </c>
      <c r="O72" s="369">
        <f t="shared" si="5"/>
        <v>12.3</v>
      </c>
    </row>
    <row r="73" spans="1:15" s="25" customFormat="1" ht="15" customHeight="1" x14ac:dyDescent="0.2">
      <c r="A73" s="386" t="s">
        <v>372</v>
      </c>
      <c r="B73" s="442"/>
      <c r="C73" s="442"/>
      <c r="D73" s="442"/>
      <c r="E73" s="442"/>
      <c r="F73" s="442"/>
      <c r="G73" s="442"/>
      <c r="H73" s="442"/>
      <c r="I73" s="442"/>
      <c r="J73" s="442"/>
      <c r="K73" s="442"/>
      <c r="L73" s="442"/>
      <c r="M73" s="442">
        <v>0</v>
      </c>
      <c r="N73" s="371">
        <f t="shared" si="4"/>
        <v>0</v>
      </c>
      <c r="O73" s="369" t="str">
        <f t="shared" si="5"/>
        <v/>
      </c>
    </row>
    <row r="74" spans="1:15" s="25" customFormat="1" ht="15" customHeight="1" x14ac:dyDescent="0.2">
      <c r="A74" s="386" t="s">
        <v>61</v>
      </c>
      <c r="B74" s="442">
        <v>1515</v>
      </c>
      <c r="C74" s="442">
        <v>1546.78</v>
      </c>
      <c r="D74" s="442">
        <v>1500</v>
      </c>
      <c r="E74" s="442"/>
      <c r="F74" s="442"/>
      <c r="G74" s="442"/>
      <c r="H74" s="442"/>
      <c r="I74" s="442"/>
      <c r="J74" s="442"/>
      <c r="K74" s="442"/>
      <c r="L74" s="442"/>
      <c r="M74" s="442">
        <v>0</v>
      </c>
      <c r="N74" s="371">
        <f t="shared" si="4"/>
        <v>4561.78</v>
      </c>
      <c r="O74" s="369">
        <f t="shared" si="5"/>
        <v>1520.5933333333332</v>
      </c>
    </row>
    <row r="75" spans="1:15" s="25" customFormat="1" ht="15" customHeight="1" x14ac:dyDescent="0.2">
      <c r="A75" s="386" t="s">
        <v>306</v>
      </c>
      <c r="B75" s="442"/>
      <c r="C75" s="442"/>
      <c r="D75" s="442"/>
      <c r="E75" s="442"/>
      <c r="F75" s="442"/>
      <c r="G75" s="442"/>
      <c r="H75" s="442"/>
      <c r="I75" s="442"/>
      <c r="J75" s="442"/>
      <c r="K75" s="442"/>
      <c r="L75" s="442"/>
      <c r="M75" s="442">
        <v>0</v>
      </c>
      <c r="N75" s="371">
        <f t="shared" si="4"/>
        <v>0</v>
      </c>
      <c r="O75" s="369" t="str">
        <f t="shared" si="5"/>
        <v/>
      </c>
    </row>
    <row r="76" spans="1:15" s="25" customFormat="1" ht="15" customHeight="1" x14ac:dyDescent="0.2">
      <c r="A76" s="386" t="s">
        <v>323</v>
      </c>
      <c r="B76" s="442"/>
      <c r="C76" s="442"/>
      <c r="D76" s="442"/>
      <c r="E76" s="442"/>
      <c r="F76" s="442"/>
      <c r="G76" s="442"/>
      <c r="H76" s="442"/>
      <c r="I76" s="442"/>
      <c r="J76" s="442"/>
      <c r="K76" s="442"/>
      <c r="L76" s="442"/>
      <c r="M76" s="442">
        <v>0</v>
      </c>
      <c r="N76" s="371">
        <f t="shared" si="4"/>
        <v>0</v>
      </c>
      <c r="O76" s="369" t="str">
        <f t="shared" si="5"/>
        <v/>
      </c>
    </row>
    <row r="77" spans="1:15" s="25" customFormat="1" ht="15" customHeight="1" x14ac:dyDescent="0.2">
      <c r="A77" s="386" t="s">
        <v>3</v>
      </c>
      <c r="B77" s="442"/>
      <c r="C77" s="442"/>
      <c r="D77" s="442">
        <v>100</v>
      </c>
      <c r="E77" s="442"/>
      <c r="F77" s="442"/>
      <c r="G77" s="442"/>
      <c r="H77" s="442"/>
      <c r="I77" s="442"/>
      <c r="J77" s="442"/>
      <c r="K77" s="442"/>
      <c r="L77" s="442"/>
      <c r="M77" s="442">
        <v>0</v>
      </c>
      <c r="N77" s="371">
        <f t="shared" si="4"/>
        <v>100</v>
      </c>
      <c r="O77" s="369">
        <f t="shared" si="5"/>
        <v>100</v>
      </c>
    </row>
    <row r="78" spans="1:15" s="25" customFormat="1" ht="15" customHeight="1" x14ac:dyDescent="0.2">
      <c r="A78" s="386" t="s">
        <v>249</v>
      </c>
      <c r="B78" s="442"/>
      <c r="C78" s="442"/>
      <c r="D78" s="442"/>
      <c r="E78" s="442"/>
      <c r="F78" s="442"/>
      <c r="G78" s="442"/>
      <c r="H78" s="442"/>
      <c r="I78" s="442"/>
      <c r="J78" s="442"/>
      <c r="K78" s="442"/>
      <c r="L78" s="442"/>
      <c r="M78" s="442">
        <v>0</v>
      </c>
      <c r="N78" s="371">
        <f t="shared" si="4"/>
        <v>0</v>
      </c>
      <c r="O78" s="369" t="str">
        <f t="shared" si="5"/>
        <v/>
      </c>
    </row>
    <row r="79" spans="1:15" s="25" customFormat="1" ht="15" customHeight="1" x14ac:dyDescent="0.2">
      <c r="A79" s="386" t="s">
        <v>643</v>
      </c>
      <c r="B79" s="442">
        <v>801</v>
      </c>
      <c r="C79" s="442"/>
      <c r="D79" s="442"/>
      <c r="E79" s="442"/>
      <c r="F79" s="442"/>
      <c r="G79" s="442"/>
      <c r="H79" s="442"/>
      <c r="I79" s="442"/>
      <c r="J79" s="442"/>
      <c r="K79" s="442"/>
      <c r="L79" s="442"/>
      <c r="M79" s="442">
        <v>0</v>
      </c>
      <c r="N79" s="371">
        <f t="shared" si="4"/>
        <v>801</v>
      </c>
      <c r="O79" s="369">
        <f t="shared" si="5"/>
        <v>801</v>
      </c>
    </row>
    <row r="80" spans="1:15" s="25" customFormat="1" ht="15" customHeight="1" x14ac:dyDescent="0.2">
      <c r="A80" s="386" t="s">
        <v>362</v>
      </c>
      <c r="B80" s="442">
        <v>409.75</v>
      </c>
      <c r="C80" s="442">
        <v>-17.68</v>
      </c>
      <c r="D80" s="442">
        <v>118.99</v>
      </c>
      <c r="E80" s="442"/>
      <c r="F80" s="442"/>
      <c r="G80" s="442"/>
      <c r="H80" s="442"/>
      <c r="I80" s="442"/>
      <c r="J80" s="442"/>
      <c r="K80" s="442"/>
      <c r="L80" s="442"/>
      <c r="M80" s="442">
        <v>0</v>
      </c>
      <c r="N80" s="371">
        <f t="shared" si="4"/>
        <v>511.06</v>
      </c>
      <c r="O80" s="369">
        <f t="shared" si="5"/>
        <v>264.37</v>
      </c>
    </row>
    <row r="81" spans="1:15" s="25" customFormat="1" ht="15" customHeight="1" thickBot="1" x14ac:dyDescent="0.25">
      <c r="A81" s="387" t="s">
        <v>1</v>
      </c>
      <c r="B81" s="450">
        <f t="shared" ref="B81:M81" si="6">SUM(B69:B80)</f>
        <v>23215.55</v>
      </c>
      <c r="C81" s="450">
        <f t="shared" si="6"/>
        <v>1529.1</v>
      </c>
      <c r="D81" s="450">
        <f t="shared" si="6"/>
        <v>45285.49</v>
      </c>
      <c r="E81" s="450">
        <f>SUM(E69:E80)</f>
        <v>0</v>
      </c>
      <c r="F81" s="450">
        <f t="shared" si="6"/>
        <v>0</v>
      </c>
      <c r="G81" s="450">
        <f t="shared" si="6"/>
        <v>0</v>
      </c>
      <c r="H81" s="450">
        <f t="shared" si="6"/>
        <v>0</v>
      </c>
      <c r="I81" s="450">
        <f t="shared" si="6"/>
        <v>0</v>
      </c>
      <c r="J81" s="450">
        <f>SUM(J69:J80)</f>
        <v>0</v>
      </c>
      <c r="K81" s="450">
        <f t="shared" si="6"/>
        <v>0</v>
      </c>
      <c r="L81" s="450">
        <f t="shared" si="6"/>
        <v>0</v>
      </c>
      <c r="M81" s="450">
        <f t="shared" si="6"/>
        <v>0</v>
      </c>
      <c r="N81" s="450">
        <f>SUM(B81:M81)</f>
        <v>70030.14</v>
      </c>
      <c r="O81" s="389">
        <f>IFERROR(AVERAGEIF(B81:M81,"&gt;0"),"")</f>
        <v>23343.38</v>
      </c>
    </row>
    <row r="82" spans="1:15" s="25" customFormat="1" ht="15" customHeight="1" thickBot="1" x14ac:dyDescent="0.25">
      <c r="A82" s="390"/>
      <c r="B82" s="391"/>
      <c r="C82" s="391"/>
      <c r="D82" s="391"/>
      <c r="E82" s="391"/>
      <c r="F82" s="391"/>
      <c r="G82" s="391"/>
      <c r="H82" s="391"/>
      <c r="I82" s="391"/>
      <c r="J82" s="391"/>
      <c r="K82" s="391"/>
      <c r="L82" s="391"/>
      <c r="M82" s="391"/>
      <c r="N82" s="250"/>
      <c r="O82" s="392"/>
    </row>
    <row r="83" spans="1:15" s="34" customFormat="1" ht="15" customHeight="1" thickBot="1" x14ac:dyDescent="0.25">
      <c r="A83" s="393" t="s">
        <v>9</v>
      </c>
      <c r="B83" s="336">
        <f>'[2]2021'!$E$30</f>
        <v>78240.91</v>
      </c>
      <c r="C83" s="336">
        <f>'[2]2021'!$H$30</f>
        <v>139687.19</v>
      </c>
      <c r="D83" s="336">
        <f>'[2]2021'!$K$30</f>
        <v>154286.85999999999</v>
      </c>
      <c r="E83" s="336">
        <f>'[2]2021'!$N$30</f>
        <v>0</v>
      </c>
      <c r="F83" s="336">
        <f>'[2]2021'!$Q$30</f>
        <v>0</v>
      </c>
      <c r="G83" s="336">
        <f>'[2]2021'!$T$30</f>
        <v>0</v>
      </c>
      <c r="H83" s="336">
        <f>'[2]2021'!$W$30</f>
        <v>0</v>
      </c>
      <c r="I83" s="336">
        <f>'[2]2021'!$Z$30</f>
        <v>0</v>
      </c>
      <c r="J83" s="336">
        <f>'[2]2021'!$AC$30</f>
        <v>0</v>
      </c>
      <c r="K83" s="336">
        <f>'[2]2021'!$AF$30</f>
        <v>0</v>
      </c>
      <c r="L83" s="336">
        <f>'[2]2021'!$AI$30</f>
        <v>0</v>
      </c>
      <c r="M83" s="336">
        <f>'[2]2021'!$AL$30</f>
        <v>0</v>
      </c>
      <c r="N83" s="250"/>
      <c r="O83" s="250"/>
    </row>
    <row r="84" spans="1:15" s="25" customFormat="1" ht="14.1" customHeight="1" x14ac:dyDescent="0.2">
      <c r="N84" s="34"/>
    </row>
    <row r="85" spans="1:15" s="25" customFormat="1" ht="14.1" customHeight="1" x14ac:dyDescent="0.2">
      <c r="N85" s="34"/>
    </row>
  </sheetData>
  <sheetProtection password="E499" sheet="1" objects="1" scenarios="1" selectLockedCells="1" selectUnlockedCells="1"/>
  <mergeCells count="3">
    <mergeCell ref="A1:O1"/>
    <mergeCell ref="A2:O2"/>
    <mergeCell ref="A4:O4"/>
  </mergeCells>
  <printOptions horizontalCentered="1"/>
  <pageMargins left="0.94488188976377963" right="0.39370078740157483" top="0.39370078740157483" bottom="0.39370078740157483" header="0.51181102362204722" footer="0.51181102362204722"/>
  <pageSetup paperSize="9" scale="70" firstPageNumber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"/>
  <dimension ref="A1:O72"/>
  <sheetViews>
    <sheetView topLeftCell="A46" zoomScale="140" zoomScaleNormal="140" workbookViewId="0">
      <selection activeCell="N75" sqref="N75"/>
    </sheetView>
  </sheetViews>
  <sheetFormatPr defaultRowHeight="12.75" x14ac:dyDescent="0.2"/>
  <cols>
    <col min="1" max="1" width="36" style="44" customWidth="1"/>
    <col min="2" max="2" width="9.7109375" style="44" customWidth="1"/>
    <col min="3" max="4" width="9.42578125" style="44" customWidth="1"/>
    <col min="5" max="5" width="8.7109375" style="44" customWidth="1"/>
    <col min="6" max="6" width="9.140625" style="44" customWidth="1"/>
    <col min="7" max="7" width="8.7109375" style="44" customWidth="1"/>
    <col min="8" max="8" width="8.85546875" style="44" customWidth="1"/>
    <col min="9" max="9" width="8.42578125" style="44" customWidth="1"/>
    <col min="10" max="10" width="9" style="44" customWidth="1"/>
    <col min="11" max="11" width="10.28515625" style="44" customWidth="1"/>
    <col min="12" max="13" width="10.7109375" style="44" customWidth="1"/>
    <col min="14" max="15" width="10.7109375" style="215" customWidth="1"/>
    <col min="16" max="16384" width="9.140625" style="44"/>
  </cols>
  <sheetData>
    <row r="1" spans="1:15" ht="12.6" customHeight="1" x14ac:dyDescent="0.2">
      <c r="A1" s="487" t="str">
        <f>APUCARANA!A1:O2</f>
        <v xml:space="preserve">ORDEM DOS ADVOGADOS DO BRASIL - Seção PR </v>
      </c>
      <c r="B1" s="488" t="e">
        <f>#REF!</f>
        <v>#REF!</v>
      </c>
      <c r="C1" s="488" t="e">
        <f>#REF!</f>
        <v>#REF!</v>
      </c>
      <c r="D1" s="488" t="e">
        <f>#REF!</f>
        <v>#REF!</v>
      </c>
      <c r="E1" s="488" t="e">
        <f>#REF!</f>
        <v>#REF!</v>
      </c>
      <c r="F1" s="488" t="e">
        <f>#REF!</f>
        <v>#REF!</v>
      </c>
      <c r="G1" s="488" t="e">
        <f>#REF!</f>
        <v>#REF!</v>
      </c>
      <c r="H1" s="488" t="e">
        <f>#REF!</f>
        <v>#REF!</v>
      </c>
      <c r="I1" s="488" t="e">
        <f>#REF!</f>
        <v>#REF!</v>
      </c>
      <c r="J1" s="488" t="e">
        <f>#REF!</f>
        <v>#REF!</v>
      </c>
      <c r="K1" s="488" t="e">
        <f>#REF!</f>
        <v>#REF!</v>
      </c>
      <c r="L1" s="488" t="e">
        <f>#REF!</f>
        <v>#REF!</v>
      </c>
      <c r="M1" s="488" t="e">
        <f>#REF!</f>
        <v>#REF!</v>
      </c>
      <c r="N1" s="488" t="e">
        <f>#REF!</f>
        <v>#REF!</v>
      </c>
      <c r="O1" s="489" t="e">
        <f>#REF!</f>
        <v>#REF!</v>
      </c>
    </row>
    <row r="2" spans="1:15" ht="12.6" customHeight="1" x14ac:dyDescent="0.2">
      <c r="A2" s="490" t="str">
        <f>APUCARANA!A2</f>
        <v>Demostrativo de Despesas - JANEIRO 2021 A DEZEMBRO 2021</v>
      </c>
      <c r="B2" s="491"/>
      <c r="C2" s="491"/>
      <c r="D2" s="491"/>
      <c r="E2" s="491"/>
      <c r="F2" s="491"/>
      <c r="G2" s="491"/>
      <c r="H2" s="491"/>
      <c r="I2" s="491"/>
      <c r="J2" s="491"/>
      <c r="K2" s="491"/>
      <c r="L2" s="491"/>
      <c r="M2" s="491"/>
      <c r="N2" s="491"/>
      <c r="O2" s="492"/>
    </row>
    <row r="3" spans="1:15" ht="12.6" customHeight="1" x14ac:dyDescent="0.2">
      <c r="A3" s="45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211"/>
      <c r="O3" s="211"/>
    </row>
    <row r="4" spans="1:15" ht="12.6" customHeight="1" x14ac:dyDescent="0.2">
      <c r="A4" s="493" t="s">
        <v>15</v>
      </c>
      <c r="B4" s="494"/>
      <c r="C4" s="494"/>
      <c r="D4" s="494"/>
      <c r="E4" s="494"/>
      <c r="F4" s="494"/>
      <c r="G4" s="494"/>
      <c r="H4" s="494"/>
      <c r="I4" s="494"/>
      <c r="J4" s="494"/>
      <c r="K4" s="494"/>
      <c r="L4" s="494"/>
      <c r="M4" s="494"/>
      <c r="N4" s="494"/>
      <c r="O4" s="495"/>
    </row>
    <row r="5" spans="1:15" ht="12.6" customHeight="1" thickBot="1" x14ac:dyDescent="0.25">
      <c r="A5" s="46"/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211"/>
      <c r="O5" s="211"/>
    </row>
    <row r="6" spans="1:15" s="25" customFormat="1" ht="12.6" customHeight="1" thickBot="1" x14ac:dyDescent="0.25">
      <c r="A6" s="101" t="str">
        <f>APUCARANA!6:6</f>
        <v>Espécie / Período</v>
      </c>
      <c r="B6" s="102">
        <f>APUCARANA!B6</f>
        <v>44197</v>
      </c>
      <c r="C6" s="102">
        <f>APUCARANA!C6</f>
        <v>44228</v>
      </c>
      <c r="D6" s="102">
        <f>APUCARANA!D6</f>
        <v>44256</v>
      </c>
      <c r="E6" s="102">
        <f>APUCARANA!E6</f>
        <v>44287</v>
      </c>
      <c r="F6" s="102">
        <f>APUCARANA!F6</f>
        <v>44317</v>
      </c>
      <c r="G6" s="102">
        <f>APUCARANA!G6</f>
        <v>44348</v>
      </c>
      <c r="H6" s="102">
        <f>APUCARANA!H6</f>
        <v>44378</v>
      </c>
      <c r="I6" s="102">
        <f>APUCARANA!I6</f>
        <v>44409</v>
      </c>
      <c r="J6" s="102">
        <f>APUCARANA!J6</f>
        <v>44440</v>
      </c>
      <c r="K6" s="102">
        <f>APUCARANA!K6</f>
        <v>44470</v>
      </c>
      <c r="L6" s="102">
        <f>APUCARANA!L6</f>
        <v>44501</v>
      </c>
      <c r="M6" s="102">
        <f>APUCARANA!M6</f>
        <v>44531</v>
      </c>
      <c r="N6" s="103" t="str">
        <f>APUCARANA!N6</f>
        <v>Total</v>
      </c>
      <c r="O6" s="104" t="str">
        <f>APUCARANA!O6</f>
        <v>Média</v>
      </c>
    </row>
    <row r="7" spans="1:15" s="25" customFormat="1" ht="12.6" customHeight="1" x14ac:dyDescent="0.2">
      <c r="A7" s="105" t="s">
        <v>292</v>
      </c>
      <c r="B7" s="53">
        <v>8.33</v>
      </c>
      <c r="C7" s="53">
        <v>8.33</v>
      </c>
      <c r="D7" s="53">
        <v>8.33</v>
      </c>
      <c r="E7" s="53"/>
      <c r="F7" s="53"/>
      <c r="G7" s="53"/>
      <c r="H7" s="53"/>
      <c r="I7" s="53"/>
      <c r="J7" s="53"/>
      <c r="K7" s="53"/>
      <c r="L7" s="53"/>
      <c r="M7" s="53">
        <v>0</v>
      </c>
      <c r="N7" s="183">
        <f t="shared" ref="N7:N54" si="0">SUM(B7:M7)</f>
        <v>24.990000000000002</v>
      </c>
      <c r="O7" s="106">
        <f>IFERROR(AVERAGEIF(B7:M7,"&gt;0"),"")</f>
        <v>8.33</v>
      </c>
    </row>
    <row r="8" spans="1:15" s="71" customFormat="1" ht="12.6" customHeight="1" x14ac:dyDescent="0.2">
      <c r="A8" s="105" t="s">
        <v>122</v>
      </c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>
        <v>0</v>
      </c>
      <c r="N8" s="183">
        <f t="shared" si="0"/>
        <v>0</v>
      </c>
      <c r="O8" s="106" t="str">
        <f t="shared" ref="O8:O54" si="1">IFERROR(AVERAGEIF(B8:M8,"&gt;0"),"")</f>
        <v/>
      </c>
    </row>
    <row r="9" spans="1:15" s="25" customFormat="1" ht="12.6" customHeight="1" x14ac:dyDescent="0.2">
      <c r="A9" s="105" t="s">
        <v>239</v>
      </c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>
        <v>0</v>
      </c>
      <c r="N9" s="183">
        <f t="shared" si="0"/>
        <v>0</v>
      </c>
      <c r="O9" s="106" t="str">
        <f t="shared" si="1"/>
        <v/>
      </c>
    </row>
    <row r="10" spans="1:15" s="25" customFormat="1" ht="12.6" customHeight="1" x14ac:dyDescent="0.2">
      <c r="A10" s="105" t="s">
        <v>228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>
        <v>0</v>
      </c>
      <c r="N10" s="183">
        <f t="shared" si="0"/>
        <v>0</v>
      </c>
      <c r="O10" s="106" t="str">
        <f t="shared" si="1"/>
        <v/>
      </c>
    </row>
    <row r="11" spans="1:15" s="25" customFormat="1" ht="12.6" customHeight="1" x14ac:dyDescent="0.2">
      <c r="A11" s="105" t="s">
        <v>180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>
        <v>0</v>
      </c>
      <c r="N11" s="183">
        <f t="shared" si="0"/>
        <v>0</v>
      </c>
      <c r="O11" s="106" t="str">
        <f t="shared" si="1"/>
        <v/>
      </c>
    </row>
    <row r="12" spans="1:15" s="25" customFormat="1" ht="12.6" customHeight="1" x14ac:dyDescent="0.2">
      <c r="A12" s="105" t="s">
        <v>611</v>
      </c>
      <c r="B12" s="53"/>
      <c r="C12" s="53">
        <v>1572.5</v>
      </c>
      <c r="D12" s="53"/>
      <c r="E12" s="53"/>
      <c r="F12" s="53"/>
      <c r="G12" s="53"/>
      <c r="H12" s="53"/>
      <c r="I12" s="53"/>
      <c r="J12" s="53"/>
      <c r="K12" s="53"/>
      <c r="L12" s="53"/>
      <c r="M12" s="53">
        <v>0</v>
      </c>
      <c r="N12" s="183">
        <f t="shared" si="0"/>
        <v>1572.5</v>
      </c>
      <c r="O12" s="106">
        <f t="shared" si="1"/>
        <v>1572.5</v>
      </c>
    </row>
    <row r="13" spans="1:15" s="25" customFormat="1" ht="12.6" customHeight="1" x14ac:dyDescent="0.2">
      <c r="A13" s="105" t="s">
        <v>308</v>
      </c>
      <c r="B13" s="53"/>
      <c r="C13" s="53">
        <v>2873.7</v>
      </c>
      <c r="D13" s="53"/>
      <c r="E13" s="53"/>
      <c r="F13" s="53"/>
      <c r="G13" s="53"/>
      <c r="H13" s="53"/>
      <c r="I13" s="53"/>
      <c r="J13" s="53"/>
      <c r="K13" s="53"/>
      <c r="L13" s="53"/>
      <c r="M13" s="53">
        <v>0</v>
      </c>
      <c r="N13" s="183">
        <f t="shared" si="0"/>
        <v>2873.7</v>
      </c>
      <c r="O13" s="106">
        <f t="shared" si="1"/>
        <v>2873.7</v>
      </c>
    </row>
    <row r="14" spans="1:15" s="25" customFormat="1" ht="12.6" customHeight="1" x14ac:dyDescent="0.2">
      <c r="A14" s="162" t="s">
        <v>167</v>
      </c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>
        <v>0</v>
      </c>
      <c r="N14" s="183">
        <f t="shared" si="0"/>
        <v>0</v>
      </c>
      <c r="O14" s="106" t="str">
        <f t="shared" si="1"/>
        <v/>
      </c>
    </row>
    <row r="15" spans="1:15" s="25" customFormat="1" ht="12.6" customHeight="1" x14ac:dyDescent="0.2">
      <c r="A15" s="105" t="s">
        <v>131</v>
      </c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>
        <v>0</v>
      </c>
      <c r="N15" s="183">
        <f t="shared" si="0"/>
        <v>0</v>
      </c>
      <c r="O15" s="106" t="str">
        <f t="shared" si="1"/>
        <v/>
      </c>
    </row>
    <row r="16" spans="1:15" s="25" customFormat="1" ht="12.6" customHeight="1" x14ac:dyDescent="0.2">
      <c r="A16" s="105" t="s">
        <v>300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>
        <v>0</v>
      </c>
      <c r="N16" s="183">
        <f t="shared" si="0"/>
        <v>0</v>
      </c>
      <c r="O16" s="106" t="str">
        <f t="shared" si="1"/>
        <v/>
      </c>
    </row>
    <row r="17" spans="1:15" s="25" customFormat="1" ht="12.6" customHeight="1" x14ac:dyDescent="0.2">
      <c r="A17" s="105" t="s">
        <v>149</v>
      </c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>
        <v>0</v>
      </c>
      <c r="N17" s="183">
        <f t="shared" si="0"/>
        <v>0</v>
      </c>
      <c r="O17" s="106" t="str">
        <f t="shared" si="1"/>
        <v/>
      </c>
    </row>
    <row r="18" spans="1:15" s="25" customFormat="1" ht="12.6" customHeight="1" x14ac:dyDescent="0.2">
      <c r="A18" s="105" t="s">
        <v>182</v>
      </c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>
        <v>0</v>
      </c>
      <c r="N18" s="183">
        <f t="shared" si="0"/>
        <v>0</v>
      </c>
      <c r="O18" s="106" t="str">
        <f t="shared" si="1"/>
        <v/>
      </c>
    </row>
    <row r="19" spans="1:15" s="25" customFormat="1" ht="12.6" customHeight="1" x14ac:dyDescent="0.2">
      <c r="A19" s="105" t="s">
        <v>187</v>
      </c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>
        <v>0</v>
      </c>
      <c r="N19" s="183">
        <f t="shared" si="0"/>
        <v>0</v>
      </c>
      <c r="O19" s="106" t="str">
        <f t="shared" si="1"/>
        <v/>
      </c>
    </row>
    <row r="20" spans="1:15" s="25" customFormat="1" ht="12.6" customHeight="1" x14ac:dyDescent="0.2">
      <c r="A20" s="105" t="s">
        <v>80</v>
      </c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>
        <v>0</v>
      </c>
      <c r="N20" s="183">
        <f t="shared" si="0"/>
        <v>0</v>
      </c>
      <c r="O20" s="106" t="str">
        <f t="shared" si="1"/>
        <v/>
      </c>
    </row>
    <row r="21" spans="1:15" s="25" customFormat="1" ht="12.6" customHeight="1" x14ac:dyDescent="0.2">
      <c r="A21" s="105" t="s">
        <v>185</v>
      </c>
      <c r="B21" s="53"/>
      <c r="C21" s="53"/>
      <c r="D21" s="53">
        <v>70.900000000000006</v>
      </c>
      <c r="E21" s="53"/>
      <c r="F21" s="53"/>
      <c r="G21" s="53"/>
      <c r="H21" s="53"/>
      <c r="I21" s="53"/>
      <c r="J21" s="53"/>
      <c r="K21" s="53"/>
      <c r="L21" s="53"/>
      <c r="M21" s="53">
        <v>0</v>
      </c>
      <c r="N21" s="183">
        <f t="shared" si="0"/>
        <v>70.900000000000006</v>
      </c>
      <c r="O21" s="106">
        <f t="shared" si="1"/>
        <v>70.900000000000006</v>
      </c>
    </row>
    <row r="22" spans="1:15" s="25" customFormat="1" ht="12.6" customHeight="1" x14ac:dyDescent="0.2">
      <c r="A22" s="105" t="s">
        <v>216</v>
      </c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>
        <v>0</v>
      </c>
      <c r="N22" s="183">
        <f t="shared" si="0"/>
        <v>0</v>
      </c>
      <c r="O22" s="106" t="str">
        <f t="shared" si="1"/>
        <v/>
      </c>
    </row>
    <row r="23" spans="1:15" s="25" customFormat="1" ht="12.6" customHeight="1" x14ac:dyDescent="0.2">
      <c r="A23" s="105" t="s">
        <v>136</v>
      </c>
      <c r="B23" s="53">
        <v>200</v>
      </c>
      <c r="C23" s="53">
        <v>200</v>
      </c>
      <c r="D23" s="53">
        <v>200</v>
      </c>
      <c r="E23" s="53"/>
      <c r="F23" s="53"/>
      <c r="G23" s="53"/>
      <c r="H23" s="53"/>
      <c r="I23" s="53"/>
      <c r="J23" s="53"/>
      <c r="K23" s="53"/>
      <c r="L23" s="53"/>
      <c r="M23" s="53">
        <v>0</v>
      </c>
      <c r="N23" s="183">
        <f t="shared" si="0"/>
        <v>600</v>
      </c>
      <c r="O23" s="106">
        <f t="shared" si="1"/>
        <v>200</v>
      </c>
    </row>
    <row r="24" spans="1:15" s="25" customFormat="1" ht="12.6" customHeight="1" x14ac:dyDescent="0.2">
      <c r="A24" s="105" t="s">
        <v>158</v>
      </c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>
        <v>0</v>
      </c>
      <c r="N24" s="183">
        <f t="shared" si="0"/>
        <v>0</v>
      </c>
      <c r="O24" s="106" t="str">
        <f t="shared" si="1"/>
        <v/>
      </c>
    </row>
    <row r="25" spans="1:15" s="25" customFormat="1" ht="12.6" customHeight="1" x14ac:dyDescent="0.2">
      <c r="A25" s="105" t="s">
        <v>183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>
        <v>0</v>
      </c>
      <c r="N25" s="183">
        <f t="shared" si="0"/>
        <v>0</v>
      </c>
      <c r="O25" s="106" t="str">
        <f t="shared" si="1"/>
        <v/>
      </c>
    </row>
    <row r="26" spans="1:15" s="25" customFormat="1" ht="12.6" customHeight="1" x14ac:dyDescent="0.2">
      <c r="A26" s="105" t="s">
        <v>240</v>
      </c>
      <c r="B26" s="53">
        <v>170</v>
      </c>
      <c r="C26" s="53"/>
      <c r="D26" s="53">
        <v>450</v>
      </c>
      <c r="E26" s="53"/>
      <c r="F26" s="53"/>
      <c r="G26" s="53"/>
      <c r="H26" s="53"/>
      <c r="I26" s="53"/>
      <c r="J26" s="53"/>
      <c r="K26" s="53"/>
      <c r="L26" s="53"/>
      <c r="M26" s="53">
        <v>0</v>
      </c>
      <c r="N26" s="183">
        <f t="shared" si="0"/>
        <v>620</v>
      </c>
      <c r="O26" s="106">
        <f t="shared" si="1"/>
        <v>310</v>
      </c>
    </row>
    <row r="27" spans="1:15" s="25" customFormat="1" ht="12.6" customHeight="1" x14ac:dyDescent="0.2">
      <c r="A27" s="162" t="s">
        <v>363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>
        <v>0</v>
      </c>
      <c r="N27" s="183">
        <f t="shared" si="0"/>
        <v>0</v>
      </c>
      <c r="O27" s="106" t="str">
        <f t="shared" si="1"/>
        <v/>
      </c>
    </row>
    <row r="28" spans="1:15" s="25" customFormat="1" ht="12.6" customHeight="1" x14ac:dyDescent="0.2">
      <c r="A28" s="105" t="s">
        <v>68</v>
      </c>
      <c r="B28" s="53">
        <v>7</v>
      </c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>
        <v>0</v>
      </c>
      <c r="N28" s="183">
        <f t="shared" si="0"/>
        <v>7</v>
      </c>
      <c r="O28" s="106">
        <f t="shared" si="1"/>
        <v>7</v>
      </c>
    </row>
    <row r="29" spans="1:15" s="25" customFormat="1" ht="12.6" customHeight="1" x14ac:dyDescent="0.2">
      <c r="A29" s="105" t="s">
        <v>108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>
        <v>0</v>
      </c>
      <c r="N29" s="183">
        <f t="shared" si="0"/>
        <v>0</v>
      </c>
      <c r="O29" s="106" t="str">
        <f t="shared" si="1"/>
        <v/>
      </c>
    </row>
    <row r="30" spans="1:15" s="25" customFormat="1" ht="12.6" customHeight="1" x14ac:dyDescent="0.2">
      <c r="A30" s="105" t="s">
        <v>117</v>
      </c>
      <c r="B30" s="53"/>
      <c r="C30" s="53">
        <v>29.7</v>
      </c>
      <c r="D30" s="53"/>
      <c r="E30" s="53"/>
      <c r="F30" s="53"/>
      <c r="G30" s="53"/>
      <c r="H30" s="53"/>
      <c r="I30" s="53"/>
      <c r="J30" s="53"/>
      <c r="K30" s="53"/>
      <c r="L30" s="53"/>
      <c r="M30" s="53">
        <v>0</v>
      </c>
      <c r="N30" s="183">
        <f t="shared" si="0"/>
        <v>29.7</v>
      </c>
      <c r="O30" s="106">
        <f t="shared" si="1"/>
        <v>29.7</v>
      </c>
    </row>
    <row r="31" spans="1:15" s="25" customFormat="1" ht="12.6" customHeight="1" x14ac:dyDescent="0.2">
      <c r="A31" s="105" t="s">
        <v>126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>
        <v>0</v>
      </c>
      <c r="N31" s="183">
        <f t="shared" si="0"/>
        <v>0</v>
      </c>
      <c r="O31" s="106" t="str">
        <f t="shared" si="1"/>
        <v/>
      </c>
    </row>
    <row r="32" spans="1:15" s="25" customFormat="1" ht="12.6" customHeight="1" x14ac:dyDescent="0.2">
      <c r="A32" s="105" t="s">
        <v>69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>
        <v>0</v>
      </c>
      <c r="N32" s="183">
        <f t="shared" si="0"/>
        <v>0</v>
      </c>
      <c r="O32" s="106" t="str">
        <f t="shared" si="1"/>
        <v/>
      </c>
    </row>
    <row r="33" spans="1:15" s="25" customFormat="1" ht="12.6" customHeight="1" x14ac:dyDescent="0.2">
      <c r="A33" s="105" t="s">
        <v>156</v>
      </c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>
        <v>0</v>
      </c>
      <c r="N33" s="183">
        <f t="shared" si="0"/>
        <v>0</v>
      </c>
      <c r="O33" s="106" t="str">
        <f t="shared" si="1"/>
        <v/>
      </c>
    </row>
    <row r="34" spans="1:15" s="25" customFormat="1" ht="12.6" customHeight="1" x14ac:dyDescent="0.2">
      <c r="A34" s="105" t="s">
        <v>123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>
        <v>0</v>
      </c>
      <c r="N34" s="183">
        <f t="shared" si="0"/>
        <v>0</v>
      </c>
      <c r="O34" s="106" t="str">
        <f t="shared" si="1"/>
        <v/>
      </c>
    </row>
    <row r="35" spans="1:15" s="25" customFormat="1" ht="12.6" customHeight="1" x14ac:dyDescent="0.2">
      <c r="A35" s="105" t="s">
        <v>294</v>
      </c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>
        <v>0</v>
      </c>
      <c r="N35" s="183">
        <f t="shared" si="0"/>
        <v>0</v>
      </c>
      <c r="O35" s="106" t="str">
        <f t="shared" si="1"/>
        <v/>
      </c>
    </row>
    <row r="36" spans="1:15" s="25" customFormat="1" ht="12.6" customHeight="1" x14ac:dyDescent="0.2">
      <c r="A36" s="105" t="s">
        <v>176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>
        <v>0</v>
      </c>
      <c r="N36" s="183">
        <f t="shared" si="0"/>
        <v>0</v>
      </c>
      <c r="O36" s="106" t="str">
        <f t="shared" si="1"/>
        <v/>
      </c>
    </row>
    <row r="37" spans="1:15" s="25" customFormat="1" ht="12.6" customHeight="1" x14ac:dyDescent="0.2">
      <c r="A37" s="105" t="s">
        <v>605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>
        <v>0</v>
      </c>
      <c r="N37" s="183">
        <f t="shared" si="0"/>
        <v>0</v>
      </c>
      <c r="O37" s="106" t="str">
        <f t="shared" si="1"/>
        <v/>
      </c>
    </row>
    <row r="38" spans="1:15" s="25" customFormat="1" ht="12.6" customHeight="1" x14ac:dyDescent="0.2">
      <c r="A38" s="105" t="s">
        <v>102</v>
      </c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>
        <v>0</v>
      </c>
      <c r="N38" s="183">
        <f t="shared" si="0"/>
        <v>0</v>
      </c>
      <c r="O38" s="106" t="str">
        <f t="shared" si="1"/>
        <v/>
      </c>
    </row>
    <row r="39" spans="1:15" s="25" customFormat="1" ht="12.6" customHeight="1" x14ac:dyDescent="0.2">
      <c r="A39" s="263" t="s">
        <v>371</v>
      </c>
      <c r="B39" s="53">
        <v>201.27</v>
      </c>
      <c r="C39" s="53">
        <v>201.27</v>
      </c>
      <c r="D39" s="53">
        <v>201.27</v>
      </c>
      <c r="E39" s="53"/>
      <c r="F39" s="53"/>
      <c r="G39" s="53"/>
      <c r="H39" s="53"/>
      <c r="I39" s="53"/>
      <c r="J39" s="53"/>
      <c r="K39" s="53"/>
      <c r="L39" s="53"/>
      <c r="M39" s="53">
        <v>0</v>
      </c>
      <c r="N39" s="183">
        <f t="shared" si="0"/>
        <v>603.81000000000006</v>
      </c>
      <c r="O39" s="106">
        <f t="shared" si="1"/>
        <v>201.27</v>
      </c>
    </row>
    <row r="40" spans="1:15" s="25" customFormat="1" ht="12.6" customHeight="1" x14ac:dyDescent="0.2">
      <c r="A40" s="105" t="s">
        <v>147</v>
      </c>
      <c r="B40" s="53">
        <v>580</v>
      </c>
      <c r="C40" s="53">
        <v>860</v>
      </c>
      <c r="D40" s="53">
        <v>460</v>
      </c>
      <c r="E40" s="53"/>
      <c r="F40" s="53"/>
      <c r="G40" s="53"/>
      <c r="H40" s="53"/>
      <c r="I40" s="53"/>
      <c r="J40" s="53"/>
      <c r="K40" s="53"/>
      <c r="L40" s="53"/>
      <c r="M40" s="53">
        <v>0</v>
      </c>
      <c r="N40" s="183">
        <f t="shared" si="0"/>
        <v>1900</v>
      </c>
      <c r="O40" s="106">
        <f t="shared" si="1"/>
        <v>633.33333333333337</v>
      </c>
    </row>
    <row r="41" spans="1:15" s="25" customFormat="1" ht="12.6" customHeight="1" x14ac:dyDescent="0.2">
      <c r="A41" s="105" t="s">
        <v>273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>
        <v>0</v>
      </c>
      <c r="N41" s="183">
        <f t="shared" si="0"/>
        <v>0</v>
      </c>
      <c r="O41" s="106" t="str">
        <f t="shared" si="1"/>
        <v/>
      </c>
    </row>
    <row r="42" spans="1:15" s="25" customFormat="1" ht="12.6" customHeight="1" x14ac:dyDescent="0.2">
      <c r="A42" s="105" t="s">
        <v>401</v>
      </c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>
        <v>0</v>
      </c>
      <c r="N42" s="183">
        <f t="shared" si="0"/>
        <v>0</v>
      </c>
      <c r="O42" s="106" t="str">
        <f t="shared" si="1"/>
        <v/>
      </c>
    </row>
    <row r="43" spans="1:15" s="25" customFormat="1" ht="12.6" customHeight="1" x14ac:dyDescent="0.2">
      <c r="A43" s="105" t="s">
        <v>212</v>
      </c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>
        <v>0</v>
      </c>
      <c r="N43" s="183">
        <f t="shared" si="0"/>
        <v>0</v>
      </c>
      <c r="O43" s="106" t="str">
        <f t="shared" si="1"/>
        <v/>
      </c>
    </row>
    <row r="44" spans="1:15" s="25" customFormat="1" ht="12.6" customHeight="1" x14ac:dyDescent="0.2">
      <c r="A44" s="105" t="s">
        <v>71</v>
      </c>
      <c r="B44" s="53"/>
      <c r="C44" s="53">
        <v>66.150000000000006</v>
      </c>
      <c r="D44" s="53"/>
      <c r="E44" s="53"/>
      <c r="F44" s="53"/>
      <c r="G44" s="53"/>
      <c r="H44" s="53"/>
      <c r="I44" s="53"/>
      <c r="J44" s="53"/>
      <c r="K44" s="53"/>
      <c r="L44" s="53"/>
      <c r="M44" s="53">
        <v>0</v>
      </c>
      <c r="N44" s="183">
        <f t="shared" si="0"/>
        <v>66.150000000000006</v>
      </c>
      <c r="O44" s="106">
        <f t="shared" si="1"/>
        <v>66.150000000000006</v>
      </c>
    </row>
    <row r="45" spans="1:15" s="25" customFormat="1" ht="12.6" customHeight="1" x14ac:dyDescent="0.2">
      <c r="A45" s="105" t="s">
        <v>72</v>
      </c>
      <c r="B45" s="53">
        <v>289.62</v>
      </c>
      <c r="C45" s="53">
        <v>206.47</v>
      </c>
      <c r="D45" s="53">
        <v>242.99</v>
      </c>
      <c r="E45" s="53"/>
      <c r="F45" s="53"/>
      <c r="G45" s="53"/>
      <c r="H45" s="53"/>
      <c r="I45" s="53"/>
      <c r="J45" s="53"/>
      <c r="K45" s="53"/>
      <c r="L45" s="53"/>
      <c r="M45" s="53">
        <v>0</v>
      </c>
      <c r="N45" s="183">
        <f t="shared" si="0"/>
        <v>739.08</v>
      </c>
      <c r="O45" s="106">
        <f t="shared" si="1"/>
        <v>246.36</v>
      </c>
    </row>
    <row r="46" spans="1:15" s="25" customFormat="1" ht="12.6" customHeight="1" x14ac:dyDescent="0.2">
      <c r="A46" s="105" t="s">
        <v>376</v>
      </c>
      <c r="B46" s="53">
        <v>299.8</v>
      </c>
      <c r="C46" s="53">
        <v>299.8</v>
      </c>
      <c r="D46" s="53">
        <v>299.8</v>
      </c>
      <c r="E46" s="53"/>
      <c r="F46" s="53"/>
      <c r="G46" s="53"/>
      <c r="H46" s="53"/>
      <c r="I46" s="53"/>
      <c r="J46" s="53"/>
      <c r="K46" s="53"/>
      <c r="L46" s="53"/>
      <c r="M46" s="53">
        <v>0</v>
      </c>
      <c r="N46" s="183">
        <f t="shared" si="0"/>
        <v>899.40000000000009</v>
      </c>
      <c r="O46" s="106">
        <f t="shared" si="1"/>
        <v>299.8</v>
      </c>
    </row>
    <row r="47" spans="1:15" s="25" customFormat="1" ht="12.6" customHeight="1" x14ac:dyDescent="0.2">
      <c r="A47" s="105" t="s">
        <v>98</v>
      </c>
      <c r="B47" s="53"/>
      <c r="C47" s="53">
        <v>400</v>
      </c>
      <c r="D47" s="53"/>
      <c r="E47" s="53"/>
      <c r="F47" s="53"/>
      <c r="G47" s="53"/>
      <c r="H47" s="53"/>
      <c r="I47" s="53"/>
      <c r="J47" s="53"/>
      <c r="K47" s="53"/>
      <c r="L47" s="53"/>
      <c r="M47" s="53">
        <v>0</v>
      </c>
      <c r="N47" s="183">
        <f t="shared" si="0"/>
        <v>400</v>
      </c>
      <c r="O47" s="106">
        <f t="shared" si="1"/>
        <v>400</v>
      </c>
    </row>
    <row r="48" spans="1:15" s="25" customFormat="1" ht="12.6" customHeight="1" x14ac:dyDescent="0.2">
      <c r="A48" s="105" t="s">
        <v>74</v>
      </c>
      <c r="B48" s="53">
        <v>135</v>
      </c>
      <c r="C48" s="53">
        <v>135</v>
      </c>
      <c r="D48" s="53">
        <v>135</v>
      </c>
      <c r="E48" s="53"/>
      <c r="F48" s="53"/>
      <c r="G48" s="53"/>
      <c r="H48" s="53"/>
      <c r="I48" s="53"/>
      <c r="J48" s="53"/>
      <c r="K48" s="53"/>
      <c r="L48" s="53"/>
      <c r="M48" s="53">
        <v>0</v>
      </c>
      <c r="N48" s="183">
        <f t="shared" si="0"/>
        <v>405</v>
      </c>
      <c r="O48" s="106">
        <f t="shared" si="1"/>
        <v>135</v>
      </c>
    </row>
    <row r="49" spans="1:15" s="25" customFormat="1" ht="12.6" customHeight="1" x14ac:dyDescent="0.2">
      <c r="A49" s="105" t="s">
        <v>75</v>
      </c>
      <c r="B49" s="53">
        <v>685.32</v>
      </c>
      <c r="C49" s="53">
        <v>699.72</v>
      </c>
      <c r="D49" s="53">
        <v>678.85</v>
      </c>
      <c r="E49" s="53"/>
      <c r="F49" s="53"/>
      <c r="G49" s="53"/>
      <c r="H49" s="53"/>
      <c r="I49" s="53"/>
      <c r="J49" s="53"/>
      <c r="K49" s="53"/>
      <c r="L49" s="53"/>
      <c r="M49" s="53">
        <v>0</v>
      </c>
      <c r="N49" s="183">
        <f t="shared" si="0"/>
        <v>2063.89</v>
      </c>
      <c r="O49" s="106">
        <f t="shared" si="1"/>
        <v>687.96333333333325</v>
      </c>
    </row>
    <row r="50" spans="1:15" s="25" customFormat="1" ht="12.6" customHeight="1" x14ac:dyDescent="0.2">
      <c r="A50" s="105" t="s">
        <v>184</v>
      </c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>
        <v>0</v>
      </c>
      <c r="N50" s="183">
        <f t="shared" si="0"/>
        <v>0</v>
      </c>
      <c r="O50" s="106" t="str">
        <f t="shared" si="1"/>
        <v/>
      </c>
    </row>
    <row r="51" spans="1:15" s="25" customFormat="1" ht="12.6" customHeight="1" x14ac:dyDescent="0.2">
      <c r="A51" s="105" t="s">
        <v>211</v>
      </c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>
        <v>0</v>
      </c>
      <c r="N51" s="183">
        <f t="shared" si="0"/>
        <v>0</v>
      </c>
      <c r="O51" s="106" t="str">
        <f t="shared" si="1"/>
        <v/>
      </c>
    </row>
    <row r="52" spans="1:15" s="25" customFormat="1" ht="12.6" customHeight="1" x14ac:dyDescent="0.2">
      <c r="A52" s="105" t="s">
        <v>79</v>
      </c>
      <c r="B52" s="53">
        <v>61.85</v>
      </c>
      <c r="C52" s="53">
        <v>12.85</v>
      </c>
      <c r="D52" s="53">
        <v>51.4</v>
      </c>
      <c r="E52" s="53"/>
      <c r="F52" s="53"/>
      <c r="G52" s="53"/>
      <c r="H52" s="53"/>
      <c r="I52" s="53"/>
      <c r="J52" s="53"/>
      <c r="K52" s="53"/>
      <c r="L52" s="53"/>
      <c r="M52" s="53">
        <v>0</v>
      </c>
      <c r="N52" s="183">
        <f t="shared" si="0"/>
        <v>126.1</v>
      </c>
      <c r="O52" s="106">
        <f t="shared" si="1"/>
        <v>42.033333333333331</v>
      </c>
    </row>
    <row r="53" spans="1:15" s="25" customFormat="1" ht="12.6" customHeight="1" x14ac:dyDescent="0.2">
      <c r="A53" s="105" t="s">
        <v>301</v>
      </c>
      <c r="B53" s="53"/>
      <c r="C53" s="53">
        <v>7.52</v>
      </c>
      <c r="D53" s="53"/>
      <c r="E53" s="53"/>
      <c r="F53" s="53"/>
      <c r="G53" s="53"/>
      <c r="H53" s="53"/>
      <c r="I53" s="53"/>
      <c r="J53" s="53"/>
      <c r="K53" s="53"/>
      <c r="L53" s="53"/>
      <c r="M53" s="53">
        <v>0</v>
      </c>
      <c r="N53" s="183">
        <f t="shared" si="0"/>
        <v>7.52</v>
      </c>
      <c r="O53" s="106">
        <f t="shared" si="1"/>
        <v>7.52</v>
      </c>
    </row>
    <row r="54" spans="1:15" s="25" customFormat="1" ht="12.6" customHeight="1" x14ac:dyDescent="0.2">
      <c r="A54" s="105" t="s">
        <v>81</v>
      </c>
      <c r="B54" s="53">
        <v>125.64</v>
      </c>
      <c r="C54" s="53">
        <v>125.64</v>
      </c>
      <c r="D54" s="53">
        <v>148.63999999999999</v>
      </c>
      <c r="E54" s="53"/>
      <c r="F54" s="53"/>
      <c r="G54" s="53"/>
      <c r="H54" s="53"/>
      <c r="I54" s="53"/>
      <c r="J54" s="53"/>
      <c r="K54" s="53"/>
      <c r="L54" s="53"/>
      <c r="M54" s="53">
        <v>0</v>
      </c>
      <c r="N54" s="183">
        <f t="shared" si="0"/>
        <v>399.91999999999996</v>
      </c>
      <c r="O54" s="106">
        <f t="shared" si="1"/>
        <v>133.30666666666664</v>
      </c>
    </row>
    <row r="55" spans="1:15" s="25" customFormat="1" ht="12.6" customHeight="1" thickBot="1" x14ac:dyDescent="0.25">
      <c r="A55" s="168" t="s">
        <v>1</v>
      </c>
      <c r="B55" s="178">
        <f>SUM(B7:B54)</f>
        <v>2763.8299999999995</v>
      </c>
      <c r="C55" s="178">
        <f>SUM(C7:C54)</f>
        <v>7698.6500000000015</v>
      </c>
      <c r="D55" s="178">
        <f t="shared" ref="D55:M55" si="2">SUM(D7:D54)</f>
        <v>2947.18</v>
      </c>
      <c r="E55" s="178">
        <f t="shared" si="2"/>
        <v>0</v>
      </c>
      <c r="F55" s="178">
        <f t="shared" si="2"/>
        <v>0</v>
      </c>
      <c r="G55" s="178">
        <f t="shared" si="2"/>
        <v>0</v>
      </c>
      <c r="H55" s="178">
        <f t="shared" si="2"/>
        <v>0</v>
      </c>
      <c r="I55" s="178">
        <f>SUM(I7:I54)</f>
        <v>0</v>
      </c>
      <c r="J55" s="178">
        <f>SUM(J7:J54)</f>
        <v>0</v>
      </c>
      <c r="K55" s="178">
        <f>SUM(K7:K54)</f>
        <v>0</v>
      </c>
      <c r="L55" s="178">
        <f t="shared" si="2"/>
        <v>0</v>
      </c>
      <c r="M55" s="178">
        <f t="shared" si="2"/>
        <v>0</v>
      </c>
      <c r="N55" s="178">
        <f>SUM(N7:N54)</f>
        <v>13409.659999999998</v>
      </c>
      <c r="O55" s="295">
        <f>IFERROR(AVERAGEIF(B55:M55,"&gt;0"),"")</f>
        <v>4469.8866666666672</v>
      </c>
    </row>
    <row r="56" spans="1:15" s="25" customFormat="1" ht="12.6" customHeight="1" thickBot="1" x14ac:dyDescent="0.25">
      <c r="A56" s="254"/>
      <c r="B56" s="255"/>
      <c r="C56" s="255"/>
      <c r="D56" s="255"/>
      <c r="E56" s="255"/>
      <c r="F56" s="255"/>
      <c r="G56" s="255"/>
      <c r="H56" s="255"/>
      <c r="I56" s="255"/>
      <c r="J56" s="255"/>
      <c r="K56" s="255"/>
      <c r="L56" s="255"/>
      <c r="M56" s="255"/>
      <c r="N56" s="255"/>
      <c r="O56" s="256"/>
    </row>
    <row r="57" spans="1:15" s="25" customFormat="1" ht="12.6" customHeight="1" thickBot="1" x14ac:dyDescent="0.25">
      <c r="A57" s="64" t="s">
        <v>2</v>
      </c>
      <c r="B57" s="107">
        <f t="shared" ref="B57:O57" si="3">B6</f>
        <v>44197</v>
      </c>
      <c r="C57" s="108">
        <f t="shared" si="3"/>
        <v>44228</v>
      </c>
      <c r="D57" s="108">
        <f t="shared" si="3"/>
        <v>44256</v>
      </c>
      <c r="E57" s="108">
        <f t="shared" si="3"/>
        <v>44287</v>
      </c>
      <c r="F57" s="108">
        <f t="shared" si="3"/>
        <v>44317</v>
      </c>
      <c r="G57" s="108">
        <f t="shared" si="3"/>
        <v>44348</v>
      </c>
      <c r="H57" s="108">
        <f t="shared" si="3"/>
        <v>44378</v>
      </c>
      <c r="I57" s="108">
        <f t="shared" si="3"/>
        <v>44409</v>
      </c>
      <c r="J57" s="108">
        <f t="shared" si="3"/>
        <v>44440</v>
      </c>
      <c r="K57" s="108">
        <f t="shared" si="3"/>
        <v>44470</v>
      </c>
      <c r="L57" s="108">
        <f t="shared" si="3"/>
        <v>44501</v>
      </c>
      <c r="M57" s="108">
        <f t="shared" si="3"/>
        <v>44531</v>
      </c>
      <c r="N57" s="109" t="str">
        <f t="shared" si="3"/>
        <v>Total</v>
      </c>
      <c r="O57" s="113" t="str">
        <f t="shared" si="3"/>
        <v>Média</v>
      </c>
    </row>
    <row r="58" spans="1:15" s="25" customFormat="1" ht="12.6" customHeight="1" x14ac:dyDescent="0.2">
      <c r="A58" s="111" t="s">
        <v>5</v>
      </c>
      <c r="B58" s="27">
        <v>4725</v>
      </c>
      <c r="C58" s="27">
        <v>4725</v>
      </c>
      <c r="D58" s="27">
        <v>4725</v>
      </c>
      <c r="E58" s="27"/>
      <c r="F58" s="27"/>
      <c r="G58" s="27"/>
      <c r="H58" s="27"/>
      <c r="I58" s="27"/>
      <c r="J58" s="27"/>
      <c r="K58" s="27"/>
      <c r="L58" s="27"/>
      <c r="M58" s="27">
        <v>0</v>
      </c>
      <c r="N58" s="210">
        <f t="shared" ref="N58:N69" si="4">SUM(B58:M58)</f>
        <v>14175</v>
      </c>
      <c r="O58" s="106">
        <f>IFERROR(AVERAGEIF(B58:M58,"&gt;0"),"")</f>
        <v>4725</v>
      </c>
    </row>
    <row r="59" spans="1:15" s="25" customFormat="1" ht="12.6" customHeight="1" x14ac:dyDescent="0.2">
      <c r="A59" s="111" t="s">
        <v>259</v>
      </c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>
        <v>0</v>
      </c>
      <c r="N59" s="210">
        <f t="shared" si="4"/>
        <v>0</v>
      </c>
      <c r="O59" s="106" t="str">
        <f t="shared" ref="O59:O68" si="5">IFERROR(AVERAGEIF(B59:M59,"&gt;0"),"")</f>
        <v/>
      </c>
    </row>
    <row r="60" spans="1:15" s="25" customFormat="1" ht="12.6" customHeight="1" x14ac:dyDescent="0.2">
      <c r="A60" s="111" t="s">
        <v>372</v>
      </c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>
        <v>0</v>
      </c>
      <c r="N60" s="210">
        <f t="shared" si="4"/>
        <v>0</v>
      </c>
      <c r="O60" s="106" t="str">
        <f t="shared" si="5"/>
        <v/>
      </c>
    </row>
    <row r="61" spans="1:15" s="25" customFormat="1" ht="12.6" customHeight="1" x14ac:dyDescent="0.2">
      <c r="A61" s="111" t="s">
        <v>318</v>
      </c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>
        <v>0</v>
      </c>
      <c r="N61" s="210">
        <f t="shared" si="4"/>
        <v>0</v>
      </c>
      <c r="O61" s="106" t="str">
        <f t="shared" si="5"/>
        <v/>
      </c>
    </row>
    <row r="62" spans="1:15" s="25" customFormat="1" ht="12.6" customHeight="1" x14ac:dyDescent="0.2">
      <c r="A62" s="111" t="s">
        <v>148</v>
      </c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>
        <v>0</v>
      </c>
      <c r="N62" s="210">
        <f t="shared" si="4"/>
        <v>0</v>
      </c>
      <c r="O62" s="106" t="str">
        <f t="shared" si="5"/>
        <v/>
      </c>
    </row>
    <row r="63" spans="1:15" s="25" customFormat="1" ht="12.6" customHeight="1" x14ac:dyDescent="0.2">
      <c r="A63" s="111" t="s">
        <v>237</v>
      </c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>
        <v>0</v>
      </c>
      <c r="N63" s="210">
        <f t="shared" si="4"/>
        <v>0</v>
      </c>
      <c r="O63" s="106" t="str">
        <f t="shared" si="5"/>
        <v/>
      </c>
    </row>
    <row r="64" spans="1:15" s="25" customFormat="1" ht="12.6" customHeight="1" x14ac:dyDescent="0.2">
      <c r="A64" s="112" t="s">
        <v>3</v>
      </c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>
        <v>0</v>
      </c>
      <c r="N64" s="210">
        <f t="shared" si="4"/>
        <v>0</v>
      </c>
      <c r="O64" s="106" t="str">
        <f t="shared" si="5"/>
        <v/>
      </c>
    </row>
    <row r="65" spans="1:15" s="25" customFormat="1" ht="12.6" customHeight="1" x14ac:dyDescent="0.2">
      <c r="A65" s="112" t="s">
        <v>458</v>
      </c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>
        <v>0</v>
      </c>
      <c r="N65" s="210">
        <f t="shared" si="4"/>
        <v>0</v>
      </c>
      <c r="O65" s="106" t="str">
        <f t="shared" si="5"/>
        <v/>
      </c>
    </row>
    <row r="66" spans="1:15" s="25" customFormat="1" ht="12.6" customHeight="1" x14ac:dyDescent="0.2">
      <c r="A66" s="112" t="s">
        <v>641</v>
      </c>
      <c r="B66" s="27"/>
      <c r="C66" s="27">
        <v>1665</v>
      </c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10">
        <f t="shared" si="4"/>
        <v>1665</v>
      </c>
      <c r="O66" s="106">
        <f t="shared" si="5"/>
        <v>1665</v>
      </c>
    </row>
    <row r="67" spans="1:15" s="25" customFormat="1" ht="12.6" customHeight="1" x14ac:dyDescent="0.2">
      <c r="A67" s="112" t="s">
        <v>306</v>
      </c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>
        <v>0</v>
      </c>
      <c r="N67" s="210">
        <f t="shared" si="4"/>
        <v>0</v>
      </c>
      <c r="O67" s="106" t="str">
        <f t="shared" si="5"/>
        <v/>
      </c>
    </row>
    <row r="68" spans="1:15" s="25" customFormat="1" ht="12.6" customHeight="1" x14ac:dyDescent="0.2">
      <c r="A68" s="112" t="s">
        <v>65</v>
      </c>
      <c r="B68" s="27">
        <v>25.17</v>
      </c>
      <c r="C68" s="27">
        <v>25.21</v>
      </c>
      <c r="D68" s="27">
        <v>25.3</v>
      </c>
      <c r="E68" s="27"/>
      <c r="F68" s="27"/>
      <c r="G68" s="27"/>
      <c r="H68" s="27"/>
      <c r="I68" s="27"/>
      <c r="J68" s="27"/>
      <c r="K68" s="27"/>
      <c r="L68" s="27"/>
      <c r="M68" s="27">
        <v>0</v>
      </c>
      <c r="N68" s="210">
        <f t="shared" si="4"/>
        <v>75.680000000000007</v>
      </c>
      <c r="O68" s="106">
        <f t="shared" si="5"/>
        <v>25.22666666666667</v>
      </c>
    </row>
    <row r="69" spans="1:15" s="25" customFormat="1" ht="12.6" customHeight="1" thickBot="1" x14ac:dyDescent="0.25">
      <c r="A69" s="176" t="s">
        <v>1</v>
      </c>
      <c r="B69" s="177">
        <f>SUM(B58:B68)</f>
        <v>4750.17</v>
      </c>
      <c r="C69" s="177">
        <f t="shared" ref="C69:M69" si="6">SUM(C58:C68)</f>
        <v>6415.21</v>
      </c>
      <c r="D69" s="177">
        <f t="shared" si="6"/>
        <v>4750.3</v>
      </c>
      <c r="E69" s="177">
        <f t="shared" si="6"/>
        <v>0</v>
      </c>
      <c r="F69" s="177">
        <f t="shared" si="6"/>
        <v>0</v>
      </c>
      <c r="G69" s="177">
        <f t="shared" si="6"/>
        <v>0</v>
      </c>
      <c r="H69" s="177">
        <f>SUM(H58:H68)</f>
        <v>0</v>
      </c>
      <c r="I69" s="177">
        <f t="shared" si="6"/>
        <v>0</v>
      </c>
      <c r="J69" s="177">
        <f t="shared" si="6"/>
        <v>0</v>
      </c>
      <c r="K69" s="177">
        <f t="shared" si="6"/>
        <v>0</v>
      </c>
      <c r="L69" s="177">
        <f t="shared" si="6"/>
        <v>0</v>
      </c>
      <c r="M69" s="179">
        <f t="shared" si="6"/>
        <v>0</v>
      </c>
      <c r="N69" s="180">
        <f t="shared" si="4"/>
        <v>15915.68</v>
      </c>
      <c r="O69" s="291">
        <f>IFERROR(AVERAGEIF(B69:M69,"&gt;0"),"")</f>
        <v>5305.2266666666665</v>
      </c>
    </row>
    <row r="70" spans="1:15" s="25" customFormat="1" ht="12.6" customHeight="1" thickBot="1" x14ac:dyDescent="0.25">
      <c r="A70" s="41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213"/>
      <c r="O70" s="214"/>
    </row>
    <row r="71" spans="1:15" s="34" customFormat="1" ht="12.6" customHeight="1" thickBot="1" x14ac:dyDescent="0.25">
      <c r="A71" s="184" t="s">
        <v>9</v>
      </c>
      <c r="B71" s="185">
        <f>'[2]2021'!$E$5</f>
        <v>46589.08</v>
      </c>
      <c r="C71" s="185">
        <f>'[2]2021'!$H$5</f>
        <v>46902.090000000004</v>
      </c>
      <c r="D71" s="185">
        <f>'[2]2021'!$K$5</f>
        <v>47478.400000000001</v>
      </c>
      <c r="E71" s="185">
        <f>'[2]2021'!$N$5</f>
        <v>0</v>
      </c>
      <c r="F71" s="185">
        <f>'[2]2021'!$Q$5</f>
        <v>0</v>
      </c>
      <c r="G71" s="185">
        <f>'[2]2021'!$T$5</f>
        <v>0</v>
      </c>
      <c r="H71" s="185">
        <f>'[2]2021'!$W$5</f>
        <v>0</v>
      </c>
      <c r="I71" s="185">
        <f>'[2]2021'!$Z$5</f>
        <v>0</v>
      </c>
      <c r="J71" s="185">
        <f>'[2]2021'!$AC$6</f>
        <v>0</v>
      </c>
      <c r="K71" s="185">
        <f>'[2]2021'!$AF$5</f>
        <v>0</v>
      </c>
      <c r="L71" s="185">
        <f>'[2]2021'!$AI$5</f>
        <v>0</v>
      </c>
      <c r="M71" s="185">
        <f>'[2]2021'!$AL$5</f>
        <v>0</v>
      </c>
      <c r="N71" s="43"/>
    </row>
    <row r="72" spans="1:15" s="25" customFormat="1" ht="14.1" customHeight="1" x14ac:dyDescent="0.2">
      <c r="N72" s="34"/>
      <c r="O72" s="34"/>
    </row>
  </sheetData>
  <sheetCalcPr fullCalcOnLoad="1"/>
  <sheetProtection password="E499" sheet="1" objects="1" scenarios="1" selectLockedCells="1" selectUnlockedCells="1"/>
  <mergeCells count="3">
    <mergeCell ref="A1:O1"/>
    <mergeCell ref="A2:O2"/>
    <mergeCell ref="A4:O4"/>
  </mergeCells>
  <printOptions horizontalCentered="1"/>
  <pageMargins left="0.39370078740157483" right="0.39370078740157483" top="0.78740157480314965" bottom="0.39370078740157483" header="0.51181102362204722" footer="0.51181102362204722"/>
  <pageSetup paperSize="9" scale="75" firstPageNumber="0" orientation="landscape" horizontalDpi="300" verticalDpi="300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0"/>
  <dimension ref="A1:P67"/>
  <sheetViews>
    <sheetView topLeftCell="A39" zoomScale="140" zoomScaleNormal="140" workbookViewId="0">
      <selection activeCell="B57" sqref="B57:M57"/>
    </sheetView>
  </sheetViews>
  <sheetFormatPr defaultRowHeight="12.75" x14ac:dyDescent="0.2"/>
  <cols>
    <col min="1" max="1" width="39.28515625" style="44" customWidth="1"/>
    <col min="2" max="2" width="8.85546875" style="44" customWidth="1"/>
    <col min="3" max="5" width="8.7109375" style="44" customWidth="1"/>
    <col min="6" max="6" width="8.85546875" style="44" customWidth="1"/>
    <col min="7" max="7" width="8.7109375" style="44" customWidth="1"/>
    <col min="8" max="8" width="9.5703125" style="44" customWidth="1"/>
    <col min="9" max="9" width="9.28515625" style="44" customWidth="1"/>
    <col min="10" max="10" width="9" style="44" customWidth="1"/>
    <col min="11" max="13" width="9.7109375" style="44" customWidth="1"/>
    <col min="14" max="14" width="9.7109375" style="215" customWidth="1"/>
    <col min="15" max="15" width="9.7109375" style="44" customWidth="1"/>
    <col min="16" max="16384" width="9.140625" style="44"/>
  </cols>
  <sheetData>
    <row r="1" spans="1:15" ht="12.6" customHeight="1" x14ac:dyDescent="0.2">
      <c r="A1" s="508" t="str">
        <f>APUCARANA!A1</f>
        <v xml:space="preserve">ORDEM DOS ADVOGADOS DO BRASIL - Seção PR </v>
      </c>
      <c r="B1" s="509"/>
      <c r="C1" s="509"/>
      <c r="D1" s="509"/>
      <c r="E1" s="509"/>
      <c r="F1" s="509"/>
      <c r="G1" s="509"/>
      <c r="H1" s="509"/>
      <c r="I1" s="509"/>
      <c r="J1" s="509"/>
      <c r="K1" s="509"/>
      <c r="L1" s="509"/>
      <c r="M1" s="509"/>
      <c r="N1" s="509"/>
      <c r="O1" s="510"/>
    </row>
    <row r="2" spans="1:15" ht="12.6" customHeight="1" x14ac:dyDescent="0.2">
      <c r="A2" s="490" t="str">
        <f>APUCARANA!A2</f>
        <v>Demostrativo de Despesas - JANEIRO 2021 A DEZEMBRO 2021</v>
      </c>
      <c r="B2" s="491"/>
      <c r="C2" s="491"/>
      <c r="D2" s="491"/>
      <c r="E2" s="491"/>
      <c r="F2" s="491"/>
      <c r="G2" s="491"/>
      <c r="H2" s="491"/>
      <c r="I2" s="491"/>
      <c r="J2" s="491"/>
      <c r="K2" s="491"/>
      <c r="L2" s="491"/>
      <c r="M2" s="491"/>
      <c r="N2" s="491"/>
      <c r="O2" s="492"/>
    </row>
    <row r="3" spans="1:15" ht="12.6" customHeight="1" x14ac:dyDescent="0.2">
      <c r="A3" s="45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211"/>
      <c r="O3" s="46"/>
    </row>
    <row r="4" spans="1:15" s="52" customFormat="1" ht="12.6" customHeight="1" x14ac:dyDescent="0.2">
      <c r="A4" s="545" t="s">
        <v>36</v>
      </c>
      <c r="B4" s="546"/>
      <c r="C4" s="546"/>
      <c r="D4" s="546"/>
      <c r="E4" s="546"/>
      <c r="F4" s="546"/>
      <c r="G4" s="546"/>
      <c r="H4" s="546"/>
      <c r="I4" s="546"/>
      <c r="J4" s="546"/>
      <c r="K4" s="546"/>
      <c r="L4" s="546"/>
      <c r="M4" s="546"/>
      <c r="N4" s="546"/>
      <c r="O4" s="547"/>
    </row>
    <row r="5" spans="1:15" ht="12.6" customHeight="1" thickBot="1" x14ac:dyDescent="0.25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298"/>
      <c r="O5" s="45"/>
    </row>
    <row r="6" spans="1:15" s="25" customFormat="1" ht="12.6" customHeight="1" thickBot="1" x14ac:dyDescent="0.25">
      <c r="A6" s="9" t="s">
        <v>0</v>
      </c>
      <c r="B6" s="10">
        <f>APUCARANA!B6</f>
        <v>44197</v>
      </c>
      <c r="C6" s="11">
        <f>APUCARANA!C6</f>
        <v>44228</v>
      </c>
      <c r="D6" s="11">
        <f>APUCARANA!D6</f>
        <v>44256</v>
      </c>
      <c r="E6" s="11">
        <f>APUCARANA!E6</f>
        <v>44287</v>
      </c>
      <c r="F6" s="79">
        <f>APUCARANA!F6</f>
        <v>44317</v>
      </c>
      <c r="G6" s="11">
        <f>APUCARANA!G6</f>
        <v>44348</v>
      </c>
      <c r="H6" s="11">
        <f>APUCARANA!H6</f>
        <v>44378</v>
      </c>
      <c r="I6" s="11">
        <f>APUCARANA!I6</f>
        <v>44409</v>
      </c>
      <c r="J6" s="11">
        <f>APUCARANA!J6</f>
        <v>44440</v>
      </c>
      <c r="K6" s="11">
        <f>APUCARANA!K6</f>
        <v>44470</v>
      </c>
      <c r="L6" s="11">
        <f>APUCARANA!L6</f>
        <v>44501</v>
      </c>
      <c r="M6" s="79">
        <f>APUCARANA!M6</f>
        <v>44531</v>
      </c>
      <c r="N6" s="12" t="str">
        <f>APUCARANA!N6</f>
        <v>Total</v>
      </c>
      <c r="O6" s="9" t="str">
        <f>APUCARANA!O6</f>
        <v>Média</v>
      </c>
    </row>
    <row r="7" spans="1:15" s="25" customFormat="1" ht="12.6" customHeight="1" x14ac:dyDescent="0.2">
      <c r="A7" s="105" t="s">
        <v>82</v>
      </c>
      <c r="B7" s="54">
        <v>24.17</v>
      </c>
      <c r="C7" s="54">
        <v>24.17</v>
      </c>
      <c r="D7" s="54">
        <v>24.17</v>
      </c>
      <c r="E7" s="54"/>
      <c r="F7" s="54"/>
      <c r="G7" s="54"/>
      <c r="H7" s="54"/>
      <c r="I7" s="54"/>
      <c r="J7" s="54"/>
      <c r="K7" s="54"/>
      <c r="L7" s="54"/>
      <c r="M7" s="54">
        <v>0</v>
      </c>
      <c r="N7" s="222">
        <f>SUM(B7:M7)</f>
        <v>72.510000000000005</v>
      </c>
      <c r="O7" s="106">
        <f>IFERROR(AVERAGEIF(B7:M7,"&gt;0"),"")</f>
        <v>24.17</v>
      </c>
    </row>
    <row r="8" spans="1:15" s="25" customFormat="1" ht="12.6" customHeight="1" x14ac:dyDescent="0.2">
      <c r="A8" s="105" t="s">
        <v>487</v>
      </c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>
        <v>0</v>
      </c>
      <c r="N8" s="222">
        <f t="shared" ref="N8:N50" si="0">SUM(B8:M8)</f>
        <v>0</v>
      </c>
      <c r="O8" s="106" t="str">
        <f t="shared" ref="O8:O50" si="1">IFERROR(AVERAGEIF(B8:M8,"&gt;0"),"")</f>
        <v/>
      </c>
    </row>
    <row r="9" spans="1:15" s="25" customFormat="1" ht="12.6" customHeight="1" x14ac:dyDescent="0.2">
      <c r="A9" s="105" t="s">
        <v>618</v>
      </c>
      <c r="B9" s="54">
        <v>1572.5</v>
      </c>
      <c r="C9" s="54"/>
      <c r="D9" s="54"/>
      <c r="E9" s="54"/>
      <c r="F9" s="54"/>
      <c r="G9" s="54"/>
      <c r="H9" s="54"/>
      <c r="I9" s="54"/>
      <c r="J9" s="54"/>
      <c r="K9" s="54"/>
      <c r="L9" s="54"/>
      <c r="M9" s="54">
        <v>0</v>
      </c>
      <c r="N9" s="222">
        <f t="shared" si="0"/>
        <v>1572.5</v>
      </c>
      <c r="O9" s="106">
        <f t="shared" si="1"/>
        <v>1572.5</v>
      </c>
    </row>
    <row r="10" spans="1:15" s="25" customFormat="1" ht="12.6" customHeight="1" x14ac:dyDescent="0.2">
      <c r="A10" s="105" t="s">
        <v>405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>
        <v>0</v>
      </c>
      <c r="N10" s="222">
        <f t="shared" si="0"/>
        <v>0</v>
      </c>
      <c r="O10" s="106" t="str">
        <f t="shared" si="1"/>
        <v/>
      </c>
    </row>
    <row r="11" spans="1:15" s="25" customFormat="1" ht="12.6" customHeight="1" x14ac:dyDescent="0.2">
      <c r="A11" s="105" t="s">
        <v>236</v>
      </c>
      <c r="B11" s="54"/>
      <c r="C11" s="54"/>
      <c r="D11" s="54">
        <v>1330</v>
      </c>
      <c r="E11" s="54"/>
      <c r="F11" s="54"/>
      <c r="G11" s="54"/>
      <c r="H11" s="54"/>
      <c r="I11" s="54"/>
      <c r="J11" s="54"/>
      <c r="K11" s="54"/>
      <c r="L11" s="54"/>
      <c r="M11" s="54">
        <v>0</v>
      </c>
      <c r="N11" s="222">
        <f t="shared" si="0"/>
        <v>1330</v>
      </c>
      <c r="O11" s="106">
        <f t="shared" si="1"/>
        <v>1330</v>
      </c>
    </row>
    <row r="12" spans="1:15" s="25" customFormat="1" ht="12.6" customHeight="1" x14ac:dyDescent="0.2">
      <c r="A12" s="105" t="s">
        <v>561</v>
      </c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>
        <v>0</v>
      </c>
      <c r="N12" s="222">
        <f t="shared" si="0"/>
        <v>0</v>
      </c>
      <c r="O12" s="106" t="str">
        <f t="shared" si="1"/>
        <v/>
      </c>
    </row>
    <row r="13" spans="1:15" s="25" customFormat="1" ht="12.6" customHeight="1" x14ac:dyDescent="0.2">
      <c r="A13" s="105" t="s">
        <v>131</v>
      </c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>
        <v>0</v>
      </c>
      <c r="N13" s="222">
        <f t="shared" si="0"/>
        <v>0</v>
      </c>
      <c r="O13" s="106" t="str">
        <f t="shared" si="1"/>
        <v/>
      </c>
    </row>
    <row r="14" spans="1:15" s="25" customFormat="1" ht="12.6" customHeight="1" x14ac:dyDescent="0.2">
      <c r="A14" s="105" t="s">
        <v>334</v>
      </c>
      <c r="B14" s="54"/>
      <c r="C14" s="54"/>
      <c r="D14" s="54">
        <v>1468.01</v>
      </c>
      <c r="E14" s="54"/>
      <c r="F14" s="54"/>
      <c r="G14" s="54"/>
      <c r="H14" s="54"/>
      <c r="I14" s="54"/>
      <c r="J14" s="54"/>
      <c r="K14" s="54"/>
      <c r="L14" s="54"/>
      <c r="M14" s="54">
        <v>0</v>
      </c>
      <c r="N14" s="222">
        <f t="shared" si="0"/>
        <v>1468.01</v>
      </c>
      <c r="O14" s="106">
        <f t="shared" si="1"/>
        <v>1468.01</v>
      </c>
    </row>
    <row r="15" spans="1:15" s="25" customFormat="1" ht="12.6" customHeight="1" x14ac:dyDescent="0.2">
      <c r="A15" s="105" t="s">
        <v>182</v>
      </c>
      <c r="B15" s="54">
        <v>47.15</v>
      </c>
      <c r="C15" s="54">
        <v>169.62</v>
      </c>
      <c r="D15" s="54"/>
      <c r="E15" s="54"/>
      <c r="F15" s="54"/>
      <c r="G15" s="54"/>
      <c r="H15" s="54"/>
      <c r="I15" s="54"/>
      <c r="J15" s="54"/>
      <c r="K15" s="54"/>
      <c r="L15" s="54"/>
      <c r="M15" s="54">
        <v>0</v>
      </c>
      <c r="N15" s="222">
        <f t="shared" si="0"/>
        <v>216.77</v>
      </c>
      <c r="O15" s="106">
        <f t="shared" si="1"/>
        <v>108.38500000000001</v>
      </c>
    </row>
    <row r="16" spans="1:15" s="25" customFormat="1" ht="12.6" customHeight="1" x14ac:dyDescent="0.2">
      <c r="A16" s="105" t="s">
        <v>275</v>
      </c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>
        <v>0</v>
      </c>
      <c r="N16" s="222">
        <f t="shared" si="0"/>
        <v>0</v>
      </c>
      <c r="O16" s="106" t="str">
        <f t="shared" si="1"/>
        <v/>
      </c>
    </row>
    <row r="17" spans="1:15" s="25" customFormat="1" ht="12.6" customHeight="1" x14ac:dyDescent="0.2">
      <c r="A17" s="105" t="s">
        <v>488</v>
      </c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>
        <v>0</v>
      </c>
      <c r="N17" s="222">
        <f t="shared" si="0"/>
        <v>0</v>
      </c>
      <c r="O17" s="106" t="str">
        <f t="shared" si="1"/>
        <v/>
      </c>
    </row>
    <row r="18" spans="1:15" s="25" customFormat="1" ht="12.6" customHeight="1" x14ac:dyDescent="0.2">
      <c r="A18" s="117" t="s">
        <v>67</v>
      </c>
      <c r="B18" s="54"/>
      <c r="C18" s="54">
        <v>141.9</v>
      </c>
      <c r="D18" s="54"/>
      <c r="E18" s="54"/>
      <c r="F18" s="54"/>
      <c r="G18" s="54"/>
      <c r="H18" s="54"/>
      <c r="I18" s="54"/>
      <c r="J18" s="54"/>
      <c r="K18" s="54"/>
      <c r="L18" s="54"/>
      <c r="M18" s="54">
        <v>0</v>
      </c>
      <c r="N18" s="222">
        <f t="shared" si="0"/>
        <v>141.9</v>
      </c>
      <c r="O18" s="106">
        <f t="shared" si="1"/>
        <v>141.9</v>
      </c>
    </row>
    <row r="19" spans="1:15" s="25" customFormat="1" ht="12.6" customHeight="1" x14ac:dyDescent="0.2">
      <c r="A19" s="117" t="s">
        <v>486</v>
      </c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>
        <v>0</v>
      </c>
      <c r="N19" s="222">
        <f t="shared" si="0"/>
        <v>0</v>
      </c>
      <c r="O19" s="106" t="str">
        <f t="shared" si="1"/>
        <v/>
      </c>
    </row>
    <row r="20" spans="1:15" s="25" customFormat="1" ht="12.6" customHeight="1" x14ac:dyDescent="0.2">
      <c r="A20" s="105" t="s">
        <v>158</v>
      </c>
      <c r="B20" s="54">
        <v>120</v>
      </c>
      <c r="C20" s="54"/>
      <c r="D20" s="54">
        <v>400</v>
      </c>
      <c r="E20" s="54"/>
      <c r="F20" s="54"/>
      <c r="G20" s="54"/>
      <c r="H20" s="54"/>
      <c r="I20" s="54"/>
      <c r="J20" s="54"/>
      <c r="K20" s="54"/>
      <c r="L20" s="54"/>
      <c r="M20" s="54">
        <v>0</v>
      </c>
      <c r="N20" s="222">
        <f t="shared" si="0"/>
        <v>520</v>
      </c>
      <c r="O20" s="106">
        <f t="shared" si="1"/>
        <v>260</v>
      </c>
    </row>
    <row r="21" spans="1:15" s="25" customFormat="1" ht="12.6" customHeight="1" x14ac:dyDescent="0.2">
      <c r="A21" s="105" t="s">
        <v>227</v>
      </c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>
        <v>0</v>
      </c>
      <c r="N21" s="222">
        <f t="shared" si="0"/>
        <v>0</v>
      </c>
      <c r="O21" s="106" t="str">
        <f t="shared" si="1"/>
        <v/>
      </c>
    </row>
    <row r="22" spans="1:15" s="25" customFormat="1" ht="12.6" customHeight="1" x14ac:dyDescent="0.2">
      <c r="A22" s="105" t="s">
        <v>68</v>
      </c>
      <c r="B22" s="54"/>
      <c r="C22" s="54"/>
      <c r="D22" s="54">
        <v>469.8</v>
      </c>
      <c r="E22" s="54"/>
      <c r="F22" s="54"/>
      <c r="G22" s="54"/>
      <c r="H22" s="54"/>
      <c r="I22" s="54"/>
      <c r="J22" s="54"/>
      <c r="K22" s="54"/>
      <c r="L22" s="54"/>
      <c r="M22" s="54">
        <v>0</v>
      </c>
      <c r="N22" s="222">
        <f t="shared" si="0"/>
        <v>469.8</v>
      </c>
      <c r="O22" s="106">
        <f t="shared" si="1"/>
        <v>469.8</v>
      </c>
    </row>
    <row r="23" spans="1:15" s="25" customFormat="1" ht="12.6" customHeight="1" x14ac:dyDescent="0.2">
      <c r="A23" s="105" t="s">
        <v>77</v>
      </c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>
        <v>0</v>
      </c>
      <c r="N23" s="222">
        <f t="shared" si="0"/>
        <v>0</v>
      </c>
      <c r="O23" s="106" t="str">
        <f t="shared" si="1"/>
        <v/>
      </c>
    </row>
    <row r="24" spans="1:15" s="25" customFormat="1" ht="12.6" customHeight="1" x14ac:dyDescent="0.2">
      <c r="A24" s="105" t="s">
        <v>111</v>
      </c>
      <c r="B24" s="54"/>
      <c r="C24" s="54">
        <v>65.5</v>
      </c>
      <c r="D24" s="54">
        <v>313.91000000000003</v>
      </c>
      <c r="E24" s="54"/>
      <c r="F24" s="54"/>
      <c r="G24" s="54"/>
      <c r="H24" s="54"/>
      <c r="I24" s="54"/>
      <c r="J24" s="54"/>
      <c r="K24" s="54"/>
      <c r="L24" s="54"/>
      <c r="M24" s="54">
        <v>0</v>
      </c>
      <c r="N24" s="222">
        <f t="shared" si="0"/>
        <v>379.41</v>
      </c>
      <c r="O24" s="106">
        <f t="shared" si="1"/>
        <v>189.70500000000001</v>
      </c>
    </row>
    <row r="25" spans="1:15" s="25" customFormat="1" ht="12.6" customHeight="1" x14ac:dyDescent="0.2">
      <c r="A25" s="105" t="s">
        <v>69</v>
      </c>
      <c r="B25" s="54"/>
      <c r="C25" s="54"/>
      <c r="D25" s="54">
        <v>44</v>
      </c>
      <c r="E25" s="54"/>
      <c r="F25" s="54"/>
      <c r="G25" s="54"/>
      <c r="H25" s="54"/>
      <c r="I25" s="54"/>
      <c r="J25" s="54"/>
      <c r="K25" s="54"/>
      <c r="L25" s="54"/>
      <c r="M25" s="54">
        <v>0</v>
      </c>
      <c r="N25" s="222">
        <f t="shared" si="0"/>
        <v>44</v>
      </c>
      <c r="O25" s="106">
        <f t="shared" si="1"/>
        <v>44</v>
      </c>
    </row>
    <row r="26" spans="1:15" s="25" customFormat="1" ht="12.6" customHeight="1" x14ac:dyDescent="0.2">
      <c r="A26" s="105" t="s">
        <v>492</v>
      </c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>
        <v>0</v>
      </c>
      <c r="N26" s="222">
        <f t="shared" si="0"/>
        <v>0</v>
      </c>
      <c r="O26" s="106" t="str">
        <f t="shared" si="1"/>
        <v/>
      </c>
    </row>
    <row r="27" spans="1:15" s="25" customFormat="1" ht="12.6" customHeight="1" x14ac:dyDescent="0.2">
      <c r="A27" s="105" t="s">
        <v>287</v>
      </c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>
        <v>0</v>
      </c>
      <c r="N27" s="222">
        <f t="shared" si="0"/>
        <v>0</v>
      </c>
      <c r="O27" s="106" t="str">
        <f t="shared" si="1"/>
        <v/>
      </c>
    </row>
    <row r="28" spans="1:15" s="25" customFormat="1" ht="12.6" customHeight="1" x14ac:dyDescent="0.2">
      <c r="A28" s="105" t="s">
        <v>466</v>
      </c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>
        <v>0</v>
      </c>
      <c r="N28" s="222">
        <f t="shared" si="0"/>
        <v>0</v>
      </c>
      <c r="O28" s="106" t="str">
        <f t="shared" si="1"/>
        <v/>
      </c>
    </row>
    <row r="29" spans="1:15" s="25" customFormat="1" ht="12.6" customHeight="1" x14ac:dyDescent="0.2">
      <c r="A29" s="105" t="s">
        <v>544</v>
      </c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>
        <v>0</v>
      </c>
      <c r="N29" s="222">
        <f t="shared" si="0"/>
        <v>0</v>
      </c>
      <c r="O29" s="106" t="str">
        <f t="shared" si="1"/>
        <v/>
      </c>
    </row>
    <row r="30" spans="1:15" s="25" customFormat="1" ht="12.6" customHeight="1" x14ac:dyDescent="0.2">
      <c r="A30" s="105" t="s">
        <v>562</v>
      </c>
      <c r="B30" s="54"/>
      <c r="C30" s="54">
        <v>80.650000000000006</v>
      </c>
      <c r="D30" s="54"/>
      <c r="E30" s="54"/>
      <c r="F30" s="54"/>
      <c r="G30" s="54"/>
      <c r="H30" s="54"/>
      <c r="I30" s="54"/>
      <c r="J30" s="54"/>
      <c r="K30" s="54"/>
      <c r="L30" s="54"/>
      <c r="M30" s="54">
        <v>0</v>
      </c>
      <c r="N30" s="222">
        <f t="shared" si="0"/>
        <v>80.650000000000006</v>
      </c>
      <c r="O30" s="106">
        <f t="shared" si="1"/>
        <v>80.650000000000006</v>
      </c>
    </row>
    <row r="31" spans="1:15" s="25" customFormat="1" ht="12.6" customHeight="1" x14ac:dyDescent="0.2">
      <c r="A31" s="105" t="s">
        <v>181</v>
      </c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>
        <v>0</v>
      </c>
      <c r="N31" s="222">
        <f t="shared" si="0"/>
        <v>0</v>
      </c>
      <c r="O31" s="106" t="str">
        <f t="shared" si="1"/>
        <v/>
      </c>
    </row>
    <row r="32" spans="1:15" s="25" customFormat="1" ht="12.6" customHeight="1" x14ac:dyDescent="0.2">
      <c r="A32" s="105" t="s">
        <v>656</v>
      </c>
      <c r="B32" s="54"/>
      <c r="C32" s="54">
        <v>6.39</v>
      </c>
      <c r="D32" s="54"/>
      <c r="E32" s="54"/>
      <c r="F32" s="54"/>
      <c r="G32" s="54"/>
      <c r="H32" s="54"/>
      <c r="I32" s="54"/>
      <c r="J32" s="54"/>
      <c r="K32" s="54"/>
      <c r="L32" s="54"/>
      <c r="M32" s="54">
        <v>0</v>
      </c>
      <c r="N32" s="222">
        <f t="shared" si="0"/>
        <v>6.39</v>
      </c>
      <c r="O32" s="106">
        <f t="shared" si="1"/>
        <v>6.39</v>
      </c>
    </row>
    <row r="33" spans="1:15" s="25" customFormat="1" ht="12.6" customHeight="1" x14ac:dyDescent="0.2">
      <c r="A33" s="105" t="s">
        <v>206</v>
      </c>
      <c r="B33" s="54">
        <v>41.74</v>
      </c>
      <c r="C33" s="54">
        <v>41.74</v>
      </c>
      <c r="D33" s="54">
        <v>41.74</v>
      </c>
      <c r="E33" s="54"/>
      <c r="F33" s="54"/>
      <c r="G33" s="54"/>
      <c r="H33" s="54"/>
      <c r="I33" s="54"/>
      <c r="J33" s="54"/>
      <c r="K33" s="54"/>
      <c r="L33" s="54"/>
      <c r="M33" s="54">
        <v>0</v>
      </c>
      <c r="N33" s="222">
        <f t="shared" si="0"/>
        <v>125.22</v>
      </c>
      <c r="O33" s="106">
        <f t="shared" si="1"/>
        <v>41.74</v>
      </c>
    </row>
    <row r="34" spans="1:15" s="25" customFormat="1" ht="12.6" customHeight="1" x14ac:dyDescent="0.2">
      <c r="A34" s="105" t="s">
        <v>253</v>
      </c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>
        <v>0</v>
      </c>
      <c r="N34" s="222">
        <f t="shared" si="0"/>
        <v>0</v>
      </c>
      <c r="O34" s="106" t="str">
        <f t="shared" si="1"/>
        <v/>
      </c>
    </row>
    <row r="35" spans="1:15" s="25" customFormat="1" ht="12.6" customHeight="1" x14ac:dyDescent="0.2">
      <c r="A35" s="105" t="s">
        <v>106</v>
      </c>
      <c r="B35" s="54">
        <v>280</v>
      </c>
      <c r="C35" s="54"/>
      <c r="D35" s="54">
        <v>420</v>
      </c>
      <c r="E35" s="54"/>
      <c r="F35" s="54"/>
      <c r="G35" s="54"/>
      <c r="H35" s="54"/>
      <c r="I35" s="54"/>
      <c r="J35" s="54"/>
      <c r="K35" s="54"/>
      <c r="L35" s="54"/>
      <c r="M35" s="54">
        <v>0</v>
      </c>
      <c r="N35" s="222">
        <f t="shared" si="0"/>
        <v>700</v>
      </c>
      <c r="O35" s="106">
        <f t="shared" si="1"/>
        <v>350</v>
      </c>
    </row>
    <row r="36" spans="1:15" s="25" customFormat="1" ht="12.6" customHeight="1" x14ac:dyDescent="0.2">
      <c r="A36" s="105" t="s">
        <v>541</v>
      </c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>
        <v>0</v>
      </c>
      <c r="N36" s="222">
        <f t="shared" si="0"/>
        <v>0</v>
      </c>
      <c r="O36" s="106" t="str">
        <f t="shared" si="1"/>
        <v/>
      </c>
    </row>
    <row r="37" spans="1:15" s="25" customFormat="1" ht="12.6" customHeight="1" x14ac:dyDescent="0.2">
      <c r="A37" s="105" t="s">
        <v>528</v>
      </c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>
        <v>0</v>
      </c>
      <c r="N37" s="222">
        <f t="shared" si="0"/>
        <v>0</v>
      </c>
      <c r="O37" s="106" t="str">
        <f t="shared" si="1"/>
        <v/>
      </c>
    </row>
    <row r="38" spans="1:15" s="25" customFormat="1" ht="12.6" customHeight="1" x14ac:dyDescent="0.2">
      <c r="A38" s="105" t="s">
        <v>497</v>
      </c>
      <c r="B38" s="54">
        <v>131.68</v>
      </c>
      <c r="C38" s="54">
        <v>115.24</v>
      </c>
      <c r="D38" s="54">
        <v>92.24</v>
      </c>
      <c r="E38" s="54"/>
      <c r="F38" s="54"/>
      <c r="G38" s="54"/>
      <c r="H38" s="54"/>
      <c r="I38" s="54"/>
      <c r="J38" s="54"/>
      <c r="K38" s="54"/>
      <c r="L38" s="54"/>
      <c r="M38" s="54">
        <v>0</v>
      </c>
      <c r="N38" s="222">
        <f t="shared" si="0"/>
        <v>339.16</v>
      </c>
      <c r="O38" s="106">
        <f t="shared" si="1"/>
        <v>113.05333333333334</v>
      </c>
    </row>
    <row r="39" spans="1:15" s="25" customFormat="1" ht="12.6" customHeight="1" x14ac:dyDescent="0.2">
      <c r="A39" s="105" t="s">
        <v>95</v>
      </c>
      <c r="B39" s="54">
        <v>274.11</v>
      </c>
      <c r="C39" s="54">
        <v>248.1</v>
      </c>
      <c r="D39" s="54">
        <v>151.22999999999999</v>
      </c>
      <c r="E39" s="54"/>
      <c r="F39" s="54"/>
      <c r="G39" s="54"/>
      <c r="H39" s="54"/>
      <c r="I39" s="54"/>
      <c r="J39" s="54"/>
      <c r="K39" s="54"/>
      <c r="L39" s="54"/>
      <c r="M39" s="54">
        <v>0</v>
      </c>
      <c r="N39" s="222">
        <f t="shared" si="0"/>
        <v>673.44</v>
      </c>
      <c r="O39" s="106">
        <f t="shared" si="1"/>
        <v>224.48000000000002</v>
      </c>
    </row>
    <row r="40" spans="1:15" s="25" customFormat="1" ht="12.6" customHeight="1" x14ac:dyDescent="0.2">
      <c r="A40" s="105" t="s">
        <v>130</v>
      </c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>
        <v>0</v>
      </c>
      <c r="N40" s="222">
        <f t="shared" si="0"/>
        <v>0</v>
      </c>
      <c r="O40" s="106" t="str">
        <f t="shared" si="1"/>
        <v/>
      </c>
    </row>
    <row r="41" spans="1:15" s="25" customFormat="1" ht="12.6" customHeight="1" x14ac:dyDescent="0.2">
      <c r="A41" s="105" t="s">
        <v>98</v>
      </c>
      <c r="B41" s="54"/>
      <c r="C41" s="54"/>
      <c r="D41" s="54">
        <v>200</v>
      </c>
      <c r="E41" s="54"/>
      <c r="F41" s="54"/>
      <c r="G41" s="54"/>
      <c r="H41" s="54"/>
      <c r="I41" s="54"/>
      <c r="J41" s="54"/>
      <c r="K41" s="54"/>
      <c r="L41" s="54"/>
      <c r="M41" s="54">
        <v>0</v>
      </c>
      <c r="N41" s="222">
        <f t="shared" si="0"/>
        <v>200</v>
      </c>
      <c r="O41" s="106">
        <f t="shared" si="1"/>
        <v>200</v>
      </c>
    </row>
    <row r="42" spans="1:15" s="25" customFormat="1" ht="12.6" customHeight="1" x14ac:dyDescent="0.2">
      <c r="A42" s="105" t="s">
        <v>99</v>
      </c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>
        <v>0</v>
      </c>
      <c r="N42" s="222">
        <f t="shared" si="0"/>
        <v>0</v>
      </c>
      <c r="O42" s="106" t="str">
        <f t="shared" si="1"/>
        <v/>
      </c>
    </row>
    <row r="43" spans="1:15" s="25" customFormat="1" ht="12.6" customHeight="1" x14ac:dyDescent="0.2">
      <c r="A43" s="105" t="s">
        <v>247</v>
      </c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>
        <v>0</v>
      </c>
      <c r="N43" s="222">
        <f t="shared" si="0"/>
        <v>0</v>
      </c>
      <c r="O43" s="106" t="str">
        <f t="shared" si="1"/>
        <v/>
      </c>
    </row>
    <row r="44" spans="1:15" s="25" customFormat="1" ht="12.6" customHeight="1" x14ac:dyDescent="0.2">
      <c r="A44" s="105" t="s">
        <v>104</v>
      </c>
      <c r="B44" s="54">
        <v>165</v>
      </c>
      <c r="C44" s="54">
        <v>345</v>
      </c>
      <c r="D44" s="54">
        <v>165</v>
      </c>
      <c r="E44" s="54"/>
      <c r="F44" s="54"/>
      <c r="G44" s="54"/>
      <c r="H44" s="54"/>
      <c r="I44" s="54"/>
      <c r="J44" s="54"/>
      <c r="K44" s="54"/>
      <c r="L44" s="54"/>
      <c r="M44" s="54">
        <v>0</v>
      </c>
      <c r="N44" s="222">
        <f t="shared" si="0"/>
        <v>675</v>
      </c>
      <c r="O44" s="106">
        <f t="shared" si="1"/>
        <v>225</v>
      </c>
    </row>
    <row r="45" spans="1:15" s="25" customFormat="1" ht="12.6" customHeight="1" x14ac:dyDescent="0.2">
      <c r="A45" s="105" t="s">
        <v>175</v>
      </c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>
        <v>0</v>
      </c>
      <c r="N45" s="222">
        <f t="shared" si="0"/>
        <v>0</v>
      </c>
      <c r="O45" s="106" t="str">
        <f t="shared" si="1"/>
        <v/>
      </c>
    </row>
    <row r="46" spans="1:15" s="25" customFormat="1" ht="12.6" customHeight="1" x14ac:dyDescent="0.2">
      <c r="A46" s="105" t="s">
        <v>75</v>
      </c>
      <c r="B46" s="54">
        <v>559.94000000000005</v>
      </c>
      <c r="C46" s="54">
        <v>550.05999999999995</v>
      </c>
      <c r="D46" s="54">
        <v>546.15</v>
      </c>
      <c r="E46" s="54"/>
      <c r="F46" s="54"/>
      <c r="G46" s="54"/>
      <c r="H46" s="54"/>
      <c r="I46" s="54"/>
      <c r="J46" s="54"/>
      <c r="K46" s="54"/>
      <c r="L46" s="54"/>
      <c r="M46" s="54">
        <v>0</v>
      </c>
      <c r="N46" s="222">
        <f t="shared" si="0"/>
        <v>1656.15</v>
      </c>
      <c r="O46" s="106">
        <f t="shared" si="1"/>
        <v>552.05000000000007</v>
      </c>
    </row>
    <row r="47" spans="1:15" s="25" customFormat="1" ht="12.6" customHeight="1" x14ac:dyDescent="0.2">
      <c r="A47" s="105" t="s">
        <v>79</v>
      </c>
      <c r="B47" s="54">
        <v>49</v>
      </c>
      <c r="C47" s="54">
        <v>49</v>
      </c>
      <c r="D47" s="54">
        <v>49</v>
      </c>
      <c r="E47" s="54"/>
      <c r="F47" s="54"/>
      <c r="G47" s="54"/>
      <c r="H47" s="54"/>
      <c r="I47" s="54"/>
      <c r="J47" s="54"/>
      <c r="K47" s="54"/>
      <c r="L47" s="54"/>
      <c r="M47" s="54">
        <v>0</v>
      </c>
      <c r="N47" s="222">
        <f t="shared" si="0"/>
        <v>147</v>
      </c>
      <c r="O47" s="106">
        <f t="shared" si="1"/>
        <v>49</v>
      </c>
    </row>
    <row r="48" spans="1:15" s="25" customFormat="1" ht="12.6" customHeight="1" x14ac:dyDescent="0.2">
      <c r="A48" s="105" t="s">
        <v>81</v>
      </c>
      <c r="B48" s="54">
        <v>88.74</v>
      </c>
      <c r="C48" s="54">
        <v>88.74</v>
      </c>
      <c r="D48" s="54">
        <v>88.74</v>
      </c>
      <c r="E48" s="54"/>
      <c r="F48" s="54"/>
      <c r="G48" s="54"/>
      <c r="H48" s="54"/>
      <c r="I48" s="54"/>
      <c r="J48" s="54"/>
      <c r="K48" s="54"/>
      <c r="L48" s="54"/>
      <c r="M48" s="54">
        <v>0</v>
      </c>
      <c r="N48" s="222">
        <f t="shared" si="0"/>
        <v>266.21999999999997</v>
      </c>
      <c r="O48" s="106">
        <f t="shared" si="1"/>
        <v>88.74</v>
      </c>
    </row>
    <row r="49" spans="1:16" s="25" customFormat="1" ht="12.6" customHeight="1" x14ac:dyDescent="0.2">
      <c r="A49" s="105" t="s">
        <v>87</v>
      </c>
      <c r="B49" s="54">
        <v>56.78</v>
      </c>
      <c r="C49" s="54">
        <v>617.49</v>
      </c>
      <c r="D49" s="54">
        <v>59.33</v>
      </c>
      <c r="E49" s="54"/>
      <c r="F49" s="54"/>
      <c r="G49" s="54"/>
      <c r="H49" s="54"/>
      <c r="I49" s="54"/>
      <c r="J49" s="54"/>
      <c r="K49" s="54"/>
      <c r="L49" s="54"/>
      <c r="M49" s="54">
        <v>0</v>
      </c>
      <c r="N49" s="222">
        <f t="shared" si="0"/>
        <v>733.6</v>
      </c>
      <c r="O49" s="106">
        <f t="shared" si="1"/>
        <v>244.53333333333333</v>
      </c>
    </row>
    <row r="50" spans="1:16" s="25" customFormat="1" ht="12.6" customHeight="1" x14ac:dyDescent="0.2">
      <c r="A50" s="263" t="s">
        <v>346</v>
      </c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>
        <v>0</v>
      </c>
      <c r="N50" s="222">
        <f t="shared" si="0"/>
        <v>0</v>
      </c>
      <c r="O50" s="106" t="str">
        <f t="shared" si="1"/>
        <v/>
      </c>
    </row>
    <row r="51" spans="1:16" s="25" customFormat="1" ht="12.6" customHeight="1" thickBot="1" x14ac:dyDescent="0.25">
      <c r="A51" s="168" t="s">
        <v>1</v>
      </c>
      <c r="B51" s="169">
        <f>SUM(B7:B50)</f>
        <v>3410.8100000000004</v>
      </c>
      <c r="C51" s="169">
        <f>SUM(C7:C50)</f>
        <v>2543.6</v>
      </c>
      <c r="D51" s="169">
        <f>SUM(D7:D50)</f>
        <v>5863.3199999999988</v>
      </c>
      <c r="E51" s="169">
        <f t="shared" ref="E51:K51" si="2">SUM(E7:E49)</f>
        <v>0</v>
      </c>
      <c r="F51" s="169">
        <f t="shared" si="2"/>
        <v>0</v>
      </c>
      <c r="G51" s="169">
        <f>SUM(G7:G50)</f>
        <v>0</v>
      </c>
      <c r="H51" s="169">
        <f>SUM(H7:H50)</f>
        <v>0</v>
      </c>
      <c r="I51" s="169">
        <f t="shared" si="2"/>
        <v>0</v>
      </c>
      <c r="J51" s="169">
        <f t="shared" si="2"/>
        <v>0</v>
      </c>
      <c r="K51" s="169">
        <f t="shared" si="2"/>
        <v>0</v>
      </c>
      <c r="L51" s="169">
        <f>SUM(L7:L50)</f>
        <v>0</v>
      </c>
      <c r="M51" s="169">
        <f>SUM(M7:M50)</f>
        <v>0</v>
      </c>
      <c r="N51" s="169">
        <f>SUM(N7:N50)</f>
        <v>11817.73</v>
      </c>
      <c r="O51" s="170">
        <f>IFERROR(AVERAGE(B51),"")</f>
        <v>3410.8100000000004</v>
      </c>
    </row>
    <row r="52" spans="1:16" s="71" customFormat="1" ht="12.6" customHeight="1" thickBot="1" x14ac:dyDescent="0.25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44"/>
    </row>
    <row r="53" spans="1:16" s="71" customFormat="1" ht="12.6" customHeight="1" thickBot="1" x14ac:dyDescent="0.25">
      <c r="A53" s="72" t="s">
        <v>2</v>
      </c>
      <c r="B53" s="136">
        <f t="shared" ref="B53:O53" si="3">B6</f>
        <v>44197</v>
      </c>
      <c r="C53" s="137">
        <f t="shared" si="3"/>
        <v>44228</v>
      </c>
      <c r="D53" s="137">
        <f t="shared" si="3"/>
        <v>44256</v>
      </c>
      <c r="E53" s="137">
        <f t="shared" si="3"/>
        <v>44287</v>
      </c>
      <c r="F53" s="137">
        <f t="shared" si="3"/>
        <v>44317</v>
      </c>
      <c r="G53" s="137">
        <f t="shared" si="3"/>
        <v>44348</v>
      </c>
      <c r="H53" s="137">
        <f t="shared" si="3"/>
        <v>44378</v>
      </c>
      <c r="I53" s="137">
        <f t="shared" si="3"/>
        <v>44409</v>
      </c>
      <c r="J53" s="137">
        <f t="shared" si="3"/>
        <v>44440</v>
      </c>
      <c r="K53" s="137">
        <f t="shared" si="3"/>
        <v>44470</v>
      </c>
      <c r="L53" s="137">
        <f t="shared" si="3"/>
        <v>44501</v>
      </c>
      <c r="M53" s="137">
        <f t="shared" si="3"/>
        <v>44531</v>
      </c>
      <c r="N53" s="138" t="str">
        <f t="shared" si="3"/>
        <v>Total</v>
      </c>
      <c r="O53" s="139" t="str">
        <f t="shared" si="3"/>
        <v>Média</v>
      </c>
    </row>
    <row r="54" spans="1:16" s="25" customFormat="1" ht="12.6" customHeight="1" x14ac:dyDescent="0.2">
      <c r="A54" s="111" t="s">
        <v>5</v>
      </c>
      <c r="B54" s="54">
        <v>4500</v>
      </c>
      <c r="C54" s="54">
        <v>4500</v>
      </c>
      <c r="D54" s="54">
        <v>4500</v>
      </c>
      <c r="E54" s="54"/>
      <c r="F54" s="54"/>
      <c r="G54" s="54"/>
      <c r="H54" s="54"/>
      <c r="I54" s="54"/>
      <c r="J54" s="54"/>
      <c r="K54" s="54"/>
      <c r="L54" s="54"/>
      <c r="M54" s="54">
        <v>0</v>
      </c>
      <c r="N54" s="222">
        <f t="shared" ref="N54:N64" si="4">SUM(B54:M54)</f>
        <v>13500</v>
      </c>
      <c r="O54" s="106">
        <f>IFERROR(AVERAGEIF(B54:M54,"&gt;0"),"")</f>
        <v>4500</v>
      </c>
    </row>
    <row r="55" spans="1:16" s="25" customFormat="1" ht="12.6" customHeight="1" x14ac:dyDescent="0.2">
      <c r="A55" s="111" t="s">
        <v>563</v>
      </c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>
        <v>0</v>
      </c>
      <c r="N55" s="222">
        <f t="shared" si="4"/>
        <v>0</v>
      </c>
      <c r="O55" s="106" t="str">
        <f t="shared" ref="O55:O63" si="5">IFERROR(AVERAGEIF(B55:M55,"&gt;0"),"")</f>
        <v/>
      </c>
    </row>
    <row r="56" spans="1:16" s="25" customFormat="1" ht="12.6" customHeight="1" x14ac:dyDescent="0.2">
      <c r="A56" s="111" t="s">
        <v>564</v>
      </c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>
        <v>0</v>
      </c>
      <c r="N56" s="222">
        <f t="shared" si="4"/>
        <v>0</v>
      </c>
      <c r="O56" s="106" t="str">
        <f t="shared" si="5"/>
        <v/>
      </c>
    </row>
    <row r="57" spans="1:16" s="25" customFormat="1" ht="12.6" customHeight="1" x14ac:dyDescent="0.2">
      <c r="A57" s="111" t="s">
        <v>452</v>
      </c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>
        <v>0</v>
      </c>
      <c r="N57" s="222">
        <f t="shared" si="4"/>
        <v>0</v>
      </c>
      <c r="O57" s="106" t="str">
        <f t="shared" si="5"/>
        <v/>
      </c>
    </row>
    <row r="58" spans="1:16" s="25" customFormat="1" ht="12.6" customHeight="1" x14ac:dyDescent="0.2">
      <c r="A58" s="111" t="s">
        <v>552</v>
      </c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>
        <v>0</v>
      </c>
      <c r="N58" s="222">
        <f t="shared" si="4"/>
        <v>0</v>
      </c>
      <c r="O58" s="106" t="str">
        <f t="shared" si="5"/>
        <v/>
      </c>
    </row>
    <row r="59" spans="1:16" s="25" customFormat="1" ht="12.6" customHeight="1" x14ac:dyDescent="0.2">
      <c r="A59" s="111" t="s">
        <v>320</v>
      </c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>
        <v>0</v>
      </c>
      <c r="N59" s="222">
        <f t="shared" si="4"/>
        <v>0</v>
      </c>
      <c r="O59" s="106" t="str">
        <f t="shared" si="5"/>
        <v/>
      </c>
    </row>
    <row r="60" spans="1:16" s="25" customFormat="1" ht="12.6" customHeight="1" x14ac:dyDescent="0.2">
      <c r="A60" s="111" t="s">
        <v>355</v>
      </c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>
        <v>0</v>
      </c>
      <c r="N60" s="222">
        <f t="shared" si="4"/>
        <v>0</v>
      </c>
      <c r="O60" s="106" t="str">
        <f t="shared" si="5"/>
        <v/>
      </c>
    </row>
    <row r="61" spans="1:16" s="25" customFormat="1" ht="12.6" customHeight="1" x14ac:dyDescent="0.2">
      <c r="A61" s="112" t="s">
        <v>362</v>
      </c>
      <c r="B61" s="54">
        <v>32.380000000000003</v>
      </c>
      <c r="C61" s="54"/>
      <c r="D61" s="54">
        <v>17.98</v>
      </c>
      <c r="E61" s="54"/>
      <c r="F61" s="54"/>
      <c r="G61" s="54"/>
      <c r="H61" s="54"/>
      <c r="I61" s="54"/>
      <c r="J61" s="54"/>
      <c r="K61" s="54"/>
      <c r="L61" s="54"/>
      <c r="M61" s="54">
        <v>0</v>
      </c>
      <c r="N61" s="222">
        <f t="shared" si="4"/>
        <v>50.36</v>
      </c>
      <c r="O61" s="106">
        <f t="shared" si="5"/>
        <v>25.18</v>
      </c>
    </row>
    <row r="62" spans="1:16" s="25" customFormat="1" ht="12.6" customHeight="1" x14ac:dyDescent="0.2">
      <c r="A62" s="112" t="s">
        <v>643</v>
      </c>
      <c r="B62" s="54">
        <v>90</v>
      </c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>
        <v>0</v>
      </c>
      <c r="N62" s="222">
        <f t="shared" si="4"/>
        <v>90</v>
      </c>
      <c r="O62" s="106">
        <f t="shared" si="5"/>
        <v>90</v>
      </c>
    </row>
    <row r="63" spans="1:16" s="25" customFormat="1" ht="12.6" customHeight="1" x14ac:dyDescent="0.2">
      <c r="A63" s="112" t="s">
        <v>3</v>
      </c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>
        <v>0</v>
      </c>
      <c r="N63" s="222">
        <f t="shared" si="4"/>
        <v>0</v>
      </c>
      <c r="O63" s="106" t="str">
        <f t="shared" si="5"/>
        <v/>
      </c>
    </row>
    <row r="64" spans="1:16" s="25" customFormat="1" ht="12.6" customHeight="1" thickBot="1" x14ac:dyDescent="0.25">
      <c r="A64" s="176" t="s">
        <v>1</v>
      </c>
      <c r="B64" s="188">
        <f t="shared" ref="B64:M64" si="6">SUM(B54:B63)</f>
        <v>4622.38</v>
      </c>
      <c r="C64" s="188">
        <f t="shared" si="6"/>
        <v>4500</v>
      </c>
      <c r="D64" s="188">
        <f t="shared" si="6"/>
        <v>4517.9799999999996</v>
      </c>
      <c r="E64" s="188">
        <f t="shared" si="6"/>
        <v>0</v>
      </c>
      <c r="F64" s="188">
        <f t="shared" si="6"/>
        <v>0</v>
      </c>
      <c r="G64" s="188">
        <f t="shared" si="6"/>
        <v>0</v>
      </c>
      <c r="H64" s="188">
        <f t="shared" si="6"/>
        <v>0</v>
      </c>
      <c r="I64" s="188">
        <f t="shared" si="6"/>
        <v>0</v>
      </c>
      <c r="J64" s="188">
        <f t="shared" si="6"/>
        <v>0</v>
      </c>
      <c r="K64" s="188">
        <f t="shared" si="6"/>
        <v>0</v>
      </c>
      <c r="L64" s="188">
        <f t="shared" si="6"/>
        <v>0</v>
      </c>
      <c r="M64" s="188">
        <f t="shared" si="6"/>
        <v>0</v>
      </c>
      <c r="N64" s="197">
        <f t="shared" si="4"/>
        <v>13640.36</v>
      </c>
      <c r="O64" s="291">
        <f>IFERROR(AVERAGEIF(B64:M64,"&gt;0"),"")</f>
        <v>4546.7866666666669</v>
      </c>
    </row>
    <row r="65" spans="1:15" s="25" customFormat="1" ht="12.6" customHeight="1" thickBot="1" x14ac:dyDescent="0.25">
      <c r="A65" s="41"/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214"/>
      <c r="O65" s="39"/>
    </row>
    <row r="66" spans="1:15" s="34" customFormat="1" ht="12.6" customHeight="1" thickBot="1" x14ac:dyDescent="0.25">
      <c r="A66" s="184" t="s">
        <v>9</v>
      </c>
      <c r="B66" s="336">
        <f>'[2]2021'!$E$31</f>
        <v>55811.229999999996</v>
      </c>
      <c r="C66" s="336">
        <f>'[2]2021'!$H$31</f>
        <v>57845.7</v>
      </c>
      <c r="D66" s="336">
        <f>'[2]2021'!$K$31</f>
        <v>56552.72</v>
      </c>
      <c r="E66" s="336">
        <f>'[2]2021'!$N$31</f>
        <v>0</v>
      </c>
      <c r="F66" s="336">
        <f>'[2]2021'!$Q$31</f>
        <v>0</v>
      </c>
      <c r="G66" s="336">
        <f>'[2]2021'!$T$31</f>
        <v>0</v>
      </c>
      <c r="H66" s="336">
        <f>'[2]2021'!$W$31</f>
        <v>0</v>
      </c>
      <c r="I66" s="336">
        <f>'[2]2021'!$Z$31</f>
        <v>0</v>
      </c>
      <c r="J66" s="336">
        <f>'[2]2021'!$AC$31</f>
        <v>0</v>
      </c>
      <c r="K66" s="336">
        <f>'[2]2021'!$AF$31</f>
        <v>0</v>
      </c>
      <c r="L66" s="336">
        <f>'[2]2021'!$AI$31</f>
        <v>0</v>
      </c>
      <c r="M66" s="336">
        <f>'[2]2021'!$AL$31</f>
        <v>0</v>
      </c>
      <c r="N66" s="42"/>
      <c r="O66" s="42"/>
    </row>
    <row r="67" spans="1:15" s="25" customFormat="1" ht="12" x14ac:dyDescent="0.2">
      <c r="N67" s="34"/>
    </row>
  </sheetData>
  <sheetProtection password="E499" sheet="1" objects="1" scenarios="1" selectLockedCells="1" selectUnlockedCells="1"/>
  <mergeCells count="3">
    <mergeCell ref="A1:O1"/>
    <mergeCell ref="A2:O2"/>
    <mergeCell ref="A4:O4"/>
  </mergeCells>
  <printOptions horizontalCentered="1"/>
  <pageMargins left="0.78740157480314965" right="0.35433070866141736" top="0.39370078740157483" bottom="0.39370078740157483" header="0.51181102362204722" footer="0.51181102362204722"/>
  <pageSetup paperSize="9" scale="80" firstPageNumber="0" orientation="landscape" horizontalDpi="300" verticalDpi="300" r:id="rId1"/>
  <headerFooter alignWithMargins="0"/>
  <ignoredErrors>
    <ignoredError sqref="E51:F51 I51:K51" formulaRange="1"/>
    <ignoredError sqref="L51" formula="1"/>
  </ignoredError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1"/>
  <dimension ref="A1:Q84"/>
  <sheetViews>
    <sheetView topLeftCell="A60" zoomScale="140" zoomScaleNormal="140" workbookViewId="0">
      <selection activeCell="B59" sqref="B59:M59"/>
    </sheetView>
  </sheetViews>
  <sheetFormatPr defaultRowHeight="12.75" x14ac:dyDescent="0.2"/>
  <cols>
    <col min="1" max="1" width="38.140625" style="44" customWidth="1"/>
    <col min="2" max="2" width="10.140625" style="44" customWidth="1"/>
    <col min="3" max="3" width="9.42578125" style="44" customWidth="1"/>
    <col min="4" max="4" width="10.7109375" style="44" customWidth="1"/>
    <col min="5" max="5" width="9.85546875" style="44" customWidth="1"/>
    <col min="6" max="6" width="9.5703125" style="44" customWidth="1"/>
    <col min="7" max="7" width="10.140625" style="44" customWidth="1"/>
    <col min="8" max="8" width="10.42578125" style="44" customWidth="1"/>
    <col min="9" max="9" width="9.5703125" style="44" customWidth="1"/>
    <col min="10" max="10" width="10.7109375" style="44" customWidth="1"/>
    <col min="11" max="11" width="9.85546875" style="44" customWidth="1"/>
    <col min="12" max="12" width="10" style="44" bestFit="1" customWidth="1"/>
    <col min="13" max="13" width="11.28515625" style="44" customWidth="1"/>
    <col min="14" max="14" width="11" style="215" bestFit="1" customWidth="1"/>
    <col min="15" max="15" width="11" style="44" bestFit="1" customWidth="1"/>
    <col min="16" max="16384" width="9.140625" style="44"/>
  </cols>
  <sheetData>
    <row r="1" spans="1:15" ht="15" x14ac:dyDescent="0.2">
      <c r="A1" s="508" t="str">
        <f>APUCARANA!A1</f>
        <v xml:space="preserve">ORDEM DOS ADVOGADOS DO BRASIL - Seção PR </v>
      </c>
      <c r="B1" s="509"/>
      <c r="C1" s="509"/>
      <c r="D1" s="509"/>
      <c r="E1" s="509"/>
      <c r="F1" s="509"/>
      <c r="G1" s="509"/>
      <c r="H1" s="509"/>
      <c r="I1" s="509"/>
      <c r="J1" s="509"/>
      <c r="K1" s="509"/>
      <c r="L1" s="509"/>
      <c r="M1" s="509"/>
      <c r="N1" s="509"/>
      <c r="O1" s="510"/>
    </row>
    <row r="2" spans="1:15" ht="14.1" customHeight="1" x14ac:dyDescent="0.2">
      <c r="A2" s="490" t="str">
        <f>APUCARANA!A2</f>
        <v>Demostrativo de Despesas - JANEIRO 2021 A DEZEMBRO 2021</v>
      </c>
      <c r="B2" s="491"/>
      <c r="C2" s="491"/>
      <c r="D2" s="491"/>
      <c r="E2" s="491"/>
      <c r="F2" s="491"/>
      <c r="G2" s="491"/>
      <c r="H2" s="491"/>
      <c r="I2" s="491"/>
      <c r="J2" s="491"/>
      <c r="K2" s="491"/>
      <c r="L2" s="491"/>
      <c r="M2" s="491"/>
      <c r="N2" s="491"/>
      <c r="O2" s="492"/>
    </row>
    <row r="3" spans="1:15" ht="14.1" customHeight="1" x14ac:dyDescent="0.2">
      <c r="A3" s="45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211"/>
      <c r="O3" s="46"/>
    </row>
    <row r="4" spans="1:15" ht="12.6" customHeight="1" x14ac:dyDescent="0.2">
      <c r="A4" s="545" t="s">
        <v>35</v>
      </c>
      <c r="B4" s="546"/>
      <c r="C4" s="546"/>
      <c r="D4" s="546"/>
      <c r="E4" s="546"/>
      <c r="F4" s="546"/>
      <c r="G4" s="546"/>
      <c r="H4" s="546"/>
      <c r="I4" s="546"/>
      <c r="J4" s="546"/>
      <c r="K4" s="546"/>
      <c r="L4" s="546"/>
      <c r="M4" s="546"/>
      <c r="N4" s="546"/>
      <c r="O4" s="547"/>
    </row>
    <row r="5" spans="1:15" ht="12.6" customHeight="1" thickBot="1" x14ac:dyDescent="0.25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298"/>
      <c r="O5" s="45"/>
    </row>
    <row r="6" spans="1:15" s="71" customFormat="1" ht="12.6" customHeight="1" thickBot="1" x14ac:dyDescent="0.25">
      <c r="A6" s="9" t="s">
        <v>0</v>
      </c>
      <c r="B6" s="10">
        <f>APUCARANA!B6</f>
        <v>44197</v>
      </c>
      <c r="C6" s="11">
        <f>APUCARANA!C6</f>
        <v>44228</v>
      </c>
      <c r="D6" s="11">
        <f>APUCARANA!D6</f>
        <v>44256</v>
      </c>
      <c r="E6" s="11">
        <f>APUCARANA!E6</f>
        <v>44287</v>
      </c>
      <c r="F6" s="11">
        <f>APUCARANA!F6</f>
        <v>44317</v>
      </c>
      <c r="G6" s="11">
        <f>APUCARANA!G6</f>
        <v>44348</v>
      </c>
      <c r="H6" s="11">
        <f>APUCARANA!H6</f>
        <v>44378</v>
      </c>
      <c r="I6" s="11">
        <f>APUCARANA!I6</f>
        <v>44409</v>
      </c>
      <c r="J6" s="11">
        <f>APUCARANA!J6</f>
        <v>44440</v>
      </c>
      <c r="K6" s="11">
        <f>APUCARANA!K6</f>
        <v>44470</v>
      </c>
      <c r="L6" s="11">
        <f>APUCARANA!L6</f>
        <v>44501</v>
      </c>
      <c r="M6" s="11">
        <f>APUCARANA!M6</f>
        <v>44531</v>
      </c>
      <c r="N6" s="12" t="str">
        <f>APUCARANA!N6</f>
        <v>Total</v>
      </c>
      <c r="O6" s="9" t="str">
        <f>APUCARANA!O6</f>
        <v>Média</v>
      </c>
    </row>
    <row r="7" spans="1:15" s="25" customFormat="1" ht="12.6" customHeight="1" x14ac:dyDescent="0.2">
      <c r="A7" s="105" t="s">
        <v>82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>
        <v>0</v>
      </c>
      <c r="N7" s="183">
        <f t="shared" ref="N7:N65" si="0">SUM(B7:M7)</f>
        <v>0</v>
      </c>
      <c r="O7" s="106" t="str">
        <f>IFERROR(AVERAGEIF(B7:M7,"&gt;0"),"")</f>
        <v/>
      </c>
    </row>
    <row r="8" spans="1:15" s="25" customFormat="1" ht="12.6" customHeight="1" x14ac:dyDescent="0.2">
      <c r="A8" s="105" t="s">
        <v>394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>
        <v>0</v>
      </c>
      <c r="N8" s="183">
        <f t="shared" si="0"/>
        <v>0</v>
      </c>
      <c r="O8" s="106" t="str">
        <f t="shared" ref="O8:O65" si="1">IFERROR(AVERAGEIF(B8:M8,"&gt;0"),"")</f>
        <v/>
      </c>
    </row>
    <row r="9" spans="1:15" s="25" customFormat="1" ht="12.6" customHeight="1" x14ac:dyDescent="0.2">
      <c r="A9" s="105" t="s">
        <v>113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>
        <v>0</v>
      </c>
      <c r="N9" s="183">
        <f t="shared" si="0"/>
        <v>0</v>
      </c>
      <c r="O9" s="106" t="str">
        <f t="shared" si="1"/>
        <v/>
      </c>
    </row>
    <row r="10" spans="1:15" s="25" customFormat="1" ht="12.6" customHeight="1" x14ac:dyDescent="0.2">
      <c r="A10" s="105" t="s">
        <v>391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>
        <v>0</v>
      </c>
      <c r="N10" s="183">
        <f t="shared" si="0"/>
        <v>0</v>
      </c>
      <c r="O10" s="106" t="str">
        <f t="shared" si="1"/>
        <v/>
      </c>
    </row>
    <row r="11" spans="1:15" s="25" customFormat="1" ht="12.6" customHeight="1" x14ac:dyDescent="0.2">
      <c r="A11" s="105" t="s">
        <v>565</v>
      </c>
      <c r="B11" s="27">
        <v>112.89</v>
      </c>
      <c r="C11" s="27">
        <v>109.04</v>
      </c>
      <c r="D11" s="27">
        <v>168.62</v>
      </c>
      <c r="E11" s="27"/>
      <c r="F11" s="27"/>
      <c r="G11" s="27"/>
      <c r="H11" s="27"/>
      <c r="I11" s="27"/>
      <c r="J11" s="27"/>
      <c r="K11" s="27"/>
      <c r="L11" s="27"/>
      <c r="M11" s="27">
        <v>0</v>
      </c>
      <c r="N11" s="183">
        <f t="shared" si="0"/>
        <v>390.55</v>
      </c>
      <c r="O11" s="106">
        <f t="shared" si="1"/>
        <v>130.18333333333334</v>
      </c>
    </row>
    <row r="12" spans="1:15" s="25" customFormat="1" ht="12.6" customHeight="1" x14ac:dyDescent="0.2">
      <c r="A12" s="105" t="s">
        <v>315</v>
      </c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>
        <v>0</v>
      </c>
      <c r="N12" s="183">
        <f t="shared" si="0"/>
        <v>0</v>
      </c>
      <c r="O12" s="106" t="str">
        <f t="shared" si="1"/>
        <v/>
      </c>
    </row>
    <row r="13" spans="1:15" s="25" customFormat="1" ht="12.6" customHeight="1" x14ac:dyDescent="0.2">
      <c r="A13" s="105" t="s">
        <v>228</v>
      </c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>
        <v>0</v>
      </c>
      <c r="N13" s="183">
        <f t="shared" si="0"/>
        <v>0</v>
      </c>
      <c r="O13" s="106" t="str">
        <f t="shared" si="1"/>
        <v/>
      </c>
    </row>
    <row r="14" spans="1:15" s="25" customFormat="1" ht="12.6" customHeight="1" x14ac:dyDescent="0.2">
      <c r="A14" s="105" t="s">
        <v>606</v>
      </c>
      <c r="B14" s="27">
        <v>2125</v>
      </c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>
        <v>0</v>
      </c>
      <c r="N14" s="183">
        <f t="shared" si="0"/>
        <v>2125</v>
      </c>
      <c r="O14" s="106">
        <f t="shared" si="1"/>
        <v>2125</v>
      </c>
    </row>
    <row r="15" spans="1:15" s="25" customFormat="1" ht="12.6" customHeight="1" x14ac:dyDescent="0.2">
      <c r="A15" s="105" t="s">
        <v>157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>
        <v>0</v>
      </c>
      <c r="N15" s="183">
        <f t="shared" si="0"/>
        <v>0</v>
      </c>
      <c r="O15" s="106" t="str">
        <f t="shared" si="1"/>
        <v/>
      </c>
    </row>
    <row r="16" spans="1:15" s="25" customFormat="1" ht="12.6" customHeight="1" x14ac:dyDescent="0.2">
      <c r="A16" s="105" t="s">
        <v>131</v>
      </c>
      <c r="B16" s="27"/>
      <c r="C16" s="27"/>
      <c r="D16" s="27">
        <v>153.04</v>
      </c>
      <c r="E16" s="27"/>
      <c r="F16" s="27"/>
      <c r="G16" s="27"/>
      <c r="H16" s="27"/>
      <c r="I16" s="27"/>
      <c r="J16" s="27"/>
      <c r="K16" s="27"/>
      <c r="L16" s="27"/>
      <c r="M16" s="27">
        <v>0</v>
      </c>
      <c r="N16" s="183">
        <f t="shared" si="0"/>
        <v>153.04</v>
      </c>
      <c r="O16" s="106">
        <f t="shared" si="1"/>
        <v>153.04</v>
      </c>
    </row>
    <row r="17" spans="1:17" s="25" customFormat="1" ht="12.6" customHeight="1" x14ac:dyDescent="0.2">
      <c r="A17" s="105" t="s">
        <v>167</v>
      </c>
      <c r="B17" s="27">
        <v>11795</v>
      </c>
      <c r="C17" s="27"/>
      <c r="D17" s="27">
        <v>2755</v>
      </c>
      <c r="E17" s="27"/>
      <c r="F17" s="27"/>
      <c r="G17" s="27"/>
      <c r="H17" s="27"/>
      <c r="I17" s="27"/>
      <c r="J17" s="27"/>
      <c r="K17" s="27"/>
      <c r="L17" s="27"/>
      <c r="M17" s="27">
        <v>0</v>
      </c>
      <c r="N17" s="183">
        <f t="shared" si="0"/>
        <v>14550</v>
      </c>
      <c r="O17" s="106">
        <f t="shared" si="1"/>
        <v>7275</v>
      </c>
    </row>
    <row r="18" spans="1:17" s="25" customFormat="1" ht="12.6" customHeight="1" x14ac:dyDescent="0.2">
      <c r="A18" s="105" t="s">
        <v>154</v>
      </c>
      <c r="B18" s="27">
        <v>3378.22</v>
      </c>
      <c r="C18" s="27">
        <v>1180</v>
      </c>
      <c r="D18" s="27">
        <v>830</v>
      </c>
      <c r="E18" s="27"/>
      <c r="F18" s="27"/>
      <c r="G18" s="27"/>
      <c r="H18" s="27"/>
      <c r="I18" s="27"/>
      <c r="J18" s="27"/>
      <c r="K18" s="27"/>
      <c r="L18" s="27"/>
      <c r="M18" s="27">
        <v>0</v>
      </c>
      <c r="N18" s="183">
        <f t="shared" si="0"/>
        <v>5388.2199999999993</v>
      </c>
      <c r="O18" s="106">
        <f t="shared" si="1"/>
        <v>1796.073333333333</v>
      </c>
      <c r="Q18" s="30"/>
    </row>
    <row r="19" spans="1:17" s="25" customFormat="1" ht="12.6" customHeight="1" x14ac:dyDescent="0.2">
      <c r="A19" s="117" t="s">
        <v>70</v>
      </c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>
        <v>0</v>
      </c>
      <c r="N19" s="183">
        <f t="shared" si="0"/>
        <v>0</v>
      </c>
      <c r="O19" s="106" t="str">
        <f t="shared" si="1"/>
        <v/>
      </c>
      <c r="Q19" s="30"/>
    </row>
    <row r="20" spans="1:17" s="25" customFormat="1" ht="12.6" customHeight="1" x14ac:dyDescent="0.2">
      <c r="A20" s="117" t="s">
        <v>187</v>
      </c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>
        <v>0</v>
      </c>
      <c r="N20" s="183">
        <f t="shared" si="0"/>
        <v>0</v>
      </c>
      <c r="O20" s="106" t="str">
        <f t="shared" si="1"/>
        <v/>
      </c>
      <c r="Q20" s="30"/>
    </row>
    <row r="21" spans="1:17" s="25" customFormat="1" ht="12.6" customHeight="1" x14ac:dyDescent="0.2">
      <c r="A21" s="117" t="s">
        <v>488</v>
      </c>
      <c r="B21" s="27">
        <v>493.65</v>
      </c>
      <c r="C21" s="27">
        <v>92.35</v>
      </c>
      <c r="D21" s="27">
        <v>475</v>
      </c>
      <c r="E21" s="27"/>
      <c r="F21" s="27"/>
      <c r="G21" s="27"/>
      <c r="H21" s="27"/>
      <c r="I21" s="27"/>
      <c r="J21" s="27"/>
      <c r="K21" s="27"/>
      <c r="L21" s="27"/>
      <c r="M21" s="27">
        <v>0</v>
      </c>
      <c r="N21" s="183">
        <f t="shared" si="0"/>
        <v>1061</v>
      </c>
      <c r="O21" s="106">
        <f t="shared" si="1"/>
        <v>353.66666666666669</v>
      </c>
    </row>
    <row r="22" spans="1:17" s="25" customFormat="1" ht="12.6" customHeight="1" x14ac:dyDescent="0.2">
      <c r="A22" s="117" t="s">
        <v>244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>
        <v>0</v>
      </c>
      <c r="N22" s="183">
        <f t="shared" si="0"/>
        <v>0</v>
      </c>
      <c r="O22" s="106" t="str">
        <f t="shared" si="1"/>
        <v/>
      </c>
    </row>
    <row r="23" spans="1:17" s="25" customFormat="1" ht="12.6" customHeight="1" x14ac:dyDescent="0.2">
      <c r="A23" s="117" t="s">
        <v>67</v>
      </c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>
        <v>0</v>
      </c>
      <c r="N23" s="183">
        <f t="shared" si="0"/>
        <v>0</v>
      </c>
      <c r="O23" s="106" t="str">
        <f t="shared" si="1"/>
        <v/>
      </c>
    </row>
    <row r="24" spans="1:17" s="25" customFormat="1" ht="12.6" customHeight="1" x14ac:dyDescent="0.2">
      <c r="A24" s="117" t="s">
        <v>191</v>
      </c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>
        <v>0</v>
      </c>
      <c r="N24" s="183">
        <f t="shared" si="0"/>
        <v>0</v>
      </c>
      <c r="O24" s="106" t="str">
        <f t="shared" si="1"/>
        <v/>
      </c>
    </row>
    <row r="25" spans="1:17" s="25" customFormat="1" ht="12.6" customHeight="1" x14ac:dyDescent="0.2">
      <c r="A25" s="117" t="s">
        <v>271</v>
      </c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>
        <v>0</v>
      </c>
      <c r="N25" s="183">
        <f t="shared" si="0"/>
        <v>0</v>
      </c>
      <c r="O25" s="106" t="str">
        <f t="shared" si="1"/>
        <v/>
      </c>
    </row>
    <row r="26" spans="1:17" s="25" customFormat="1" ht="12.6" customHeight="1" x14ac:dyDescent="0.2">
      <c r="A26" s="105" t="s">
        <v>91</v>
      </c>
      <c r="B26" s="27">
        <v>1259.0999999999999</v>
      </c>
      <c r="C26" s="27">
        <v>1259.0999999999999</v>
      </c>
      <c r="D26" s="27">
        <v>1259.0999999999999</v>
      </c>
      <c r="E26" s="27"/>
      <c r="F26" s="27"/>
      <c r="G26" s="27"/>
      <c r="H26" s="27"/>
      <c r="I26" s="27"/>
      <c r="J26" s="27"/>
      <c r="K26" s="27"/>
      <c r="L26" s="27"/>
      <c r="M26" s="27">
        <v>0</v>
      </c>
      <c r="N26" s="183">
        <f t="shared" si="0"/>
        <v>3777.2999999999997</v>
      </c>
      <c r="O26" s="106">
        <f t="shared" si="1"/>
        <v>1259.0999999999999</v>
      </c>
    </row>
    <row r="27" spans="1:17" s="25" customFormat="1" ht="12.6" customHeight="1" x14ac:dyDescent="0.2">
      <c r="A27" s="105" t="s">
        <v>492</v>
      </c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>
        <v>0</v>
      </c>
      <c r="N27" s="183">
        <f t="shared" si="0"/>
        <v>0</v>
      </c>
      <c r="O27" s="106" t="str">
        <f t="shared" si="1"/>
        <v/>
      </c>
    </row>
    <row r="28" spans="1:17" s="25" customFormat="1" ht="12.6" customHeight="1" x14ac:dyDescent="0.2">
      <c r="A28" s="105" t="s">
        <v>231</v>
      </c>
      <c r="B28" s="27"/>
      <c r="C28" s="27">
        <v>485</v>
      </c>
      <c r="D28" s="27"/>
      <c r="E28" s="27"/>
      <c r="F28" s="27"/>
      <c r="G28" s="27"/>
      <c r="H28" s="27"/>
      <c r="I28" s="27"/>
      <c r="J28" s="27"/>
      <c r="K28" s="27"/>
      <c r="L28" s="27"/>
      <c r="M28" s="27">
        <v>0</v>
      </c>
      <c r="N28" s="183">
        <f t="shared" si="0"/>
        <v>485</v>
      </c>
      <c r="O28" s="106">
        <f t="shared" si="1"/>
        <v>485</v>
      </c>
    </row>
    <row r="29" spans="1:17" s="25" customFormat="1" ht="12.6" customHeight="1" x14ac:dyDescent="0.2">
      <c r="A29" s="105" t="s">
        <v>276</v>
      </c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>
        <v>0</v>
      </c>
      <c r="N29" s="183">
        <f t="shared" si="0"/>
        <v>0</v>
      </c>
      <c r="O29" s="106" t="str">
        <f t="shared" si="1"/>
        <v/>
      </c>
    </row>
    <row r="30" spans="1:17" s="25" customFormat="1" ht="12.6" customHeight="1" x14ac:dyDescent="0.2">
      <c r="A30" s="105" t="s">
        <v>279</v>
      </c>
      <c r="B30" s="27">
        <v>970</v>
      </c>
      <c r="C30" s="27">
        <v>1200</v>
      </c>
      <c r="D30" s="27">
        <v>1000</v>
      </c>
      <c r="E30" s="27"/>
      <c r="F30" s="27"/>
      <c r="G30" s="27"/>
      <c r="H30" s="27"/>
      <c r="I30" s="27"/>
      <c r="J30" s="27"/>
      <c r="K30" s="27"/>
      <c r="L30" s="27"/>
      <c r="M30" s="27">
        <v>0</v>
      </c>
      <c r="N30" s="183">
        <f t="shared" si="0"/>
        <v>3170</v>
      </c>
      <c r="O30" s="106">
        <f t="shared" si="1"/>
        <v>1056.6666666666667</v>
      </c>
    </row>
    <row r="31" spans="1:17" s="25" customFormat="1" ht="12.6" customHeight="1" x14ac:dyDescent="0.2">
      <c r="A31" s="105" t="s">
        <v>88</v>
      </c>
      <c r="B31" s="27">
        <v>86</v>
      </c>
      <c r="C31" s="27"/>
      <c r="D31" s="27">
        <v>346</v>
      </c>
      <c r="E31" s="27"/>
      <c r="F31" s="27"/>
      <c r="G31" s="27"/>
      <c r="H31" s="27"/>
      <c r="I31" s="27"/>
      <c r="J31" s="27"/>
      <c r="K31" s="27"/>
      <c r="L31" s="27"/>
      <c r="M31" s="27">
        <v>0</v>
      </c>
      <c r="N31" s="183">
        <f t="shared" si="0"/>
        <v>432</v>
      </c>
      <c r="O31" s="106">
        <f t="shared" si="1"/>
        <v>216</v>
      </c>
    </row>
    <row r="32" spans="1:17" s="25" customFormat="1" ht="12.6" customHeight="1" x14ac:dyDescent="0.2">
      <c r="A32" s="105" t="s">
        <v>77</v>
      </c>
      <c r="B32" s="27"/>
      <c r="C32" s="27"/>
      <c r="D32" s="27">
        <v>590</v>
      </c>
      <c r="E32" s="27"/>
      <c r="F32" s="27"/>
      <c r="G32" s="27"/>
      <c r="H32" s="27"/>
      <c r="I32" s="27"/>
      <c r="J32" s="27"/>
      <c r="K32" s="27"/>
      <c r="L32" s="27"/>
      <c r="M32" s="27">
        <v>0</v>
      </c>
      <c r="N32" s="183">
        <f t="shared" si="0"/>
        <v>590</v>
      </c>
      <c r="O32" s="106">
        <f t="shared" si="1"/>
        <v>590</v>
      </c>
    </row>
    <row r="33" spans="1:15" s="25" customFormat="1" ht="12.6" customHeight="1" x14ac:dyDescent="0.2">
      <c r="A33" s="105" t="s">
        <v>125</v>
      </c>
      <c r="B33" s="27"/>
      <c r="C33" s="27">
        <v>641.5</v>
      </c>
      <c r="D33" s="27">
        <v>664.09</v>
      </c>
      <c r="E33" s="27"/>
      <c r="F33" s="27"/>
      <c r="G33" s="27"/>
      <c r="H33" s="27"/>
      <c r="I33" s="27"/>
      <c r="J33" s="27"/>
      <c r="K33" s="27"/>
      <c r="L33" s="27"/>
      <c r="M33" s="27">
        <v>0</v>
      </c>
      <c r="N33" s="183">
        <f t="shared" si="0"/>
        <v>1305.5900000000001</v>
      </c>
      <c r="O33" s="106">
        <f t="shared" si="1"/>
        <v>652.79500000000007</v>
      </c>
    </row>
    <row r="34" spans="1:15" s="25" customFormat="1" ht="12.6" customHeight="1" x14ac:dyDescent="0.2">
      <c r="A34" s="105" t="s">
        <v>126</v>
      </c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>
        <v>0</v>
      </c>
      <c r="N34" s="183">
        <f t="shared" si="0"/>
        <v>0</v>
      </c>
      <c r="O34" s="106" t="str">
        <f t="shared" si="1"/>
        <v/>
      </c>
    </row>
    <row r="35" spans="1:15" s="25" customFormat="1" ht="12.6" customHeight="1" x14ac:dyDescent="0.2">
      <c r="A35" s="105" t="s">
        <v>69</v>
      </c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>
        <v>0</v>
      </c>
      <c r="N35" s="183">
        <f t="shared" si="0"/>
        <v>0</v>
      </c>
      <c r="O35" s="106" t="str">
        <f t="shared" si="1"/>
        <v/>
      </c>
    </row>
    <row r="36" spans="1:15" s="25" customFormat="1" ht="12.6" customHeight="1" x14ac:dyDescent="0.2">
      <c r="A36" s="105" t="s">
        <v>416</v>
      </c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>
        <v>0</v>
      </c>
      <c r="N36" s="183">
        <f t="shared" si="0"/>
        <v>0</v>
      </c>
      <c r="O36" s="106" t="str">
        <f t="shared" si="1"/>
        <v/>
      </c>
    </row>
    <row r="37" spans="1:15" s="25" customFormat="1" ht="12.6" customHeight="1" x14ac:dyDescent="0.2">
      <c r="A37" s="105" t="s">
        <v>544</v>
      </c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>
        <v>0</v>
      </c>
      <c r="N37" s="183">
        <f t="shared" si="0"/>
        <v>0</v>
      </c>
      <c r="O37" s="106" t="str">
        <f t="shared" si="1"/>
        <v/>
      </c>
    </row>
    <row r="38" spans="1:15" s="25" customFormat="1" ht="12.6" customHeight="1" x14ac:dyDescent="0.2">
      <c r="A38" s="105" t="s">
        <v>490</v>
      </c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>
        <v>0</v>
      </c>
      <c r="N38" s="183">
        <f t="shared" si="0"/>
        <v>0</v>
      </c>
      <c r="O38" s="106" t="str">
        <f t="shared" si="1"/>
        <v/>
      </c>
    </row>
    <row r="39" spans="1:15" s="25" customFormat="1" ht="12.6" customHeight="1" x14ac:dyDescent="0.2">
      <c r="A39" s="105" t="s">
        <v>566</v>
      </c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>
        <v>0</v>
      </c>
      <c r="N39" s="183">
        <f t="shared" si="0"/>
        <v>0</v>
      </c>
      <c r="O39" s="106" t="str">
        <f t="shared" si="1"/>
        <v/>
      </c>
    </row>
    <row r="40" spans="1:15" s="25" customFormat="1" ht="12.6" customHeight="1" x14ac:dyDescent="0.2">
      <c r="A40" s="105" t="s">
        <v>176</v>
      </c>
      <c r="B40" s="27"/>
      <c r="C40" s="27">
        <v>164.5</v>
      </c>
      <c r="D40" s="27"/>
      <c r="E40" s="27"/>
      <c r="F40" s="27"/>
      <c r="G40" s="27"/>
      <c r="H40" s="27"/>
      <c r="I40" s="27"/>
      <c r="J40" s="27"/>
      <c r="K40" s="27"/>
      <c r="L40" s="27"/>
      <c r="M40" s="27">
        <v>0</v>
      </c>
      <c r="N40" s="183">
        <f t="shared" si="0"/>
        <v>164.5</v>
      </c>
      <c r="O40" s="106">
        <f t="shared" si="1"/>
        <v>164.5</v>
      </c>
    </row>
    <row r="41" spans="1:15" s="25" customFormat="1" ht="12.6" customHeight="1" x14ac:dyDescent="0.2">
      <c r="A41" s="105" t="s">
        <v>118</v>
      </c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>
        <v>0</v>
      </c>
      <c r="N41" s="183">
        <f t="shared" si="0"/>
        <v>0</v>
      </c>
      <c r="O41" s="106" t="str">
        <f t="shared" si="1"/>
        <v/>
      </c>
    </row>
    <row r="42" spans="1:15" s="25" customFormat="1" ht="12.6" customHeight="1" x14ac:dyDescent="0.2">
      <c r="A42" s="105" t="s">
        <v>493</v>
      </c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>
        <v>0</v>
      </c>
      <c r="N42" s="183">
        <f t="shared" si="0"/>
        <v>0</v>
      </c>
      <c r="O42" s="106" t="str">
        <f t="shared" si="1"/>
        <v/>
      </c>
    </row>
    <row r="43" spans="1:15" s="25" customFormat="1" ht="12.6" customHeight="1" x14ac:dyDescent="0.2">
      <c r="A43" s="105" t="s">
        <v>139</v>
      </c>
      <c r="B43" s="27">
        <v>3500</v>
      </c>
      <c r="C43" s="27">
        <v>3500</v>
      </c>
      <c r="D43" s="27">
        <v>3500</v>
      </c>
      <c r="E43" s="27"/>
      <c r="F43" s="27"/>
      <c r="G43" s="27"/>
      <c r="H43" s="27"/>
      <c r="I43" s="27"/>
      <c r="J43" s="27"/>
      <c r="K43" s="27"/>
      <c r="L43" s="27"/>
      <c r="M43" s="27">
        <v>0</v>
      </c>
      <c r="N43" s="183">
        <f t="shared" si="0"/>
        <v>10500</v>
      </c>
      <c r="O43" s="106">
        <f t="shared" si="1"/>
        <v>3500</v>
      </c>
    </row>
    <row r="44" spans="1:15" s="25" customFormat="1" ht="12.6" customHeight="1" x14ac:dyDescent="0.2">
      <c r="A44" s="263" t="s">
        <v>656</v>
      </c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>
        <v>0</v>
      </c>
      <c r="N44" s="183">
        <f t="shared" si="0"/>
        <v>0</v>
      </c>
      <c r="O44" s="106" t="str">
        <f t="shared" si="1"/>
        <v/>
      </c>
    </row>
    <row r="45" spans="1:15" s="25" customFormat="1" ht="12.6" customHeight="1" x14ac:dyDescent="0.2">
      <c r="A45" s="263" t="s">
        <v>371</v>
      </c>
      <c r="B45" s="27">
        <v>345.72</v>
      </c>
      <c r="C45" s="27">
        <v>345.72</v>
      </c>
      <c r="D45" s="27">
        <v>345.72</v>
      </c>
      <c r="E45" s="27"/>
      <c r="F45" s="27"/>
      <c r="G45" s="27"/>
      <c r="H45" s="27"/>
      <c r="I45" s="27"/>
      <c r="J45" s="27"/>
      <c r="K45" s="27"/>
      <c r="L45" s="27"/>
      <c r="M45" s="27">
        <v>0</v>
      </c>
      <c r="N45" s="183">
        <f t="shared" si="0"/>
        <v>1037.1600000000001</v>
      </c>
      <c r="O45" s="106">
        <f t="shared" si="1"/>
        <v>345.72</v>
      </c>
    </row>
    <row r="46" spans="1:15" s="25" customFormat="1" ht="12.6" customHeight="1" x14ac:dyDescent="0.2">
      <c r="A46" s="112" t="s">
        <v>567</v>
      </c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>
        <v>0</v>
      </c>
      <c r="N46" s="183">
        <f t="shared" si="0"/>
        <v>0</v>
      </c>
      <c r="O46" s="106" t="str">
        <f t="shared" si="1"/>
        <v/>
      </c>
    </row>
    <row r="47" spans="1:15" s="25" customFormat="1" ht="12.6" customHeight="1" x14ac:dyDescent="0.2">
      <c r="A47" s="105" t="s">
        <v>106</v>
      </c>
      <c r="B47" s="27"/>
      <c r="C47" s="27"/>
      <c r="D47" s="27">
        <v>200</v>
      </c>
      <c r="E47" s="27"/>
      <c r="F47" s="27"/>
      <c r="G47" s="27"/>
      <c r="H47" s="27"/>
      <c r="I47" s="27"/>
      <c r="J47" s="27"/>
      <c r="K47" s="27"/>
      <c r="L47" s="27"/>
      <c r="M47" s="27">
        <v>0</v>
      </c>
      <c r="N47" s="183">
        <f t="shared" si="0"/>
        <v>200</v>
      </c>
      <c r="O47" s="106">
        <f t="shared" si="1"/>
        <v>200</v>
      </c>
    </row>
    <row r="48" spans="1:15" s="25" customFormat="1" ht="12.6" customHeight="1" x14ac:dyDescent="0.2">
      <c r="A48" s="105" t="s">
        <v>379</v>
      </c>
      <c r="B48" s="27"/>
      <c r="C48" s="27">
        <v>300</v>
      </c>
      <c r="D48" s="27"/>
      <c r="E48" s="27"/>
      <c r="F48" s="27"/>
      <c r="G48" s="27"/>
      <c r="H48" s="27"/>
      <c r="I48" s="27"/>
      <c r="J48" s="27"/>
      <c r="K48" s="27"/>
      <c r="L48" s="27"/>
      <c r="M48" s="27">
        <v>0</v>
      </c>
      <c r="N48" s="183">
        <f t="shared" si="0"/>
        <v>300</v>
      </c>
      <c r="O48" s="106">
        <f t="shared" si="1"/>
        <v>300</v>
      </c>
    </row>
    <row r="49" spans="1:15" s="25" customFormat="1" ht="12.6" customHeight="1" x14ac:dyDescent="0.2">
      <c r="A49" s="105" t="s">
        <v>520</v>
      </c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>
        <v>0</v>
      </c>
      <c r="N49" s="183">
        <f t="shared" si="0"/>
        <v>0</v>
      </c>
      <c r="O49" s="106" t="str">
        <f t="shared" si="1"/>
        <v/>
      </c>
    </row>
    <row r="50" spans="1:15" s="25" customFormat="1" ht="12.6" customHeight="1" x14ac:dyDescent="0.2">
      <c r="A50" s="105" t="s">
        <v>336</v>
      </c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>
        <v>0</v>
      </c>
      <c r="N50" s="183">
        <f t="shared" si="0"/>
        <v>0</v>
      </c>
      <c r="O50" s="106" t="str">
        <f t="shared" si="1"/>
        <v/>
      </c>
    </row>
    <row r="51" spans="1:15" s="25" customFormat="1" ht="12.6" customHeight="1" x14ac:dyDescent="0.2">
      <c r="A51" s="105" t="s">
        <v>502</v>
      </c>
      <c r="B51" s="27">
        <v>645.25</v>
      </c>
      <c r="C51" s="27">
        <v>811</v>
      </c>
      <c r="D51" s="27">
        <v>501.85</v>
      </c>
      <c r="E51" s="27"/>
      <c r="F51" s="27"/>
      <c r="G51" s="27"/>
      <c r="H51" s="27"/>
      <c r="I51" s="27"/>
      <c r="J51" s="27"/>
      <c r="K51" s="27"/>
      <c r="L51" s="27"/>
      <c r="M51" s="27">
        <v>0</v>
      </c>
      <c r="N51" s="183">
        <f t="shared" si="0"/>
        <v>1958.1</v>
      </c>
      <c r="O51" s="106">
        <f t="shared" si="1"/>
        <v>652.69999999999993</v>
      </c>
    </row>
    <row r="52" spans="1:15" s="25" customFormat="1" ht="12.6" customHeight="1" x14ac:dyDescent="0.2">
      <c r="A52" s="105" t="s">
        <v>95</v>
      </c>
      <c r="B52" s="27">
        <v>981.49</v>
      </c>
      <c r="C52" s="27">
        <v>4796.6099999999997</v>
      </c>
      <c r="D52" s="27">
        <v>2413.84</v>
      </c>
      <c r="E52" s="27"/>
      <c r="F52" s="27"/>
      <c r="G52" s="27"/>
      <c r="H52" s="27"/>
      <c r="I52" s="27"/>
      <c r="J52" s="27"/>
      <c r="K52" s="27"/>
      <c r="L52" s="27"/>
      <c r="M52" s="27">
        <v>0</v>
      </c>
      <c r="N52" s="183">
        <f t="shared" si="0"/>
        <v>8191.94</v>
      </c>
      <c r="O52" s="106">
        <f t="shared" si="1"/>
        <v>2730.6466666666665</v>
      </c>
    </row>
    <row r="53" spans="1:15" s="25" customFormat="1" ht="12.6" customHeight="1" x14ac:dyDescent="0.2">
      <c r="A53" s="105" t="s">
        <v>105</v>
      </c>
      <c r="B53" s="27"/>
      <c r="C53" s="27">
        <v>324</v>
      </c>
      <c r="D53" s="27"/>
      <c r="E53" s="27"/>
      <c r="F53" s="27"/>
      <c r="G53" s="27"/>
      <c r="H53" s="27"/>
      <c r="I53" s="27"/>
      <c r="J53" s="27"/>
      <c r="K53" s="27"/>
      <c r="L53" s="27"/>
      <c r="M53" s="27">
        <v>0</v>
      </c>
      <c r="N53" s="183">
        <f t="shared" si="0"/>
        <v>324</v>
      </c>
      <c r="O53" s="106">
        <f t="shared" si="1"/>
        <v>324</v>
      </c>
    </row>
    <row r="54" spans="1:15" s="25" customFormat="1" ht="12.6" customHeight="1" x14ac:dyDescent="0.2">
      <c r="A54" s="105" t="s">
        <v>96</v>
      </c>
      <c r="B54" s="27">
        <v>988.7</v>
      </c>
      <c r="C54" s="27">
        <v>988.7</v>
      </c>
      <c r="D54" s="27">
        <v>1028.7</v>
      </c>
      <c r="E54" s="27"/>
      <c r="F54" s="27"/>
      <c r="G54" s="27"/>
      <c r="H54" s="27"/>
      <c r="I54" s="27"/>
      <c r="J54" s="27"/>
      <c r="K54" s="27"/>
      <c r="L54" s="27"/>
      <c r="M54" s="27">
        <v>0</v>
      </c>
      <c r="N54" s="183">
        <f t="shared" si="0"/>
        <v>3006.1000000000004</v>
      </c>
      <c r="O54" s="106">
        <f t="shared" si="1"/>
        <v>1002.0333333333334</v>
      </c>
    </row>
    <row r="55" spans="1:15" s="25" customFormat="1" ht="12.6" customHeight="1" x14ac:dyDescent="0.2">
      <c r="A55" s="105" t="s">
        <v>104</v>
      </c>
      <c r="B55" s="27">
        <v>183.17</v>
      </c>
      <c r="C55" s="27">
        <v>183.17</v>
      </c>
      <c r="D55" s="27">
        <v>183.17</v>
      </c>
      <c r="E55" s="27"/>
      <c r="F55" s="27"/>
      <c r="G55" s="27"/>
      <c r="H55" s="27"/>
      <c r="I55" s="27"/>
      <c r="J55" s="27"/>
      <c r="K55" s="27"/>
      <c r="L55" s="27"/>
      <c r="M55" s="27">
        <v>0</v>
      </c>
      <c r="N55" s="183">
        <f t="shared" si="0"/>
        <v>549.51</v>
      </c>
      <c r="O55" s="106">
        <f t="shared" si="1"/>
        <v>183.17</v>
      </c>
    </row>
    <row r="56" spans="1:15" s="25" customFormat="1" ht="12.6" customHeight="1" x14ac:dyDescent="0.2">
      <c r="A56" s="105" t="s">
        <v>356</v>
      </c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>
        <v>0</v>
      </c>
      <c r="N56" s="183">
        <f t="shared" si="0"/>
        <v>0</v>
      </c>
      <c r="O56" s="106" t="str">
        <f t="shared" si="1"/>
        <v/>
      </c>
    </row>
    <row r="57" spans="1:15" s="25" customFormat="1" ht="12.6" customHeight="1" x14ac:dyDescent="0.2">
      <c r="A57" s="105" t="s">
        <v>75</v>
      </c>
      <c r="B57" s="27">
        <v>3786.63</v>
      </c>
      <c r="C57" s="27">
        <v>2955.72</v>
      </c>
      <c r="D57" s="27">
        <v>4568.74</v>
      </c>
      <c r="E57" s="27"/>
      <c r="F57" s="27"/>
      <c r="G57" s="27"/>
      <c r="H57" s="27"/>
      <c r="I57" s="27"/>
      <c r="J57" s="27"/>
      <c r="K57" s="27"/>
      <c r="L57" s="27"/>
      <c r="M57" s="27">
        <v>0</v>
      </c>
      <c r="N57" s="183">
        <f t="shared" si="0"/>
        <v>11311.09</v>
      </c>
      <c r="O57" s="106">
        <f t="shared" si="1"/>
        <v>3770.3633333333332</v>
      </c>
    </row>
    <row r="58" spans="1:15" s="25" customFormat="1" ht="12.6" customHeight="1" x14ac:dyDescent="0.2">
      <c r="A58" s="105" t="s">
        <v>184</v>
      </c>
      <c r="B58" s="27">
        <v>160</v>
      </c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>
        <v>0</v>
      </c>
      <c r="N58" s="183">
        <f t="shared" si="0"/>
        <v>160</v>
      </c>
      <c r="O58" s="106">
        <f t="shared" si="1"/>
        <v>160</v>
      </c>
    </row>
    <row r="59" spans="1:15" s="25" customFormat="1" ht="12.6" customHeight="1" x14ac:dyDescent="0.2">
      <c r="A59" s="105" t="s">
        <v>568</v>
      </c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>
        <v>0</v>
      </c>
      <c r="N59" s="183">
        <f t="shared" si="0"/>
        <v>0</v>
      </c>
      <c r="O59" s="106" t="str">
        <f t="shared" si="1"/>
        <v/>
      </c>
    </row>
    <row r="60" spans="1:15" s="25" customFormat="1" ht="12.6" customHeight="1" x14ac:dyDescent="0.2">
      <c r="A60" s="105" t="s">
        <v>247</v>
      </c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>
        <v>0</v>
      </c>
      <c r="N60" s="183">
        <f t="shared" si="0"/>
        <v>0</v>
      </c>
      <c r="O60" s="106" t="str">
        <f t="shared" si="1"/>
        <v/>
      </c>
    </row>
    <row r="61" spans="1:15" s="25" customFormat="1" ht="12.6" customHeight="1" x14ac:dyDescent="0.2">
      <c r="A61" s="105" t="s">
        <v>539</v>
      </c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>
        <v>0</v>
      </c>
      <c r="N61" s="183">
        <f t="shared" si="0"/>
        <v>0</v>
      </c>
      <c r="O61" s="106" t="str">
        <f t="shared" si="1"/>
        <v/>
      </c>
    </row>
    <row r="62" spans="1:15" s="25" customFormat="1" ht="12.6" customHeight="1" x14ac:dyDescent="0.2">
      <c r="A62" s="105" t="s">
        <v>79</v>
      </c>
      <c r="B62" s="27">
        <v>87.98</v>
      </c>
      <c r="C62" s="27">
        <v>101.3</v>
      </c>
      <c r="D62" s="27">
        <v>53.3</v>
      </c>
      <c r="E62" s="27"/>
      <c r="F62" s="27"/>
      <c r="G62" s="27"/>
      <c r="H62" s="27"/>
      <c r="I62" s="27"/>
      <c r="J62" s="27"/>
      <c r="K62" s="27"/>
      <c r="L62" s="27"/>
      <c r="M62" s="27">
        <v>0</v>
      </c>
      <c r="N62" s="183">
        <f t="shared" si="0"/>
        <v>242.57999999999998</v>
      </c>
      <c r="O62" s="106">
        <f t="shared" si="1"/>
        <v>80.86</v>
      </c>
    </row>
    <row r="63" spans="1:15" s="25" customFormat="1" ht="12.6" customHeight="1" x14ac:dyDescent="0.2">
      <c r="A63" s="105" t="s">
        <v>81</v>
      </c>
      <c r="B63" s="27">
        <v>125.64</v>
      </c>
      <c r="C63" s="27">
        <v>143.63999999999999</v>
      </c>
      <c r="D63" s="27">
        <v>138.87</v>
      </c>
      <c r="E63" s="27"/>
      <c r="F63" s="27"/>
      <c r="G63" s="27"/>
      <c r="H63" s="27"/>
      <c r="I63" s="27"/>
      <c r="J63" s="27"/>
      <c r="K63" s="27"/>
      <c r="L63" s="27"/>
      <c r="M63" s="27">
        <v>0</v>
      </c>
      <c r="N63" s="183">
        <f t="shared" si="0"/>
        <v>408.15</v>
      </c>
      <c r="O63" s="106">
        <f t="shared" si="1"/>
        <v>136.04999999999998</v>
      </c>
    </row>
    <row r="64" spans="1:15" s="25" customFormat="1" ht="12.6" customHeight="1" x14ac:dyDescent="0.2">
      <c r="A64" s="105" t="s">
        <v>87</v>
      </c>
      <c r="B64" s="27">
        <v>1891.35</v>
      </c>
      <c r="C64" s="27">
        <v>516.77</v>
      </c>
      <c r="D64" s="27">
        <v>74.900000000000006</v>
      </c>
      <c r="E64" s="27"/>
      <c r="F64" s="27"/>
      <c r="G64" s="27"/>
      <c r="H64" s="27"/>
      <c r="I64" s="27"/>
      <c r="J64" s="27"/>
      <c r="K64" s="27"/>
      <c r="L64" s="27"/>
      <c r="M64" s="27">
        <v>0</v>
      </c>
      <c r="N64" s="183">
        <f t="shared" si="0"/>
        <v>2483.02</v>
      </c>
      <c r="O64" s="106">
        <f t="shared" si="1"/>
        <v>827.67333333333329</v>
      </c>
    </row>
    <row r="65" spans="1:15" s="25" customFormat="1" ht="12.6" customHeight="1" x14ac:dyDescent="0.2">
      <c r="A65" s="105" t="s">
        <v>202</v>
      </c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>
        <v>0</v>
      </c>
      <c r="N65" s="183">
        <f t="shared" si="0"/>
        <v>0</v>
      </c>
      <c r="O65" s="106" t="str">
        <f t="shared" si="1"/>
        <v/>
      </c>
    </row>
    <row r="66" spans="1:15" s="34" customFormat="1" ht="12.6" customHeight="1" thickBot="1" x14ac:dyDescent="0.25">
      <c r="A66" s="174" t="s">
        <v>1</v>
      </c>
      <c r="B66" s="187">
        <f t="shared" ref="B66:M66" si="2">SUM(B7:B65)</f>
        <v>32915.79</v>
      </c>
      <c r="C66" s="187">
        <f t="shared" si="2"/>
        <v>20098.12</v>
      </c>
      <c r="D66" s="187">
        <f>SUM(D7:D65)</f>
        <v>21249.940000000002</v>
      </c>
      <c r="E66" s="187">
        <f>SUM(E7:E65)</f>
        <v>0</v>
      </c>
      <c r="F66" s="187">
        <f t="shared" si="2"/>
        <v>0</v>
      </c>
      <c r="G66" s="187">
        <f>SUM(G7:G65)</f>
        <v>0</v>
      </c>
      <c r="H66" s="187">
        <f t="shared" si="2"/>
        <v>0</v>
      </c>
      <c r="I66" s="187">
        <f t="shared" si="2"/>
        <v>0</v>
      </c>
      <c r="J66" s="187">
        <f t="shared" si="2"/>
        <v>0</v>
      </c>
      <c r="K66" s="187">
        <f t="shared" si="2"/>
        <v>0</v>
      </c>
      <c r="L66" s="187">
        <f t="shared" si="2"/>
        <v>0</v>
      </c>
      <c r="M66" s="187">
        <f t="shared" si="2"/>
        <v>0</v>
      </c>
      <c r="N66" s="178">
        <f>SUM(B66:M66)</f>
        <v>74263.850000000006</v>
      </c>
      <c r="O66" s="295">
        <f>IFERROR(AVERAGEIF(B66:M66,"&gt;0"),"")</f>
        <v>24754.616666666669</v>
      </c>
    </row>
    <row r="67" spans="1:15" s="34" customFormat="1" ht="12.6" customHeight="1" thickBot="1" x14ac:dyDescent="0.25">
      <c r="A67" s="241"/>
      <c r="B67" s="242"/>
      <c r="C67" s="242"/>
      <c r="D67" s="242"/>
      <c r="E67" s="242"/>
      <c r="F67" s="242"/>
      <c r="G67" s="242"/>
      <c r="H67" s="242"/>
      <c r="I67" s="242"/>
      <c r="J67" s="242"/>
      <c r="K67" s="242"/>
      <c r="L67" s="242"/>
      <c r="M67" s="242"/>
      <c r="N67" s="243"/>
      <c r="O67" s="165"/>
    </row>
    <row r="68" spans="1:15" s="71" customFormat="1" ht="12.6" customHeight="1" thickBot="1" x14ac:dyDescent="0.25">
      <c r="A68" s="72" t="s">
        <v>2</v>
      </c>
      <c r="B68" s="136">
        <f t="shared" ref="B68:O68" si="3">B6</f>
        <v>44197</v>
      </c>
      <c r="C68" s="137">
        <f t="shared" si="3"/>
        <v>44228</v>
      </c>
      <c r="D68" s="137">
        <f t="shared" si="3"/>
        <v>44256</v>
      </c>
      <c r="E68" s="137">
        <f t="shared" si="3"/>
        <v>44287</v>
      </c>
      <c r="F68" s="137">
        <f t="shared" si="3"/>
        <v>44317</v>
      </c>
      <c r="G68" s="137">
        <f t="shared" si="3"/>
        <v>44348</v>
      </c>
      <c r="H68" s="137">
        <f t="shared" si="3"/>
        <v>44378</v>
      </c>
      <c r="I68" s="137">
        <f t="shared" si="3"/>
        <v>44409</v>
      </c>
      <c r="J68" s="137">
        <f t="shared" si="3"/>
        <v>44440</v>
      </c>
      <c r="K68" s="137">
        <f t="shared" si="3"/>
        <v>44470</v>
      </c>
      <c r="L68" s="137">
        <f t="shared" si="3"/>
        <v>44501</v>
      </c>
      <c r="M68" s="137">
        <f t="shared" si="3"/>
        <v>44531</v>
      </c>
      <c r="N68" s="138" t="str">
        <f t="shared" si="3"/>
        <v>Total</v>
      </c>
      <c r="O68" s="139" t="str">
        <f t="shared" si="3"/>
        <v>Média</v>
      </c>
    </row>
    <row r="69" spans="1:15" s="25" customFormat="1" ht="12.6" customHeight="1" x14ac:dyDescent="0.2">
      <c r="A69" s="111" t="s">
        <v>5</v>
      </c>
      <c r="B69" s="27">
        <v>30000</v>
      </c>
      <c r="C69" s="27">
        <v>30000</v>
      </c>
      <c r="D69" s="27">
        <v>30000</v>
      </c>
      <c r="E69" s="27"/>
      <c r="F69" s="27"/>
      <c r="G69" s="27"/>
      <c r="H69" s="27"/>
      <c r="I69" s="27"/>
      <c r="J69" s="27"/>
      <c r="K69" s="27"/>
      <c r="L69" s="27"/>
      <c r="M69" s="27">
        <v>0</v>
      </c>
      <c r="N69" s="210">
        <f t="shared" ref="N69:N80" si="4">SUM(B69:M69)</f>
        <v>90000</v>
      </c>
      <c r="O69" s="106">
        <f>IFERROR(AVERAGEIF(B69:M69,"&gt;0"),"")</f>
        <v>30000</v>
      </c>
    </row>
    <row r="70" spans="1:15" s="25" customFormat="1" ht="12.6" customHeight="1" x14ac:dyDescent="0.2">
      <c r="A70" s="111" t="s">
        <v>522</v>
      </c>
      <c r="B70" s="27"/>
      <c r="C70" s="27">
        <v>1021.4</v>
      </c>
      <c r="D70" s="27"/>
      <c r="E70" s="27"/>
      <c r="F70" s="27"/>
      <c r="G70" s="27"/>
      <c r="H70" s="27"/>
      <c r="I70" s="27"/>
      <c r="J70" s="27"/>
      <c r="K70" s="27"/>
      <c r="L70" s="27"/>
      <c r="M70" s="27">
        <v>0</v>
      </c>
      <c r="N70" s="210">
        <f t="shared" si="4"/>
        <v>1021.4</v>
      </c>
      <c r="O70" s="106">
        <f t="shared" ref="O70:O80" si="5">IFERROR(AVERAGEIF(B70:M70,"&gt;0"),"")</f>
        <v>1021.4</v>
      </c>
    </row>
    <row r="71" spans="1:15" s="25" customFormat="1" ht="12.6" customHeight="1" x14ac:dyDescent="0.2">
      <c r="A71" s="111" t="s">
        <v>320</v>
      </c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>
        <v>0</v>
      </c>
      <c r="N71" s="210">
        <f t="shared" si="4"/>
        <v>0</v>
      </c>
      <c r="O71" s="106" t="str">
        <f t="shared" si="5"/>
        <v/>
      </c>
    </row>
    <row r="72" spans="1:15" s="25" customFormat="1" ht="12.6" customHeight="1" x14ac:dyDescent="0.2">
      <c r="A72" s="111" t="s">
        <v>427</v>
      </c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>
        <v>0</v>
      </c>
      <c r="N72" s="210">
        <f t="shared" si="4"/>
        <v>0</v>
      </c>
      <c r="O72" s="106" t="str">
        <f t="shared" si="5"/>
        <v/>
      </c>
    </row>
    <row r="73" spans="1:15" s="25" customFormat="1" ht="12.6" customHeight="1" x14ac:dyDescent="0.2">
      <c r="A73" s="112" t="s">
        <v>148</v>
      </c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>
        <v>0</v>
      </c>
      <c r="N73" s="210">
        <f t="shared" si="4"/>
        <v>0</v>
      </c>
      <c r="O73" s="106" t="str">
        <f t="shared" si="5"/>
        <v/>
      </c>
    </row>
    <row r="74" spans="1:15" s="25" customFormat="1" ht="12.6" customHeight="1" x14ac:dyDescent="0.2">
      <c r="A74" s="112" t="s">
        <v>63</v>
      </c>
      <c r="B74" s="27">
        <v>618.5</v>
      </c>
      <c r="C74" s="27">
        <v>70</v>
      </c>
      <c r="D74" s="27">
        <v>1228.56</v>
      </c>
      <c r="E74" s="27"/>
      <c r="F74" s="27"/>
      <c r="G74" s="27"/>
      <c r="H74" s="27"/>
      <c r="I74" s="27"/>
      <c r="J74" s="27"/>
      <c r="K74" s="27"/>
      <c r="L74" s="27"/>
      <c r="M74" s="27">
        <v>0</v>
      </c>
      <c r="N74" s="210">
        <f t="shared" si="4"/>
        <v>1917.06</v>
      </c>
      <c r="O74" s="106">
        <f t="shared" si="5"/>
        <v>639.02</v>
      </c>
    </row>
    <row r="75" spans="1:15" s="25" customFormat="1" ht="12.6" customHeight="1" x14ac:dyDescent="0.2">
      <c r="A75" s="112" t="s">
        <v>3</v>
      </c>
      <c r="B75" s="27">
        <v>245.2</v>
      </c>
      <c r="C75" s="27">
        <v>591.79999999999995</v>
      </c>
      <c r="D75" s="27">
        <v>536</v>
      </c>
      <c r="E75" s="27"/>
      <c r="F75" s="27"/>
      <c r="G75" s="27"/>
      <c r="H75" s="27"/>
      <c r="I75" s="27"/>
      <c r="J75" s="27"/>
      <c r="K75" s="27"/>
      <c r="L75" s="27"/>
      <c r="M75" s="27">
        <v>0</v>
      </c>
      <c r="N75" s="210">
        <f t="shared" si="4"/>
        <v>1373</v>
      </c>
      <c r="O75" s="106">
        <f t="shared" si="5"/>
        <v>457.66666666666669</v>
      </c>
    </row>
    <row r="76" spans="1:15" s="25" customFormat="1" ht="12.6" customHeight="1" x14ac:dyDescent="0.2">
      <c r="A76" s="112" t="s">
        <v>666</v>
      </c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>
        <v>0</v>
      </c>
      <c r="N76" s="210"/>
      <c r="O76" s="106"/>
    </row>
    <row r="77" spans="1:15" s="25" customFormat="1" ht="12.6" customHeight="1" x14ac:dyDescent="0.2">
      <c r="A77" s="112" t="s">
        <v>503</v>
      </c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>
        <v>0</v>
      </c>
      <c r="N77" s="210">
        <f t="shared" si="4"/>
        <v>0</v>
      </c>
      <c r="O77" s="106" t="str">
        <f t="shared" si="5"/>
        <v/>
      </c>
    </row>
    <row r="78" spans="1:15" s="25" customFormat="1" ht="12.6" customHeight="1" x14ac:dyDescent="0.2">
      <c r="A78" s="112" t="s">
        <v>512</v>
      </c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>
        <v>0</v>
      </c>
      <c r="N78" s="210">
        <f t="shared" si="4"/>
        <v>0</v>
      </c>
      <c r="O78" s="106" t="str">
        <f t="shared" si="5"/>
        <v/>
      </c>
    </row>
    <row r="79" spans="1:15" s="25" customFormat="1" ht="12.6" customHeight="1" x14ac:dyDescent="0.2">
      <c r="A79" s="112" t="s">
        <v>643</v>
      </c>
      <c r="B79" s="27">
        <v>2250</v>
      </c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>
        <v>0</v>
      </c>
      <c r="N79" s="210"/>
      <c r="O79" s="106">
        <f t="shared" si="5"/>
        <v>2250</v>
      </c>
    </row>
    <row r="80" spans="1:15" s="25" customFormat="1" ht="12.6" customHeight="1" x14ac:dyDescent="0.2">
      <c r="A80" s="112" t="s">
        <v>65</v>
      </c>
      <c r="B80" s="27">
        <v>1755.18</v>
      </c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>
        <v>0</v>
      </c>
      <c r="N80" s="210">
        <f t="shared" si="4"/>
        <v>1755.18</v>
      </c>
      <c r="O80" s="106">
        <f t="shared" si="5"/>
        <v>1755.18</v>
      </c>
    </row>
    <row r="81" spans="1:15" s="34" customFormat="1" ht="12.6" customHeight="1" thickBot="1" x14ac:dyDescent="0.25">
      <c r="A81" s="176" t="s">
        <v>11</v>
      </c>
      <c r="B81" s="177">
        <f t="shared" ref="B81:N81" si="6">SUM(B69:B80)</f>
        <v>34868.879999999997</v>
      </c>
      <c r="C81" s="177">
        <f t="shared" si="6"/>
        <v>31683.200000000001</v>
      </c>
      <c r="D81" s="177">
        <f t="shared" si="6"/>
        <v>31764.560000000001</v>
      </c>
      <c r="E81" s="177">
        <f t="shared" si="6"/>
        <v>0</v>
      </c>
      <c r="F81" s="177">
        <f t="shared" si="6"/>
        <v>0</v>
      </c>
      <c r="G81" s="177">
        <f t="shared" si="6"/>
        <v>0</v>
      </c>
      <c r="H81" s="177">
        <f t="shared" si="6"/>
        <v>0</v>
      </c>
      <c r="I81" s="177">
        <f t="shared" si="6"/>
        <v>0</v>
      </c>
      <c r="J81" s="177">
        <f t="shared" si="6"/>
        <v>0</v>
      </c>
      <c r="K81" s="177">
        <f t="shared" si="6"/>
        <v>0</v>
      </c>
      <c r="L81" s="177">
        <f t="shared" si="6"/>
        <v>0</v>
      </c>
      <c r="M81" s="177">
        <f t="shared" si="6"/>
        <v>0</v>
      </c>
      <c r="N81" s="177">
        <f t="shared" si="6"/>
        <v>96066.639999999985</v>
      </c>
      <c r="O81" s="291">
        <f>IFERROR(AVERAGEIF(B81:M81,"&gt;0"),"")</f>
        <v>32772.213333333333</v>
      </c>
    </row>
    <row r="82" spans="1:15" s="25" customFormat="1" ht="12.6" customHeight="1" thickBot="1" x14ac:dyDescent="0.25">
      <c r="N82" s="34"/>
    </row>
    <row r="83" spans="1:15" s="34" customFormat="1" ht="12.6" customHeight="1" thickBot="1" x14ac:dyDescent="0.25">
      <c r="A83" s="184" t="s">
        <v>9</v>
      </c>
      <c r="B83" s="336">
        <f>'[2]2021'!$E$32</f>
        <v>265898.74</v>
      </c>
      <c r="C83" s="336">
        <f>'[2]2021'!$H$32</f>
        <v>270180.37</v>
      </c>
      <c r="D83" s="336">
        <f>'[2]2021'!$K$32</f>
        <v>277708.06</v>
      </c>
      <c r="E83" s="336">
        <f>'[2]2021'!$N$32</f>
        <v>0</v>
      </c>
      <c r="F83" s="336">
        <f>'[2]2021'!$Q$32</f>
        <v>0</v>
      </c>
      <c r="G83" s="336">
        <f>'[2]2021'!$T$32</f>
        <v>0</v>
      </c>
      <c r="H83" s="336">
        <f>'[2]2021'!$W$32</f>
        <v>0</v>
      </c>
      <c r="I83" s="336">
        <f>'[2]2021'!$Z$32</f>
        <v>0</v>
      </c>
      <c r="J83" s="336">
        <f>'[2]2021'!$AC$32</f>
        <v>0</v>
      </c>
      <c r="K83" s="336">
        <f>'[2]2021'!$AF$32</f>
        <v>0</v>
      </c>
      <c r="L83" s="336">
        <f>'[2]2021'!$AI$32</f>
        <v>0</v>
      </c>
      <c r="M83" s="336">
        <f>'[2]2021'!$AL$32</f>
        <v>0</v>
      </c>
      <c r="N83" s="42"/>
      <c r="O83" s="42"/>
    </row>
    <row r="84" spans="1:15" x14ac:dyDescent="0.2">
      <c r="B84" s="80"/>
      <c r="C84" s="80"/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232"/>
      <c r="O84" s="80"/>
    </row>
  </sheetData>
  <sheetProtection password="E499" sheet="1" objects="1" scenarios="1" selectLockedCells="1" selectUnlockedCells="1"/>
  <mergeCells count="3">
    <mergeCell ref="A1:O1"/>
    <mergeCell ref="A2:O2"/>
    <mergeCell ref="A4:O4"/>
  </mergeCells>
  <printOptions horizontalCentered="1"/>
  <pageMargins left="0.82677165354330717" right="0.23622047244094491" top="0.74803149606299213" bottom="0.74803149606299213" header="0.31496062992125984" footer="0.31496062992125984"/>
  <pageSetup paperSize="9" scale="70" firstPageNumber="0" orientation="landscape" horizontalDpi="300" verticalDpi="300" r:id="rId1"/>
  <headerFooter alignWithMargins="0"/>
  <ignoredErrors>
    <ignoredError sqref="B66:C66 H66 J66:M66" formulaRange="1"/>
  </ignoredError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2"/>
  <dimension ref="A1:P73"/>
  <sheetViews>
    <sheetView topLeftCell="A46" zoomScale="140" zoomScaleNormal="140" workbookViewId="0">
      <selection activeCell="B47" sqref="B47:M47"/>
    </sheetView>
  </sheetViews>
  <sheetFormatPr defaultRowHeight="12.75" x14ac:dyDescent="0.2"/>
  <cols>
    <col min="1" max="1" width="38.42578125" style="44" customWidth="1"/>
    <col min="2" max="2" width="8.42578125" style="44" customWidth="1"/>
    <col min="3" max="3" width="10.28515625" style="44" customWidth="1"/>
    <col min="4" max="7" width="9.7109375" style="44" customWidth="1"/>
    <col min="8" max="8" width="10.42578125" style="44" customWidth="1"/>
    <col min="9" max="9" width="9" style="44" customWidth="1"/>
    <col min="10" max="10" width="8.5703125" style="44" customWidth="1"/>
    <col min="11" max="12" width="9.7109375" style="44" customWidth="1"/>
    <col min="13" max="13" width="9.7109375" style="70" customWidth="1"/>
    <col min="14" max="14" width="9.7109375" style="215" customWidth="1"/>
    <col min="15" max="15" width="9.7109375" style="44" customWidth="1"/>
    <col min="16" max="16" width="9.28515625" style="44" customWidth="1"/>
    <col min="17" max="16384" width="9.140625" style="44"/>
  </cols>
  <sheetData>
    <row r="1" spans="1:15" ht="12.6" customHeight="1" x14ac:dyDescent="0.2">
      <c r="A1" s="548" t="str">
        <f>APUCARANA!A1</f>
        <v xml:space="preserve">ORDEM DOS ADVOGADOS DO BRASIL - Seção PR </v>
      </c>
      <c r="B1" s="549"/>
      <c r="C1" s="549"/>
      <c r="D1" s="549"/>
      <c r="E1" s="549"/>
      <c r="F1" s="549"/>
      <c r="G1" s="549"/>
      <c r="H1" s="549"/>
      <c r="I1" s="549"/>
      <c r="J1" s="549"/>
      <c r="K1" s="549"/>
      <c r="L1" s="549"/>
      <c r="M1" s="549"/>
      <c r="N1" s="549"/>
      <c r="O1" s="550"/>
    </row>
    <row r="2" spans="1:15" ht="12.6" customHeight="1" thickBot="1" x14ac:dyDescent="0.25">
      <c r="A2" s="551" t="str">
        <f>APUCARANA!A2</f>
        <v>Demostrativo de Despesas - JANEIRO 2021 A DEZEMBRO 2021</v>
      </c>
      <c r="B2" s="552"/>
      <c r="C2" s="552"/>
      <c r="D2" s="552"/>
      <c r="E2" s="552"/>
      <c r="F2" s="552"/>
      <c r="G2" s="552"/>
      <c r="H2" s="552"/>
      <c r="I2" s="552"/>
      <c r="J2" s="552"/>
      <c r="K2" s="552"/>
      <c r="L2" s="552"/>
      <c r="M2" s="552"/>
      <c r="N2" s="552"/>
      <c r="O2" s="553"/>
    </row>
    <row r="3" spans="1:15" ht="12.6" customHeight="1" thickBot="1" x14ac:dyDescent="0.25">
      <c r="A3" s="45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211"/>
      <c r="O3" s="46"/>
    </row>
    <row r="4" spans="1:15" ht="12.6" customHeight="1" thickBot="1" x14ac:dyDescent="0.25">
      <c r="A4" s="554" t="s">
        <v>18</v>
      </c>
      <c r="B4" s="555"/>
      <c r="C4" s="555"/>
      <c r="D4" s="555"/>
      <c r="E4" s="555"/>
      <c r="F4" s="555"/>
      <c r="G4" s="555"/>
      <c r="H4" s="555"/>
      <c r="I4" s="555"/>
      <c r="J4" s="555"/>
      <c r="K4" s="555"/>
      <c r="L4" s="555"/>
      <c r="M4" s="555"/>
      <c r="N4" s="555"/>
      <c r="O4" s="556"/>
    </row>
    <row r="5" spans="1:15" ht="12.6" customHeight="1" thickBot="1" x14ac:dyDescent="0.25">
      <c r="A5" s="46"/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211"/>
      <c r="O5" s="46"/>
    </row>
    <row r="6" spans="1:15" s="71" customFormat="1" ht="12.6" customHeight="1" thickBot="1" x14ac:dyDescent="0.25">
      <c r="A6" s="9" t="s">
        <v>0</v>
      </c>
      <c r="B6" s="10">
        <f>APUCARANA!B6</f>
        <v>44197</v>
      </c>
      <c r="C6" s="11">
        <f>APUCARANA!C6</f>
        <v>44228</v>
      </c>
      <c r="D6" s="11">
        <f>APUCARANA!D6</f>
        <v>44256</v>
      </c>
      <c r="E6" s="11">
        <f>APUCARANA!E6</f>
        <v>44287</v>
      </c>
      <c r="F6" s="11">
        <f>APUCARANA!F6</f>
        <v>44317</v>
      </c>
      <c r="G6" s="11">
        <f>APUCARANA!G6</f>
        <v>44348</v>
      </c>
      <c r="H6" s="11">
        <f>APUCARANA!H6</f>
        <v>44378</v>
      </c>
      <c r="I6" s="11">
        <f>APUCARANA!I6</f>
        <v>44409</v>
      </c>
      <c r="J6" s="11">
        <f>APUCARANA!J6</f>
        <v>44440</v>
      </c>
      <c r="K6" s="11">
        <f>APUCARANA!K6</f>
        <v>44470</v>
      </c>
      <c r="L6" s="11">
        <f>APUCARANA!L6</f>
        <v>44501</v>
      </c>
      <c r="M6" s="11">
        <f>APUCARANA!M6</f>
        <v>44531</v>
      </c>
      <c r="N6" s="12" t="str">
        <f>APUCARANA!N6</f>
        <v>Total</v>
      </c>
      <c r="O6" s="9" t="str">
        <f>APUCARANA!O6</f>
        <v>Média</v>
      </c>
    </row>
    <row r="7" spans="1:15" s="25" customFormat="1" ht="12.6" customHeight="1" x14ac:dyDescent="0.2">
      <c r="A7" s="117" t="s">
        <v>569</v>
      </c>
      <c r="B7" s="48">
        <v>15</v>
      </c>
      <c r="C7" s="48">
        <v>15</v>
      </c>
      <c r="D7" s="48">
        <v>15</v>
      </c>
      <c r="E7" s="48"/>
      <c r="F7" s="48"/>
      <c r="G7" s="48"/>
      <c r="H7" s="48"/>
      <c r="I7" s="48"/>
      <c r="J7" s="48"/>
      <c r="K7" s="48"/>
      <c r="L7" s="48"/>
      <c r="M7" s="48">
        <v>0</v>
      </c>
      <c r="N7" s="183">
        <f t="shared" ref="N7:N54" si="0">SUM(B7:M7)</f>
        <v>45</v>
      </c>
      <c r="O7" s="106">
        <f>IFERROR(AVERAGEIF(B7:M7,"&gt;0"),"")</f>
        <v>15</v>
      </c>
    </row>
    <row r="8" spans="1:15" s="25" customFormat="1" ht="12.6" customHeight="1" x14ac:dyDescent="0.2">
      <c r="A8" s="117" t="s">
        <v>122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>
        <v>0</v>
      </c>
      <c r="N8" s="183">
        <f t="shared" si="0"/>
        <v>0</v>
      </c>
      <c r="O8" s="106" t="str">
        <f t="shared" ref="O8:O54" si="1">IFERROR(AVERAGEIF(B8:M8,"&gt;0"),"")</f>
        <v/>
      </c>
    </row>
    <row r="9" spans="1:15" s="25" customFormat="1" ht="12.6" customHeight="1" x14ac:dyDescent="0.2">
      <c r="A9" s="117" t="s">
        <v>113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>
        <v>0</v>
      </c>
      <c r="N9" s="183">
        <f t="shared" si="0"/>
        <v>0</v>
      </c>
      <c r="O9" s="106" t="str">
        <f t="shared" si="1"/>
        <v/>
      </c>
    </row>
    <row r="10" spans="1:15" s="25" customFormat="1" ht="12.6" customHeight="1" x14ac:dyDescent="0.2">
      <c r="A10" s="117" t="s">
        <v>570</v>
      </c>
      <c r="B10" s="48"/>
      <c r="C10" s="48">
        <v>295.91000000000003</v>
      </c>
      <c r="D10" s="48"/>
      <c r="E10" s="48"/>
      <c r="F10" s="48"/>
      <c r="G10" s="48"/>
      <c r="H10" s="48"/>
      <c r="I10" s="48"/>
      <c r="J10" s="48"/>
      <c r="K10" s="48"/>
      <c r="L10" s="48"/>
      <c r="M10" s="48">
        <v>0</v>
      </c>
      <c r="N10" s="183">
        <f t="shared" si="0"/>
        <v>295.91000000000003</v>
      </c>
      <c r="O10" s="106">
        <f t="shared" si="1"/>
        <v>295.91000000000003</v>
      </c>
    </row>
    <row r="11" spans="1:15" s="25" customFormat="1" ht="12.6" customHeight="1" x14ac:dyDescent="0.2">
      <c r="A11" s="117" t="s">
        <v>621</v>
      </c>
      <c r="B11" s="48"/>
      <c r="C11" s="48"/>
      <c r="D11" s="48">
        <v>2125</v>
      </c>
      <c r="E11" s="48"/>
      <c r="F11" s="48"/>
      <c r="G11" s="48"/>
      <c r="H11" s="48"/>
      <c r="I11" s="48"/>
      <c r="J11" s="48"/>
      <c r="K11" s="48"/>
      <c r="L11" s="48"/>
      <c r="M11" s="48">
        <v>0</v>
      </c>
      <c r="N11" s="183">
        <f t="shared" si="0"/>
        <v>2125</v>
      </c>
      <c r="O11" s="106">
        <f t="shared" si="1"/>
        <v>2125</v>
      </c>
    </row>
    <row r="12" spans="1:15" s="25" customFormat="1" ht="12.6" customHeight="1" x14ac:dyDescent="0.2">
      <c r="A12" s="117" t="s">
        <v>277</v>
      </c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>
        <v>0</v>
      </c>
      <c r="N12" s="183">
        <f t="shared" si="0"/>
        <v>0</v>
      </c>
      <c r="O12" s="106" t="str">
        <f t="shared" si="1"/>
        <v/>
      </c>
    </row>
    <row r="13" spans="1:15" s="25" customFormat="1" ht="12.6" customHeight="1" x14ac:dyDescent="0.2">
      <c r="A13" s="117" t="s">
        <v>157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>
        <v>0</v>
      </c>
      <c r="N13" s="183">
        <f t="shared" si="0"/>
        <v>0</v>
      </c>
      <c r="O13" s="106" t="str">
        <f t="shared" si="1"/>
        <v/>
      </c>
    </row>
    <row r="14" spans="1:15" s="25" customFormat="1" ht="12.6" customHeight="1" x14ac:dyDescent="0.2">
      <c r="A14" s="117" t="s">
        <v>154</v>
      </c>
      <c r="B14" s="48"/>
      <c r="C14" s="48">
        <v>6.74</v>
      </c>
      <c r="D14" s="48">
        <v>1173.4000000000001</v>
      </c>
      <c r="E14" s="48"/>
      <c r="F14" s="48"/>
      <c r="G14" s="48"/>
      <c r="H14" s="48"/>
      <c r="I14" s="48"/>
      <c r="J14" s="48"/>
      <c r="K14" s="48"/>
      <c r="L14" s="48"/>
      <c r="M14" s="48">
        <v>0</v>
      </c>
      <c r="N14" s="183">
        <f t="shared" si="0"/>
        <v>1180.1400000000001</v>
      </c>
      <c r="O14" s="106">
        <f t="shared" si="1"/>
        <v>590.07000000000005</v>
      </c>
    </row>
    <row r="15" spans="1:15" s="25" customFormat="1" ht="12.6" customHeight="1" x14ac:dyDescent="0.2">
      <c r="A15" s="105" t="s">
        <v>167</v>
      </c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>
        <v>0</v>
      </c>
      <c r="N15" s="183">
        <f t="shared" si="0"/>
        <v>0</v>
      </c>
      <c r="O15" s="106" t="str">
        <f t="shared" si="1"/>
        <v/>
      </c>
    </row>
    <row r="16" spans="1:15" s="25" customFormat="1" ht="12.6" customHeight="1" x14ac:dyDescent="0.2">
      <c r="A16" s="117" t="s">
        <v>182</v>
      </c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>
        <v>0</v>
      </c>
      <c r="N16" s="183">
        <f t="shared" si="0"/>
        <v>0</v>
      </c>
      <c r="O16" s="106" t="str">
        <f t="shared" si="1"/>
        <v/>
      </c>
    </row>
    <row r="17" spans="1:15" s="25" customFormat="1" ht="12.6" customHeight="1" x14ac:dyDescent="0.2">
      <c r="A17" s="117" t="s">
        <v>488</v>
      </c>
      <c r="B17" s="48">
        <v>444.25</v>
      </c>
      <c r="C17" s="48">
        <v>282.22000000000003</v>
      </c>
      <c r="D17" s="48">
        <v>46</v>
      </c>
      <c r="E17" s="48"/>
      <c r="F17" s="48"/>
      <c r="G17" s="48"/>
      <c r="H17" s="48"/>
      <c r="I17" s="48"/>
      <c r="J17" s="48"/>
      <c r="K17" s="48"/>
      <c r="L17" s="48"/>
      <c r="M17" s="48">
        <v>0</v>
      </c>
      <c r="N17" s="183">
        <f t="shared" si="0"/>
        <v>772.47</v>
      </c>
      <c r="O17" s="106">
        <f t="shared" si="1"/>
        <v>257.49</v>
      </c>
    </row>
    <row r="18" spans="1:15" s="25" customFormat="1" ht="12.6" customHeight="1" x14ac:dyDescent="0.2">
      <c r="A18" s="117" t="s">
        <v>244</v>
      </c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>
        <v>0</v>
      </c>
      <c r="N18" s="183">
        <f t="shared" si="0"/>
        <v>0</v>
      </c>
      <c r="O18" s="106" t="str">
        <f t="shared" si="1"/>
        <v/>
      </c>
    </row>
    <row r="19" spans="1:15" s="25" customFormat="1" ht="12.6" customHeight="1" x14ac:dyDescent="0.2">
      <c r="A19" s="117" t="s">
        <v>209</v>
      </c>
      <c r="B19" s="48"/>
      <c r="C19" s="48"/>
      <c r="D19" s="48">
        <v>316.35000000000002</v>
      </c>
      <c r="E19" s="48"/>
      <c r="F19" s="48"/>
      <c r="G19" s="48"/>
      <c r="H19" s="48"/>
      <c r="I19" s="48"/>
      <c r="J19" s="48"/>
      <c r="K19" s="48"/>
      <c r="L19" s="48"/>
      <c r="M19" s="48">
        <v>0</v>
      </c>
      <c r="N19" s="183">
        <f t="shared" si="0"/>
        <v>316.35000000000002</v>
      </c>
      <c r="O19" s="106">
        <f t="shared" si="1"/>
        <v>316.35000000000002</v>
      </c>
    </row>
    <row r="20" spans="1:15" s="25" customFormat="1" ht="12.6" customHeight="1" x14ac:dyDescent="0.2">
      <c r="A20" s="117" t="s">
        <v>337</v>
      </c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>
        <v>0</v>
      </c>
      <c r="N20" s="183">
        <f t="shared" si="0"/>
        <v>0</v>
      </c>
      <c r="O20" s="106" t="str">
        <f t="shared" si="1"/>
        <v/>
      </c>
    </row>
    <row r="21" spans="1:15" s="25" customFormat="1" ht="12.6" customHeight="1" x14ac:dyDescent="0.2">
      <c r="A21" s="117" t="s">
        <v>91</v>
      </c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>
        <v>0</v>
      </c>
      <c r="N21" s="183">
        <f t="shared" si="0"/>
        <v>0</v>
      </c>
      <c r="O21" s="106" t="str">
        <f t="shared" si="1"/>
        <v/>
      </c>
    </row>
    <row r="22" spans="1:15" s="25" customFormat="1" ht="12.6" customHeight="1" x14ac:dyDescent="0.2">
      <c r="A22" s="117" t="s">
        <v>158</v>
      </c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>
        <v>0</v>
      </c>
      <c r="N22" s="183">
        <f t="shared" si="0"/>
        <v>0</v>
      </c>
      <c r="O22" s="106" t="str">
        <f t="shared" si="1"/>
        <v/>
      </c>
    </row>
    <row r="23" spans="1:15" s="25" customFormat="1" ht="12.6" customHeight="1" x14ac:dyDescent="0.2">
      <c r="A23" s="117" t="s">
        <v>196</v>
      </c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>
        <v>0</v>
      </c>
      <c r="N23" s="183">
        <f t="shared" si="0"/>
        <v>0</v>
      </c>
      <c r="O23" s="106" t="str">
        <f t="shared" si="1"/>
        <v/>
      </c>
    </row>
    <row r="24" spans="1:15" s="25" customFormat="1" ht="12.6" customHeight="1" x14ac:dyDescent="0.2">
      <c r="A24" s="105" t="s">
        <v>142</v>
      </c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>
        <v>0</v>
      </c>
      <c r="N24" s="183">
        <f t="shared" si="0"/>
        <v>0</v>
      </c>
      <c r="O24" s="106" t="str">
        <f t="shared" si="1"/>
        <v/>
      </c>
    </row>
    <row r="25" spans="1:15" s="25" customFormat="1" ht="12.6" customHeight="1" x14ac:dyDescent="0.2">
      <c r="A25" s="105" t="s">
        <v>302</v>
      </c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>
        <v>0</v>
      </c>
      <c r="N25" s="183">
        <f t="shared" si="0"/>
        <v>0</v>
      </c>
      <c r="O25" s="106" t="str">
        <f t="shared" si="1"/>
        <v/>
      </c>
    </row>
    <row r="26" spans="1:15" s="25" customFormat="1" ht="12.6" customHeight="1" x14ac:dyDescent="0.2">
      <c r="A26" s="105" t="s">
        <v>88</v>
      </c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>
        <v>0</v>
      </c>
      <c r="N26" s="183">
        <f t="shared" si="0"/>
        <v>0</v>
      </c>
      <c r="O26" s="106" t="str">
        <f t="shared" si="1"/>
        <v/>
      </c>
    </row>
    <row r="27" spans="1:15" s="25" customFormat="1" ht="12.6" customHeight="1" x14ac:dyDescent="0.2">
      <c r="A27" s="105" t="s">
        <v>77</v>
      </c>
      <c r="B27" s="48"/>
      <c r="C27" s="48">
        <v>75</v>
      </c>
      <c r="D27" s="48">
        <v>110</v>
      </c>
      <c r="E27" s="48"/>
      <c r="F27" s="48"/>
      <c r="G27" s="48"/>
      <c r="H27" s="48"/>
      <c r="I27" s="48"/>
      <c r="J27" s="48"/>
      <c r="K27" s="48"/>
      <c r="L27" s="48"/>
      <c r="M27" s="48">
        <v>0</v>
      </c>
      <c r="N27" s="183">
        <f t="shared" si="0"/>
        <v>185</v>
      </c>
      <c r="O27" s="106">
        <f t="shared" si="1"/>
        <v>92.5</v>
      </c>
    </row>
    <row r="28" spans="1:15" s="25" customFormat="1" ht="12.6" customHeight="1" x14ac:dyDescent="0.2">
      <c r="A28" s="105" t="s">
        <v>111</v>
      </c>
      <c r="B28" s="48"/>
      <c r="C28" s="48">
        <v>116.32</v>
      </c>
      <c r="D28" s="48">
        <v>424.8</v>
      </c>
      <c r="E28" s="48"/>
      <c r="F28" s="48"/>
      <c r="G28" s="48"/>
      <c r="H28" s="48"/>
      <c r="I28" s="48"/>
      <c r="J28" s="48"/>
      <c r="K28" s="48"/>
      <c r="L28" s="48"/>
      <c r="M28" s="48">
        <v>0</v>
      </c>
      <c r="N28" s="183">
        <f t="shared" si="0"/>
        <v>541.12</v>
      </c>
      <c r="O28" s="106">
        <f t="shared" si="1"/>
        <v>270.56</v>
      </c>
    </row>
    <row r="29" spans="1:15" s="25" customFormat="1" ht="12.6" customHeight="1" x14ac:dyDescent="0.2">
      <c r="A29" s="263" t="s">
        <v>126</v>
      </c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>
        <v>0</v>
      </c>
      <c r="N29" s="183">
        <f t="shared" si="0"/>
        <v>0</v>
      </c>
      <c r="O29" s="106" t="str">
        <f t="shared" si="1"/>
        <v/>
      </c>
    </row>
    <row r="30" spans="1:15" s="25" customFormat="1" ht="12.6" customHeight="1" x14ac:dyDescent="0.2">
      <c r="A30" s="263" t="s">
        <v>69</v>
      </c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>
        <v>0</v>
      </c>
      <c r="N30" s="183">
        <f t="shared" si="0"/>
        <v>0</v>
      </c>
      <c r="O30" s="106" t="str">
        <f t="shared" si="1"/>
        <v/>
      </c>
    </row>
    <row r="31" spans="1:15" s="25" customFormat="1" ht="12.6" customHeight="1" x14ac:dyDescent="0.2">
      <c r="A31" s="263" t="s">
        <v>76</v>
      </c>
      <c r="B31" s="48">
        <v>37.799999999999997</v>
      </c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>
        <v>0</v>
      </c>
      <c r="N31" s="183">
        <f t="shared" si="0"/>
        <v>37.799999999999997</v>
      </c>
      <c r="O31" s="106">
        <f t="shared" si="1"/>
        <v>37.799999999999997</v>
      </c>
    </row>
    <row r="32" spans="1:15" s="25" customFormat="1" ht="12.6" customHeight="1" x14ac:dyDescent="0.2">
      <c r="A32" s="263" t="s">
        <v>294</v>
      </c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>
        <v>0</v>
      </c>
      <c r="N32" s="183">
        <f t="shared" si="0"/>
        <v>0</v>
      </c>
      <c r="O32" s="106" t="str">
        <f t="shared" si="1"/>
        <v/>
      </c>
    </row>
    <row r="33" spans="1:15" s="25" customFormat="1" ht="12.6" customHeight="1" x14ac:dyDescent="0.2">
      <c r="A33" s="263" t="s">
        <v>411</v>
      </c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>
        <v>0</v>
      </c>
      <c r="N33" s="183">
        <f t="shared" si="0"/>
        <v>0</v>
      </c>
      <c r="O33" s="106" t="str">
        <f t="shared" si="1"/>
        <v/>
      </c>
    </row>
    <row r="34" spans="1:15" s="25" customFormat="1" ht="12.6" customHeight="1" x14ac:dyDescent="0.2">
      <c r="A34" s="263" t="s">
        <v>176</v>
      </c>
      <c r="B34" s="48">
        <v>60.22</v>
      </c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>
        <v>0</v>
      </c>
      <c r="N34" s="183">
        <f t="shared" si="0"/>
        <v>60.22</v>
      </c>
      <c r="O34" s="106">
        <f t="shared" si="1"/>
        <v>60.22</v>
      </c>
    </row>
    <row r="35" spans="1:15" s="25" customFormat="1" ht="12.6" customHeight="1" x14ac:dyDescent="0.2">
      <c r="A35" s="263" t="s">
        <v>118</v>
      </c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>
        <v>0</v>
      </c>
      <c r="N35" s="183">
        <f t="shared" si="0"/>
        <v>0</v>
      </c>
      <c r="O35" s="106" t="str">
        <f t="shared" si="1"/>
        <v/>
      </c>
    </row>
    <row r="36" spans="1:15" s="25" customFormat="1" ht="12.6" customHeight="1" x14ac:dyDescent="0.2">
      <c r="A36" s="263" t="s">
        <v>459</v>
      </c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>
        <v>0</v>
      </c>
      <c r="N36" s="183">
        <f t="shared" si="0"/>
        <v>0</v>
      </c>
      <c r="O36" s="106" t="str">
        <f t="shared" si="1"/>
        <v/>
      </c>
    </row>
    <row r="37" spans="1:15" s="25" customFormat="1" ht="12.6" customHeight="1" x14ac:dyDescent="0.2">
      <c r="A37" s="263" t="s">
        <v>679</v>
      </c>
      <c r="B37" s="48"/>
      <c r="C37" s="48">
        <v>1.49</v>
      </c>
      <c r="D37" s="48"/>
      <c r="E37" s="48"/>
      <c r="F37" s="48"/>
      <c r="G37" s="48"/>
      <c r="H37" s="48"/>
      <c r="I37" s="48"/>
      <c r="J37" s="48"/>
      <c r="K37" s="48"/>
      <c r="L37" s="48"/>
      <c r="M37" s="48">
        <v>0</v>
      </c>
      <c r="N37" s="183">
        <f t="shared" si="0"/>
        <v>1.49</v>
      </c>
      <c r="O37" s="106">
        <f t="shared" si="1"/>
        <v>1.49</v>
      </c>
    </row>
    <row r="38" spans="1:15" s="25" customFormat="1" ht="12.6" customHeight="1" x14ac:dyDescent="0.2">
      <c r="A38" s="263" t="s">
        <v>371</v>
      </c>
      <c r="B38" s="48">
        <v>47.33</v>
      </c>
      <c r="C38" s="48">
        <v>47.33</v>
      </c>
      <c r="D38" s="48">
        <v>47.33</v>
      </c>
      <c r="E38" s="48"/>
      <c r="F38" s="48"/>
      <c r="G38" s="48"/>
      <c r="H38" s="48"/>
      <c r="I38" s="48"/>
      <c r="J38" s="48"/>
      <c r="K38" s="48"/>
      <c r="L38" s="48"/>
      <c r="M38" s="48">
        <v>0</v>
      </c>
      <c r="N38" s="183">
        <f t="shared" si="0"/>
        <v>141.99</v>
      </c>
      <c r="O38" s="106">
        <f t="shared" si="1"/>
        <v>47.330000000000005</v>
      </c>
    </row>
    <row r="39" spans="1:15" s="25" customFormat="1" ht="12.6" customHeight="1" x14ac:dyDescent="0.2">
      <c r="A39" s="263" t="s">
        <v>106</v>
      </c>
      <c r="B39" s="48">
        <v>1029.5</v>
      </c>
      <c r="C39" s="48">
        <v>474.5</v>
      </c>
      <c r="D39" s="48">
        <v>257.64999999999998</v>
      </c>
      <c r="E39" s="48"/>
      <c r="F39" s="48"/>
      <c r="G39" s="48"/>
      <c r="H39" s="48"/>
      <c r="I39" s="48"/>
      <c r="J39" s="48"/>
      <c r="K39" s="48"/>
      <c r="L39" s="48"/>
      <c r="M39" s="48">
        <v>0</v>
      </c>
      <c r="N39" s="183">
        <f t="shared" si="0"/>
        <v>1761.65</v>
      </c>
      <c r="O39" s="106">
        <f t="shared" si="1"/>
        <v>587.2166666666667</v>
      </c>
    </row>
    <row r="40" spans="1:15" s="25" customFormat="1" ht="12.6" customHeight="1" x14ac:dyDescent="0.2">
      <c r="A40" s="263" t="s">
        <v>253</v>
      </c>
      <c r="B40" s="48">
        <v>60</v>
      </c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>
        <v>0</v>
      </c>
      <c r="N40" s="183">
        <f t="shared" si="0"/>
        <v>60</v>
      </c>
      <c r="O40" s="106">
        <f t="shared" si="1"/>
        <v>60</v>
      </c>
    </row>
    <row r="41" spans="1:15" s="25" customFormat="1" ht="12.6" customHeight="1" x14ac:dyDescent="0.2">
      <c r="A41" s="156" t="s">
        <v>502</v>
      </c>
      <c r="B41" s="48">
        <v>179.61</v>
      </c>
      <c r="C41" s="48">
        <v>397.2</v>
      </c>
      <c r="D41" s="48">
        <v>70.05</v>
      </c>
      <c r="E41" s="48"/>
      <c r="F41" s="48"/>
      <c r="G41" s="48"/>
      <c r="H41" s="48"/>
      <c r="I41" s="48"/>
      <c r="J41" s="48"/>
      <c r="K41" s="48"/>
      <c r="L41" s="48"/>
      <c r="M41" s="48">
        <v>0</v>
      </c>
      <c r="N41" s="183">
        <f t="shared" si="0"/>
        <v>646.8599999999999</v>
      </c>
      <c r="O41" s="106">
        <f t="shared" si="1"/>
        <v>215.61999999999998</v>
      </c>
    </row>
    <row r="42" spans="1:15" s="25" customFormat="1" ht="12.6" customHeight="1" x14ac:dyDescent="0.2">
      <c r="A42" s="156" t="s">
        <v>95</v>
      </c>
      <c r="B42" s="48"/>
      <c r="C42" s="48">
        <v>573.07000000000005</v>
      </c>
      <c r="D42" s="48">
        <v>847.58</v>
      </c>
      <c r="E42" s="48"/>
      <c r="F42" s="48"/>
      <c r="G42" s="48"/>
      <c r="H42" s="48"/>
      <c r="I42" s="48"/>
      <c r="J42" s="48"/>
      <c r="K42" s="48"/>
      <c r="L42" s="48"/>
      <c r="M42" s="48">
        <v>0</v>
      </c>
      <c r="N42" s="183">
        <f t="shared" si="0"/>
        <v>1420.65</v>
      </c>
      <c r="O42" s="106">
        <f t="shared" si="1"/>
        <v>710.32500000000005</v>
      </c>
    </row>
    <row r="43" spans="1:15" s="25" customFormat="1" ht="12.6" customHeight="1" x14ac:dyDescent="0.2">
      <c r="A43" s="111" t="s">
        <v>99</v>
      </c>
      <c r="B43" s="48">
        <v>575.53</v>
      </c>
      <c r="C43" s="48">
        <v>524.5</v>
      </c>
      <c r="D43" s="48">
        <v>479.6</v>
      </c>
      <c r="E43" s="48"/>
      <c r="F43" s="48"/>
      <c r="G43" s="48"/>
      <c r="H43" s="48"/>
      <c r="I43" s="48"/>
      <c r="J43" s="48"/>
      <c r="K43" s="48"/>
      <c r="L43" s="48"/>
      <c r="M43" s="48">
        <v>0</v>
      </c>
      <c r="N43" s="183">
        <f t="shared" si="0"/>
        <v>1579.63</v>
      </c>
      <c r="O43" s="106">
        <f t="shared" si="1"/>
        <v>526.54333333333341</v>
      </c>
    </row>
    <row r="44" spans="1:15" s="25" customFormat="1" ht="12.6" customHeight="1" x14ac:dyDescent="0.2">
      <c r="A44" s="111" t="s">
        <v>520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>
        <v>0</v>
      </c>
      <c r="N44" s="183">
        <f t="shared" si="0"/>
        <v>0</v>
      </c>
      <c r="O44" s="106" t="str">
        <f t="shared" si="1"/>
        <v/>
      </c>
    </row>
    <row r="45" spans="1:15" s="25" customFormat="1" ht="12.6" customHeight="1" x14ac:dyDescent="0.2">
      <c r="A45" s="105" t="s">
        <v>393</v>
      </c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>
        <v>0</v>
      </c>
      <c r="N45" s="183">
        <f t="shared" si="0"/>
        <v>0</v>
      </c>
      <c r="O45" s="106" t="str">
        <f t="shared" si="1"/>
        <v/>
      </c>
    </row>
    <row r="46" spans="1:15" s="25" customFormat="1" ht="12.6" customHeight="1" x14ac:dyDescent="0.2">
      <c r="A46" s="105" t="s">
        <v>366</v>
      </c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>
        <v>0</v>
      </c>
      <c r="N46" s="183">
        <f t="shared" si="0"/>
        <v>0</v>
      </c>
      <c r="O46" s="106" t="str">
        <f t="shared" si="1"/>
        <v/>
      </c>
    </row>
    <row r="47" spans="1:15" s="25" customFormat="1" ht="12.6" customHeight="1" x14ac:dyDescent="0.2">
      <c r="A47" s="105" t="s">
        <v>75</v>
      </c>
      <c r="B47" s="48">
        <v>375.51</v>
      </c>
      <c r="C47" s="48">
        <v>84.7</v>
      </c>
      <c r="D47" s="48">
        <v>355.92</v>
      </c>
      <c r="E47" s="48"/>
      <c r="F47" s="48"/>
      <c r="G47" s="48"/>
      <c r="H47" s="48"/>
      <c r="I47" s="48"/>
      <c r="J47" s="48"/>
      <c r="K47" s="48"/>
      <c r="L47" s="48"/>
      <c r="M47" s="48">
        <v>0</v>
      </c>
      <c r="N47" s="183">
        <f t="shared" si="0"/>
        <v>816.13</v>
      </c>
      <c r="O47" s="106">
        <f t="shared" si="1"/>
        <v>272.04333333333335</v>
      </c>
    </row>
    <row r="48" spans="1:15" s="25" customFormat="1" ht="12.6" customHeight="1" x14ac:dyDescent="0.2">
      <c r="A48" s="105" t="s">
        <v>107</v>
      </c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>
        <v>0</v>
      </c>
      <c r="N48" s="183">
        <f t="shared" si="0"/>
        <v>0</v>
      </c>
      <c r="O48" s="106" t="str">
        <f t="shared" si="1"/>
        <v/>
      </c>
    </row>
    <row r="49" spans="1:16" s="25" customFormat="1" ht="12.6" customHeight="1" x14ac:dyDescent="0.2">
      <c r="A49" s="105" t="s">
        <v>178</v>
      </c>
      <c r="B49" s="48">
        <v>200</v>
      </c>
      <c r="C49" s="48">
        <v>200</v>
      </c>
      <c r="D49" s="48">
        <v>200</v>
      </c>
      <c r="E49" s="48"/>
      <c r="F49" s="48"/>
      <c r="G49" s="48"/>
      <c r="H49" s="48"/>
      <c r="I49" s="48"/>
      <c r="J49" s="48"/>
      <c r="K49" s="48"/>
      <c r="L49" s="48"/>
      <c r="M49" s="48">
        <v>0</v>
      </c>
      <c r="N49" s="183">
        <f t="shared" si="0"/>
        <v>600</v>
      </c>
      <c r="O49" s="106">
        <f t="shared" si="1"/>
        <v>200</v>
      </c>
    </row>
    <row r="50" spans="1:16" s="25" customFormat="1" ht="12.6" customHeight="1" x14ac:dyDescent="0.2">
      <c r="A50" s="105" t="s">
        <v>351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>
        <v>0</v>
      </c>
      <c r="N50" s="183">
        <f t="shared" si="0"/>
        <v>0</v>
      </c>
      <c r="O50" s="106" t="str">
        <f t="shared" si="1"/>
        <v/>
      </c>
    </row>
    <row r="51" spans="1:16" s="25" customFormat="1" ht="12.6" customHeight="1" x14ac:dyDescent="0.2">
      <c r="A51" s="105" t="s">
        <v>79</v>
      </c>
      <c r="B51" s="48">
        <v>49</v>
      </c>
      <c r="C51" s="48">
        <v>59.45</v>
      </c>
      <c r="D51" s="48">
        <v>51.5</v>
      </c>
      <c r="E51" s="48"/>
      <c r="F51" s="48"/>
      <c r="G51" s="48"/>
      <c r="H51" s="48"/>
      <c r="I51" s="48"/>
      <c r="J51" s="48"/>
      <c r="K51" s="48"/>
      <c r="L51" s="48"/>
      <c r="M51" s="48">
        <v>0</v>
      </c>
      <c r="N51" s="183">
        <f t="shared" si="0"/>
        <v>159.94999999999999</v>
      </c>
      <c r="O51" s="106">
        <f t="shared" si="1"/>
        <v>53.316666666666663</v>
      </c>
    </row>
    <row r="52" spans="1:16" s="25" customFormat="1" ht="12.6" customHeight="1" x14ac:dyDescent="0.2">
      <c r="A52" s="105" t="s">
        <v>571</v>
      </c>
      <c r="B52" s="48">
        <v>6.64</v>
      </c>
      <c r="C52" s="48"/>
      <c r="D52" s="48">
        <v>3</v>
      </c>
      <c r="E52" s="48"/>
      <c r="F52" s="48"/>
      <c r="G52" s="48"/>
      <c r="H52" s="48"/>
      <c r="I52" s="48"/>
      <c r="J52" s="48"/>
      <c r="K52" s="48"/>
      <c r="L52" s="48"/>
      <c r="M52" s="48">
        <v>0</v>
      </c>
      <c r="N52" s="183">
        <f t="shared" si="0"/>
        <v>9.64</v>
      </c>
      <c r="O52" s="106">
        <f t="shared" si="1"/>
        <v>4.82</v>
      </c>
    </row>
    <row r="53" spans="1:16" s="25" customFormat="1" ht="12.6" customHeight="1" x14ac:dyDescent="0.2">
      <c r="A53" s="105" t="s">
        <v>202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>
        <v>0</v>
      </c>
      <c r="N53" s="183">
        <f t="shared" si="0"/>
        <v>0</v>
      </c>
      <c r="O53" s="106" t="str">
        <f t="shared" si="1"/>
        <v/>
      </c>
    </row>
    <row r="54" spans="1:16" s="25" customFormat="1" ht="12.6" customHeight="1" x14ac:dyDescent="0.2">
      <c r="A54" s="105" t="s">
        <v>81</v>
      </c>
      <c r="B54" s="48">
        <v>223.48</v>
      </c>
      <c r="C54" s="48">
        <v>153.99</v>
      </c>
      <c r="D54" s="48">
        <v>148.38999999999999</v>
      </c>
      <c r="E54" s="48"/>
      <c r="F54" s="48"/>
      <c r="G54" s="48"/>
      <c r="H54" s="48"/>
      <c r="I54" s="48"/>
      <c r="J54" s="48"/>
      <c r="K54" s="48"/>
      <c r="L54" s="48"/>
      <c r="M54" s="48">
        <v>0</v>
      </c>
      <c r="N54" s="183">
        <f t="shared" si="0"/>
        <v>525.86</v>
      </c>
      <c r="O54" s="106">
        <f t="shared" si="1"/>
        <v>175.28666666666666</v>
      </c>
    </row>
    <row r="55" spans="1:16" s="25" customFormat="1" ht="12.6" customHeight="1" thickBot="1" x14ac:dyDescent="0.25">
      <c r="A55" s="168" t="s">
        <v>1</v>
      </c>
      <c r="B55" s="178">
        <f t="shared" ref="B55:M55" si="2">SUM(B7:B54)</f>
        <v>3303.87</v>
      </c>
      <c r="C55" s="178">
        <f t="shared" si="2"/>
        <v>3307.42</v>
      </c>
      <c r="D55" s="178">
        <f t="shared" si="2"/>
        <v>6671.5700000000006</v>
      </c>
      <c r="E55" s="178">
        <f t="shared" si="2"/>
        <v>0</v>
      </c>
      <c r="F55" s="178">
        <f t="shared" si="2"/>
        <v>0</v>
      </c>
      <c r="G55" s="178">
        <f t="shared" si="2"/>
        <v>0</v>
      </c>
      <c r="H55" s="178">
        <f t="shared" si="2"/>
        <v>0</v>
      </c>
      <c r="I55" s="178">
        <f t="shared" si="2"/>
        <v>0</v>
      </c>
      <c r="J55" s="178">
        <f t="shared" si="2"/>
        <v>0</v>
      </c>
      <c r="K55" s="178">
        <f t="shared" si="2"/>
        <v>0</v>
      </c>
      <c r="L55" s="178">
        <f t="shared" si="2"/>
        <v>0</v>
      </c>
      <c r="M55" s="178">
        <f t="shared" si="2"/>
        <v>0</v>
      </c>
      <c r="N55" s="190">
        <f>SUM(B55:M55)</f>
        <v>13282.86</v>
      </c>
      <c r="O55" s="295">
        <f>IFERROR(AVERAGEIF(B55:M55,"&gt;0"),"")</f>
        <v>4427.62</v>
      </c>
    </row>
    <row r="56" spans="1:16" s="25" customFormat="1" ht="12.6" customHeight="1" thickBot="1" x14ac:dyDescent="0.25">
      <c r="A56" s="44"/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71"/>
    </row>
    <row r="57" spans="1:16" s="71" customFormat="1" ht="12.6" customHeight="1" thickBot="1" x14ac:dyDescent="0.25">
      <c r="A57" s="72" t="s">
        <v>2</v>
      </c>
      <c r="B57" s="136">
        <f t="shared" ref="B57:O57" si="3">B6</f>
        <v>44197</v>
      </c>
      <c r="C57" s="137">
        <f t="shared" si="3"/>
        <v>44228</v>
      </c>
      <c r="D57" s="137">
        <f t="shared" si="3"/>
        <v>44256</v>
      </c>
      <c r="E57" s="137">
        <f t="shared" si="3"/>
        <v>44287</v>
      </c>
      <c r="F57" s="137">
        <f t="shared" si="3"/>
        <v>44317</v>
      </c>
      <c r="G57" s="137">
        <f t="shared" si="3"/>
        <v>44348</v>
      </c>
      <c r="H57" s="137">
        <f t="shared" si="3"/>
        <v>44378</v>
      </c>
      <c r="I57" s="137">
        <f t="shared" si="3"/>
        <v>44409</v>
      </c>
      <c r="J57" s="137">
        <f t="shared" si="3"/>
        <v>44440</v>
      </c>
      <c r="K57" s="137">
        <f t="shared" si="3"/>
        <v>44470</v>
      </c>
      <c r="L57" s="137">
        <f t="shared" si="3"/>
        <v>44501</v>
      </c>
      <c r="M57" s="137">
        <f t="shared" si="3"/>
        <v>44531</v>
      </c>
      <c r="N57" s="140" t="str">
        <f t="shared" si="3"/>
        <v>Total</v>
      </c>
      <c r="O57" s="73" t="str">
        <f t="shared" si="3"/>
        <v>Média</v>
      </c>
    </row>
    <row r="58" spans="1:16" s="25" customFormat="1" ht="12.6" customHeight="1" x14ac:dyDescent="0.2">
      <c r="A58" s="111" t="s">
        <v>5</v>
      </c>
      <c r="B58" s="48">
        <v>4725</v>
      </c>
      <c r="C58" s="48">
        <v>4725</v>
      </c>
      <c r="D58" s="48">
        <v>4725</v>
      </c>
      <c r="E58" s="48"/>
      <c r="F58" s="48"/>
      <c r="G58" s="48"/>
      <c r="H58" s="48"/>
      <c r="I58" s="48"/>
      <c r="J58" s="48"/>
      <c r="K58" s="48"/>
      <c r="L58" s="48"/>
      <c r="M58" s="48">
        <v>0</v>
      </c>
      <c r="N58" s="231">
        <f t="shared" ref="N58:N71" si="4">SUM(B58:M58)</f>
        <v>14175</v>
      </c>
      <c r="O58" s="106">
        <f>IFERROR(AVERAGEIF(B58:M58,"&gt;0"),"")</f>
        <v>4725</v>
      </c>
    </row>
    <row r="59" spans="1:16" s="25" customFormat="1" ht="12.6" customHeight="1" x14ac:dyDescent="0.2">
      <c r="A59" s="111" t="s">
        <v>563</v>
      </c>
      <c r="B59" s="48"/>
      <c r="C59" s="48">
        <v>216.1</v>
      </c>
      <c r="D59" s="48">
        <v>149.9</v>
      </c>
      <c r="E59" s="48"/>
      <c r="F59" s="48"/>
      <c r="G59" s="48"/>
      <c r="H59" s="48"/>
      <c r="I59" s="48"/>
      <c r="J59" s="48"/>
      <c r="K59" s="48"/>
      <c r="L59" s="48"/>
      <c r="M59" s="48">
        <v>0</v>
      </c>
      <c r="N59" s="231">
        <f t="shared" si="4"/>
        <v>366</v>
      </c>
      <c r="O59" s="106">
        <f t="shared" ref="O59:O70" si="5">IFERROR(AVERAGEIF(B59:M59,"&gt;0"),"")</f>
        <v>183</v>
      </c>
    </row>
    <row r="60" spans="1:16" s="25" customFormat="1" ht="12.6" customHeight="1" x14ac:dyDescent="0.2">
      <c r="A60" s="111" t="s">
        <v>433</v>
      </c>
      <c r="B60" s="48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>
        <v>0</v>
      </c>
      <c r="N60" s="231">
        <f t="shared" si="4"/>
        <v>0</v>
      </c>
      <c r="O60" s="106" t="str">
        <f t="shared" si="5"/>
        <v/>
      </c>
    </row>
    <row r="61" spans="1:16" s="25" customFormat="1" ht="12.6" customHeight="1" x14ac:dyDescent="0.2">
      <c r="A61" s="111" t="s">
        <v>572</v>
      </c>
      <c r="B61" s="48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>
        <v>0</v>
      </c>
      <c r="N61" s="231">
        <f t="shared" si="4"/>
        <v>0</v>
      </c>
      <c r="O61" s="106" t="str">
        <f t="shared" si="5"/>
        <v/>
      </c>
    </row>
    <row r="62" spans="1:16" s="25" customFormat="1" ht="12.6" customHeight="1" x14ac:dyDescent="0.2">
      <c r="A62" s="111" t="s">
        <v>427</v>
      </c>
      <c r="B62" s="48"/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48">
        <v>0</v>
      </c>
      <c r="N62" s="231">
        <f t="shared" si="4"/>
        <v>0</v>
      </c>
      <c r="O62" s="106" t="str">
        <f t="shared" si="5"/>
        <v/>
      </c>
    </row>
    <row r="63" spans="1:16" s="25" customFormat="1" ht="12.6" customHeight="1" x14ac:dyDescent="0.2">
      <c r="A63" s="111" t="s">
        <v>148</v>
      </c>
      <c r="B63" s="48"/>
      <c r="C63" s="48"/>
      <c r="D63" s="48">
        <v>27.58</v>
      </c>
      <c r="E63" s="48"/>
      <c r="F63" s="48"/>
      <c r="G63" s="48"/>
      <c r="H63" s="48"/>
      <c r="I63" s="48"/>
      <c r="J63" s="48"/>
      <c r="K63" s="48"/>
      <c r="L63" s="48"/>
      <c r="M63" s="48">
        <v>0</v>
      </c>
      <c r="N63" s="231">
        <f t="shared" si="4"/>
        <v>27.58</v>
      </c>
      <c r="O63" s="106">
        <f t="shared" si="5"/>
        <v>27.58</v>
      </c>
    </row>
    <row r="64" spans="1:16" s="25" customFormat="1" ht="12.6" customHeight="1" x14ac:dyDescent="0.2">
      <c r="A64" s="111" t="s">
        <v>573</v>
      </c>
      <c r="B64" s="48"/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8">
        <v>0</v>
      </c>
      <c r="N64" s="231">
        <f t="shared" si="4"/>
        <v>0</v>
      </c>
      <c r="O64" s="106" t="str">
        <f t="shared" si="5"/>
        <v/>
      </c>
    </row>
    <row r="65" spans="1:15" s="25" customFormat="1" ht="12.6" customHeight="1" x14ac:dyDescent="0.2">
      <c r="A65" s="112" t="s">
        <v>64</v>
      </c>
      <c r="B65" s="48"/>
      <c r="C65" s="48">
        <v>200</v>
      </c>
      <c r="D65" s="48"/>
      <c r="E65" s="48"/>
      <c r="F65" s="48"/>
      <c r="G65" s="48"/>
      <c r="H65" s="48"/>
      <c r="I65" s="48"/>
      <c r="J65" s="48"/>
      <c r="K65" s="48"/>
      <c r="L65" s="48"/>
      <c r="M65" s="48">
        <v>0</v>
      </c>
      <c r="N65" s="231">
        <f t="shared" si="4"/>
        <v>200</v>
      </c>
      <c r="O65" s="106">
        <f t="shared" si="5"/>
        <v>200</v>
      </c>
    </row>
    <row r="66" spans="1:15" s="25" customFormat="1" ht="12.6" customHeight="1" x14ac:dyDescent="0.2">
      <c r="A66" s="112" t="s">
        <v>3</v>
      </c>
      <c r="B66" s="48">
        <v>5</v>
      </c>
      <c r="C66" s="48">
        <v>182.8</v>
      </c>
      <c r="D66" s="48">
        <v>214.2</v>
      </c>
      <c r="E66" s="48"/>
      <c r="F66" s="48"/>
      <c r="G66" s="48"/>
      <c r="H66" s="48"/>
      <c r="I66" s="48"/>
      <c r="J66" s="48"/>
      <c r="K66" s="48"/>
      <c r="L66" s="48"/>
      <c r="M66" s="48">
        <v>0</v>
      </c>
      <c r="N66" s="231">
        <f t="shared" si="4"/>
        <v>402</v>
      </c>
      <c r="O66" s="106">
        <f t="shared" si="5"/>
        <v>134</v>
      </c>
    </row>
    <row r="67" spans="1:15" s="25" customFormat="1" ht="12.6" customHeight="1" x14ac:dyDescent="0.2">
      <c r="A67" s="112" t="s">
        <v>564</v>
      </c>
      <c r="B67" s="48"/>
      <c r="C67" s="48"/>
      <c r="D67" s="48"/>
      <c r="E67" s="48"/>
      <c r="F67" s="48"/>
      <c r="G67" s="48"/>
      <c r="H67" s="48"/>
      <c r="I67" s="48"/>
      <c r="J67" s="48"/>
      <c r="K67" s="48"/>
      <c r="L67" s="48"/>
      <c r="M67" s="48">
        <v>0</v>
      </c>
      <c r="N67" s="231">
        <f t="shared" si="4"/>
        <v>0</v>
      </c>
      <c r="O67" s="106" t="str">
        <f t="shared" si="5"/>
        <v/>
      </c>
    </row>
    <row r="68" spans="1:15" s="25" customFormat="1" ht="12.6" customHeight="1" x14ac:dyDescent="0.2">
      <c r="A68" s="112" t="s">
        <v>512</v>
      </c>
      <c r="B68" s="48"/>
      <c r="C68" s="48"/>
      <c r="D68" s="48"/>
      <c r="E68" s="48"/>
      <c r="F68" s="48"/>
      <c r="G68" s="48"/>
      <c r="H68" s="48"/>
      <c r="I68" s="48"/>
      <c r="J68" s="48"/>
      <c r="K68" s="48"/>
      <c r="L68" s="48"/>
      <c r="M68" s="48">
        <v>0</v>
      </c>
      <c r="N68" s="231">
        <f t="shared" si="4"/>
        <v>0</v>
      </c>
      <c r="O68" s="106" t="str">
        <f t="shared" si="5"/>
        <v/>
      </c>
    </row>
    <row r="69" spans="1:15" s="25" customFormat="1" ht="12.6" customHeight="1" x14ac:dyDescent="0.2">
      <c r="A69" s="112" t="s">
        <v>692</v>
      </c>
      <c r="B69" s="48">
        <v>675</v>
      </c>
      <c r="C69" s="48">
        <v>45</v>
      </c>
      <c r="D69" s="48"/>
      <c r="E69" s="48"/>
      <c r="F69" s="48"/>
      <c r="G69" s="48"/>
      <c r="H69" s="48"/>
      <c r="I69" s="48"/>
      <c r="J69" s="48"/>
      <c r="K69" s="48"/>
      <c r="L69" s="48"/>
      <c r="M69" s="48">
        <v>0</v>
      </c>
      <c r="N69" s="231">
        <f t="shared" si="4"/>
        <v>720</v>
      </c>
      <c r="O69" s="106">
        <f t="shared" si="5"/>
        <v>360</v>
      </c>
    </row>
    <row r="70" spans="1:15" s="25" customFormat="1" ht="12.6" customHeight="1" x14ac:dyDescent="0.2">
      <c r="A70" s="112" t="s">
        <v>65</v>
      </c>
      <c r="B70" s="48">
        <v>15.06</v>
      </c>
      <c r="C70" s="48"/>
      <c r="D70" s="48">
        <v>12.61</v>
      </c>
      <c r="E70" s="48"/>
      <c r="F70" s="48"/>
      <c r="G70" s="48"/>
      <c r="H70" s="48"/>
      <c r="I70" s="48"/>
      <c r="J70" s="48"/>
      <c r="K70" s="48"/>
      <c r="L70" s="48"/>
      <c r="M70" s="48">
        <v>0</v>
      </c>
      <c r="N70" s="231">
        <f t="shared" si="4"/>
        <v>27.67</v>
      </c>
      <c r="O70" s="106">
        <f t="shared" si="5"/>
        <v>13.835000000000001</v>
      </c>
    </row>
    <row r="71" spans="1:15" s="25" customFormat="1" ht="12.6" customHeight="1" thickBot="1" x14ac:dyDescent="0.25">
      <c r="A71" s="176" t="s">
        <v>1</v>
      </c>
      <c r="B71" s="177">
        <f t="shared" ref="B71:M71" si="6">SUM(B58:B70)</f>
        <v>5420.06</v>
      </c>
      <c r="C71" s="177">
        <f t="shared" si="6"/>
        <v>5368.9000000000005</v>
      </c>
      <c r="D71" s="177">
        <f t="shared" si="6"/>
        <v>5129.2899999999991</v>
      </c>
      <c r="E71" s="177">
        <f t="shared" si="6"/>
        <v>0</v>
      </c>
      <c r="F71" s="177">
        <f t="shared" si="6"/>
        <v>0</v>
      </c>
      <c r="G71" s="177">
        <f t="shared" si="6"/>
        <v>0</v>
      </c>
      <c r="H71" s="177">
        <f t="shared" si="6"/>
        <v>0</v>
      </c>
      <c r="I71" s="177">
        <f t="shared" si="6"/>
        <v>0</v>
      </c>
      <c r="J71" s="177">
        <f t="shared" si="6"/>
        <v>0</v>
      </c>
      <c r="K71" s="177">
        <f t="shared" si="6"/>
        <v>0</v>
      </c>
      <c r="L71" s="177">
        <f t="shared" si="6"/>
        <v>0</v>
      </c>
      <c r="M71" s="177">
        <f t="shared" si="6"/>
        <v>0</v>
      </c>
      <c r="N71" s="198">
        <f t="shared" si="4"/>
        <v>15918.25</v>
      </c>
      <c r="O71" s="291">
        <f>IFERROR(AVERAGEIF(B71:M71,"&gt;0"),"")</f>
        <v>5306.083333333333</v>
      </c>
    </row>
    <row r="72" spans="1:15" s="25" customFormat="1" ht="12.6" customHeight="1" thickBot="1" x14ac:dyDescent="0.25">
      <c r="N72" s="34"/>
    </row>
    <row r="73" spans="1:15" s="34" customFormat="1" ht="12.6" customHeight="1" thickBot="1" x14ac:dyDescent="0.25">
      <c r="A73" s="184" t="s">
        <v>9</v>
      </c>
      <c r="B73" s="336">
        <f>'[2]2021'!$E$33</f>
        <v>27094.59</v>
      </c>
      <c r="C73" s="336">
        <f>'[2]2021'!$H$33</f>
        <v>29197.05</v>
      </c>
      <c r="D73" s="336">
        <f>'[2]2021'!$K$33</f>
        <v>27739.54</v>
      </c>
      <c r="E73" s="336">
        <f>'[2]2021'!$N$33</f>
        <v>0</v>
      </c>
      <c r="F73" s="336">
        <f>'[2]2021'!$Q$33</f>
        <v>0</v>
      </c>
      <c r="G73" s="336">
        <f>'[2]2021'!$T$33</f>
        <v>0</v>
      </c>
      <c r="H73" s="336">
        <f>'[2]2021'!$W$33</f>
        <v>0</v>
      </c>
      <c r="I73" s="336">
        <f>'[2]2021'!$Z$33</f>
        <v>0</v>
      </c>
      <c r="J73" s="336">
        <f>'[2]2021'!$AC$33</f>
        <v>0</v>
      </c>
      <c r="K73" s="336">
        <f>'[2]2021'!$AF$33</f>
        <v>0</v>
      </c>
      <c r="L73" s="336">
        <f>'[2]2021'!$AI$33</f>
        <v>0</v>
      </c>
      <c r="M73" s="336">
        <f>'[2]2021'!$AL$33</f>
        <v>0</v>
      </c>
      <c r="N73" s="43"/>
      <c r="O73" s="43"/>
    </row>
  </sheetData>
  <sheetProtection password="E499" sheet="1" objects="1" scenarios="1" selectLockedCells="1" selectUnlockedCells="1"/>
  <mergeCells count="3">
    <mergeCell ref="A1:O1"/>
    <mergeCell ref="A2:O2"/>
    <mergeCell ref="A4:O4"/>
  </mergeCells>
  <printOptions horizontalCentered="1"/>
  <pageMargins left="0.25" right="0.25" top="0.75" bottom="0.75" header="0.3" footer="0.3"/>
  <pageSetup scale="70" firstPageNumber="0" orientation="landscape" horizontalDpi="300" verticalDpi="300" r:id="rId1"/>
  <headerFooter alignWithMargins="0"/>
  <ignoredErrors>
    <ignoredError sqref="J55" formula="1" formulaRange="1"/>
  </ignoredError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3"/>
  <dimension ref="A1:O63"/>
  <sheetViews>
    <sheetView tabSelected="1" topLeftCell="A35" zoomScale="140" zoomScaleNormal="140" workbookViewId="0">
      <selection activeCell="D62" sqref="D62"/>
    </sheetView>
  </sheetViews>
  <sheetFormatPr defaultRowHeight="12.75" x14ac:dyDescent="0.2"/>
  <cols>
    <col min="1" max="1" width="37" style="44" customWidth="1"/>
    <col min="2" max="2" width="9" style="44" bestFit="1" customWidth="1"/>
    <col min="3" max="3" width="10.7109375" style="44" customWidth="1"/>
    <col min="4" max="4" width="10" style="44" bestFit="1" customWidth="1"/>
    <col min="5" max="7" width="9" style="44" bestFit="1" customWidth="1"/>
    <col min="8" max="8" width="9.28515625" style="44" customWidth="1"/>
    <col min="9" max="9" width="9.42578125" style="44" customWidth="1"/>
    <col min="10" max="10" width="10.85546875" style="44" customWidth="1"/>
    <col min="11" max="11" width="10" style="44" customWidth="1"/>
    <col min="12" max="13" width="9" style="44" bestFit="1" customWidth="1"/>
    <col min="14" max="14" width="10" style="226" bestFit="1" customWidth="1"/>
    <col min="15" max="15" width="10" style="60" bestFit="1" customWidth="1"/>
    <col min="16" max="16384" width="9.140625" style="44"/>
  </cols>
  <sheetData>
    <row r="1" spans="1:15" ht="12.6" customHeight="1" x14ac:dyDescent="0.2">
      <c r="A1" s="508" t="str">
        <f>APUCARANA!A1</f>
        <v xml:space="preserve">ORDEM DOS ADVOGADOS DO BRASIL - Seção PR </v>
      </c>
      <c r="B1" s="509"/>
      <c r="C1" s="509"/>
      <c r="D1" s="509"/>
      <c r="E1" s="509"/>
      <c r="F1" s="509"/>
      <c r="G1" s="509"/>
      <c r="H1" s="509"/>
      <c r="I1" s="509"/>
      <c r="J1" s="509"/>
      <c r="K1" s="509"/>
      <c r="L1" s="509"/>
      <c r="M1" s="509"/>
      <c r="N1" s="509"/>
      <c r="O1" s="510"/>
    </row>
    <row r="2" spans="1:15" ht="12.6" customHeight="1" x14ac:dyDescent="0.2">
      <c r="A2" s="490" t="str">
        <f>APUCARANA!A2</f>
        <v>Demostrativo de Despesas - JANEIRO 2021 A DEZEMBRO 2021</v>
      </c>
      <c r="B2" s="491"/>
      <c r="C2" s="491"/>
      <c r="D2" s="491"/>
      <c r="E2" s="491"/>
      <c r="F2" s="491"/>
      <c r="G2" s="491"/>
      <c r="H2" s="491"/>
      <c r="I2" s="491"/>
      <c r="J2" s="491"/>
      <c r="K2" s="491"/>
      <c r="L2" s="491"/>
      <c r="M2" s="491"/>
      <c r="N2" s="491"/>
      <c r="O2" s="492"/>
    </row>
    <row r="3" spans="1:15" ht="12.6" customHeight="1" x14ac:dyDescent="0.2">
      <c r="A3" s="45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233"/>
      <c r="O3" s="81"/>
    </row>
    <row r="4" spans="1:15" ht="12.6" customHeight="1" x14ac:dyDescent="0.2">
      <c r="A4" s="545" t="s">
        <v>6</v>
      </c>
      <c r="B4" s="546"/>
      <c r="C4" s="546"/>
      <c r="D4" s="546"/>
      <c r="E4" s="546"/>
      <c r="F4" s="546"/>
      <c r="G4" s="546"/>
      <c r="H4" s="546"/>
      <c r="I4" s="546"/>
      <c r="J4" s="546"/>
      <c r="K4" s="546"/>
      <c r="L4" s="546"/>
      <c r="M4" s="546"/>
      <c r="N4" s="546"/>
      <c r="O4" s="547"/>
    </row>
    <row r="5" spans="1:15" ht="12.6" customHeight="1" thickBot="1" x14ac:dyDescent="0.25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1"/>
      <c r="O5" s="452"/>
    </row>
    <row r="6" spans="1:15" s="71" customFormat="1" ht="12.6" customHeight="1" thickBot="1" x14ac:dyDescent="0.25">
      <c r="A6" s="9" t="s">
        <v>0</v>
      </c>
      <c r="B6" s="10">
        <f>APUCARANA!B6</f>
        <v>44197</v>
      </c>
      <c r="C6" s="11">
        <f>APUCARANA!C6</f>
        <v>44228</v>
      </c>
      <c r="D6" s="11">
        <f>APUCARANA!D6</f>
        <v>44256</v>
      </c>
      <c r="E6" s="11">
        <f>APUCARANA!E6</f>
        <v>44287</v>
      </c>
      <c r="F6" s="11">
        <f>APUCARANA!F6</f>
        <v>44317</v>
      </c>
      <c r="G6" s="11">
        <f>APUCARANA!G6</f>
        <v>44348</v>
      </c>
      <c r="H6" s="11">
        <f>APUCARANA!H6</f>
        <v>44378</v>
      </c>
      <c r="I6" s="11">
        <f>APUCARANA!I6</f>
        <v>44409</v>
      </c>
      <c r="J6" s="11">
        <f>APUCARANA!J6</f>
        <v>44440</v>
      </c>
      <c r="K6" s="11">
        <f>APUCARANA!K6</f>
        <v>44470</v>
      </c>
      <c r="L6" s="11">
        <f>APUCARANA!L6</f>
        <v>44501</v>
      </c>
      <c r="M6" s="11">
        <f>APUCARANA!M6</f>
        <v>44531</v>
      </c>
      <c r="N6" s="12" t="str">
        <f>APUCARANA!N6</f>
        <v>Total</v>
      </c>
      <c r="O6" s="9" t="str">
        <f>APUCARANA!O6</f>
        <v>Média</v>
      </c>
    </row>
    <row r="7" spans="1:15" s="25" customFormat="1" ht="12.6" customHeight="1" x14ac:dyDescent="0.2">
      <c r="A7" s="105" t="s">
        <v>693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>
        <v>0</v>
      </c>
      <c r="N7" s="222">
        <f t="shared" ref="N7:N46" si="0">SUM(B7:M7)</f>
        <v>0</v>
      </c>
      <c r="O7" s="106" t="str">
        <f>IFERROR(AVERAGEIF(B7:M7,"&gt;0"),"")</f>
        <v/>
      </c>
    </row>
    <row r="8" spans="1:15" s="25" customFormat="1" ht="12.6" customHeight="1" x14ac:dyDescent="0.2">
      <c r="A8" s="105" t="s">
        <v>149</v>
      </c>
      <c r="B8" s="26">
        <v>540</v>
      </c>
      <c r="C8" s="26"/>
      <c r="D8" s="26"/>
      <c r="E8" s="26"/>
      <c r="F8" s="26"/>
      <c r="G8" s="26"/>
      <c r="H8" s="26"/>
      <c r="I8" s="26"/>
      <c r="J8" s="26"/>
      <c r="K8" s="26"/>
      <c r="L8" s="26"/>
      <c r="M8" s="26">
        <v>0</v>
      </c>
      <c r="N8" s="222">
        <f t="shared" si="0"/>
        <v>540</v>
      </c>
      <c r="O8" s="106">
        <f t="shared" ref="O8:O46" si="1">IFERROR(AVERAGEIF(B8:M8,"&gt;0"),"")</f>
        <v>540</v>
      </c>
    </row>
    <row r="9" spans="1:15" s="25" customFormat="1" ht="12.6" customHeight="1" x14ac:dyDescent="0.2">
      <c r="A9" s="105" t="s">
        <v>131</v>
      </c>
      <c r="B9" s="26"/>
      <c r="C9" s="26"/>
      <c r="D9" s="26">
        <v>240</v>
      </c>
      <c r="E9" s="26"/>
      <c r="F9" s="26"/>
      <c r="G9" s="26"/>
      <c r="H9" s="26"/>
      <c r="I9" s="26"/>
      <c r="J9" s="26"/>
      <c r="K9" s="26"/>
      <c r="L9" s="26"/>
      <c r="M9" s="26">
        <v>0</v>
      </c>
      <c r="N9" s="222">
        <f t="shared" si="0"/>
        <v>240</v>
      </c>
      <c r="O9" s="106">
        <f t="shared" si="1"/>
        <v>240</v>
      </c>
    </row>
    <row r="10" spans="1:15" s="25" customFormat="1" ht="12.6" customHeight="1" x14ac:dyDescent="0.2">
      <c r="A10" s="105" t="s">
        <v>604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>
        <v>0</v>
      </c>
      <c r="N10" s="222">
        <f t="shared" si="0"/>
        <v>0</v>
      </c>
      <c r="O10" s="106" t="str">
        <f t="shared" si="1"/>
        <v/>
      </c>
    </row>
    <row r="11" spans="1:15" s="25" customFormat="1" ht="12.6" customHeight="1" x14ac:dyDescent="0.2">
      <c r="A11" s="105" t="s">
        <v>167</v>
      </c>
      <c r="B11" s="26"/>
      <c r="C11" s="26"/>
      <c r="D11" s="26">
        <v>1575</v>
      </c>
      <c r="E11" s="26"/>
      <c r="F11" s="26"/>
      <c r="G11" s="26"/>
      <c r="H11" s="26"/>
      <c r="I11" s="26"/>
      <c r="J11" s="26"/>
      <c r="K11" s="26"/>
      <c r="L11" s="26"/>
      <c r="M11" s="26"/>
      <c r="N11" s="222">
        <f t="shared" si="0"/>
        <v>1575</v>
      </c>
      <c r="O11" s="106">
        <f t="shared" si="1"/>
        <v>1575</v>
      </c>
    </row>
    <row r="12" spans="1:15" s="25" customFormat="1" ht="12.6" customHeight="1" x14ac:dyDescent="0.2">
      <c r="A12" s="105" t="s">
        <v>315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>
        <v>0</v>
      </c>
      <c r="N12" s="222">
        <f t="shared" si="0"/>
        <v>0</v>
      </c>
      <c r="O12" s="106" t="str">
        <f t="shared" si="1"/>
        <v/>
      </c>
    </row>
    <row r="13" spans="1:15" s="25" customFormat="1" ht="12.6" customHeight="1" x14ac:dyDescent="0.2">
      <c r="A13" s="105" t="s">
        <v>574</v>
      </c>
      <c r="B13" s="26">
        <v>70</v>
      </c>
      <c r="C13" s="26"/>
      <c r="D13" s="26">
        <v>80</v>
      </c>
      <c r="E13" s="26"/>
      <c r="F13" s="26"/>
      <c r="G13" s="26"/>
      <c r="H13" s="26"/>
      <c r="I13" s="26"/>
      <c r="J13" s="26"/>
      <c r="K13" s="26"/>
      <c r="L13" s="26"/>
      <c r="M13" s="26">
        <v>0</v>
      </c>
      <c r="N13" s="222">
        <f t="shared" si="0"/>
        <v>150</v>
      </c>
      <c r="O13" s="106">
        <f t="shared" si="1"/>
        <v>75</v>
      </c>
    </row>
    <row r="14" spans="1:15" s="25" customFormat="1" ht="12.6" customHeight="1" x14ac:dyDescent="0.2">
      <c r="A14" s="105" t="s">
        <v>198</v>
      </c>
      <c r="B14" s="26">
        <v>98.41</v>
      </c>
      <c r="C14" s="26">
        <v>186.63</v>
      </c>
      <c r="D14" s="26"/>
      <c r="E14" s="26"/>
      <c r="F14" s="26"/>
      <c r="G14" s="26"/>
      <c r="H14" s="26"/>
      <c r="I14" s="26"/>
      <c r="J14" s="26"/>
      <c r="K14" s="26"/>
      <c r="L14" s="26"/>
      <c r="M14" s="26">
        <v>0</v>
      </c>
      <c r="N14" s="222">
        <f t="shared" si="0"/>
        <v>285.03999999999996</v>
      </c>
      <c r="O14" s="106">
        <f t="shared" si="1"/>
        <v>142.51999999999998</v>
      </c>
    </row>
    <row r="15" spans="1:15" s="25" customFormat="1" ht="12.6" customHeight="1" x14ac:dyDescent="0.2">
      <c r="A15" s="105" t="s">
        <v>488</v>
      </c>
      <c r="B15" s="26"/>
      <c r="C15" s="26">
        <v>120</v>
      </c>
      <c r="D15" s="26"/>
      <c r="E15" s="26"/>
      <c r="F15" s="26"/>
      <c r="G15" s="26"/>
      <c r="H15" s="26"/>
      <c r="I15" s="26"/>
      <c r="J15" s="26"/>
      <c r="K15" s="26"/>
      <c r="L15" s="26"/>
      <c r="M15" s="26">
        <v>0</v>
      </c>
      <c r="N15" s="222">
        <f t="shared" si="0"/>
        <v>120</v>
      </c>
      <c r="O15" s="106">
        <f t="shared" si="1"/>
        <v>120</v>
      </c>
    </row>
    <row r="16" spans="1:15" s="25" customFormat="1" ht="12.6" customHeight="1" x14ac:dyDescent="0.2">
      <c r="A16" s="105" t="s">
        <v>67</v>
      </c>
      <c r="B16" s="26">
        <v>113.7</v>
      </c>
      <c r="C16" s="26">
        <v>100</v>
      </c>
      <c r="D16" s="26">
        <v>130.35</v>
      </c>
      <c r="E16" s="26"/>
      <c r="F16" s="26"/>
      <c r="G16" s="26"/>
      <c r="H16" s="26"/>
      <c r="I16" s="26"/>
      <c r="J16" s="26"/>
      <c r="K16" s="26"/>
      <c r="L16" s="26"/>
      <c r="M16" s="26">
        <v>0</v>
      </c>
      <c r="N16" s="222">
        <f t="shared" si="0"/>
        <v>344.04999999999995</v>
      </c>
      <c r="O16" s="106">
        <f t="shared" si="1"/>
        <v>114.68333333333332</v>
      </c>
    </row>
    <row r="17" spans="1:15" s="25" customFormat="1" ht="12.6" customHeight="1" x14ac:dyDescent="0.2">
      <c r="A17" s="117" t="s">
        <v>337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>
        <v>0</v>
      </c>
      <c r="N17" s="222">
        <f t="shared" si="0"/>
        <v>0</v>
      </c>
      <c r="O17" s="106" t="str">
        <f t="shared" si="1"/>
        <v/>
      </c>
    </row>
    <row r="18" spans="1:15" s="25" customFormat="1" ht="12.6" customHeight="1" x14ac:dyDescent="0.2">
      <c r="A18" s="105" t="s">
        <v>223</v>
      </c>
      <c r="B18" s="26"/>
      <c r="C18" s="26"/>
      <c r="D18" s="26">
        <v>40.5</v>
      </c>
      <c r="E18" s="26"/>
      <c r="F18" s="26"/>
      <c r="G18" s="26"/>
      <c r="H18" s="26"/>
      <c r="I18" s="26"/>
      <c r="J18" s="26"/>
      <c r="K18" s="26"/>
      <c r="L18" s="26"/>
      <c r="M18" s="26">
        <v>0</v>
      </c>
      <c r="N18" s="222">
        <f t="shared" si="0"/>
        <v>40.5</v>
      </c>
      <c r="O18" s="106">
        <f t="shared" si="1"/>
        <v>40.5</v>
      </c>
    </row>
    <row r="19" spans="1:15" s="25" customFormat="1" ht="12.6" customHeight="1" x14ac:dyDescent="0.2">
      <c r="A19" s="105" t="s">
        <v>231</v>
      </c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>
        <v>0</v>
      </c>
      <c r="N19" s="222">
        <f t="shared" si="0"/>
        <v>0</v>
      </c>
      <c r="O19" s="106" t="str">
        <f t="shared" si="1"/>
        <v/>
      </c>
    </row>
    <row r="20" spans="1:15" s="25" customFormat="1" ht="12.6" customHeight="1" x14ac:dyDescent="0.2">
      <c r="A20" s="105" t="s">
        <v>142</v>
      </c>
      <c r="B20" s="26"/>
      <c r="C20" s="26">
        <v>1900</v>
      </c>
      <c r="D20" s="26">
        <v>100</v>
      </c>
      <c r="E20" s="26"/>
      <c r="F20" s="26"/>
      <c r="G20" s="26"/>
      <c r="H20" s="26"/>
      <c r="I20" s="26"/>
      <c r="J20" s="26"/>
      <c r="K20" s="26"/>
      <c r="L20" s="26"/>
      <c r="M20" s="26">
        <v>0</v>
      </c>
      <c r="N20" s="222">
        <f t="shared" si="0"/>
        <v>2000</v>
      </c>
      <c r="O20" s="106">
        <f t="shared" si="1"/>
        <v>1000</v>
      </c>
    </row>
    <row r="21" spans="1:15" s="25" customFormat="1" ht="12.6" customHeight="1" x14ac:dyDescent="0.2">
      <c r="A21" s="105" t="s">
        <v>230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>
        <v>0</v>
      </c>
      <c r="N21" s="222">
        <f t="shared" si="0"/>
        <v>0</v>
      </c>
      <c r="O21" s="106" t="str">
        <f t="shared" si="1"/>
        <v/>
      </c>
    </row>
    <row r="22" spans="1:15" s="25" customFormat="1" ht="12.6" customHeight="1" x14ac:dyDescent="0.2">
      <c r="A22" s="105" t="s">
        <v>77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>
        <v>0</v>
      </c>
      <c r="N22" s="222">
        <f t="shared" si="0"/>
        <v>0</v>
      </c>
      <c r="O22" s="106" t="str">
        <f t="shared" si="1"/>
        <v/>
      </c>
    </row>
    <row r="23" spans="1:15" s="25" customFormat="1" ht="12.6" customHeight="1" x14ac:dyDescent="0.2">
      <c r="A23" s="105" t="s">
        <v>544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>
        <v>0</v>
      </c>
      <c r="N23" s="222">
        <f t="shared" si="0"/>
        <v>0</v>
      </c>
      <c r="O23" s="106" t="str">
        <f t="shared" si="1"/>
        <v/>
      </c>
    </row>
    <row r="24" spans="1:15" s="25" customFormat="1" ht="12.6" customHeight="1" x14ac:dyDescent="0.2">
      <c r="A24" s="105" t="s">
        <v>111</v>
      </c>
      <c r="B24" s="26">
        <v>475.12</v>
      </c>
      <c r="C24" s="26"/>
      <c r="D24" s="26">
        <v>370.43</v>
      </c>
      <c r="E24" s="26"/>
      <c r="F24" s="26"/>
      <c r="G24" s="26"/>
      <c r="H24" s="26"/>
      <c r="I24" s="26"/>
      <c r="J24" s="26"/>
      <c r="K24" s="26"/>
      <c r="L24" s="26"/>
      <c r="M24" s="26">
        <v>0</v>
      </c>
      <c r="N24" s="222">
        <f t="shared" si="0"/>
        <v>845.55</v>
      </c>
      <c r="O24" s="106">
        <f t="shared" si="1"/>
        <v>422.77499999999998</v>
      </c>
    </row>
    <row r="25" spans="1:15" s="25" customFormat="1" ht="12.6" customHeight="1" x14ac:dyDescent="0.2">
      <c r="A25" s="105" t="s">
        <v>411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>
        <v>0</v>
      </c>
      <c r="N25" s="222">
        <f t="shared" si="0"/>
        <v>0</v>
      </c>
      <c r="O25" s="106" t="str">
        <f t="shared" si="1"/>
        <v/>
      </c>
    </row>
    <row r="26" spans="1:15" s="25" customFormat="1" ht="12.6" customHeight="1" x14ac:dyDescent="0.2">
      <c r="A26" s="105" t="s">
        <v>126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>
        <v>0</v>
      </c>
      <c r="N26" s="222">
        <f t="shared" si="0"/>
        <v>0</v>
      </c>
      <c r="O26" s="106" t="str">
        <f t="shared" si="1"/>
        <v/>
      </c>
    </row>
    <row r="27" spans="1:15" s="25" customFormat="1" ht="12.6" customHeight="1" x14ac:dyDescent="0.2">
      <c r="A27" s="105" t="s">
        <v>492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>
        <v>0</v>
      </c>
      <c r="N27" s="222">
        <f t="shared" si="0"/>
        <v>0</v>
      </c>
      <c r="O27" s="106" t="str">
        <f t="shared" si="1"/>
        <v/>
      </c>
    </row>
    <row r="28" spans="1:15" s="25" customFormat="1" ht="12.6" customHeight="1" x14ac:dyDescent="0.2">
      <c r="A28" s="105" t="s">
        <v>69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>
        <v>0</v>
      </c>
      <c r="N28" s="222">
        <f t="shared" si="0"/>
        <v>0</v>
      </c>
      <c r="O28" s="106" t="str">
        <f t="shared" si="1"/>
        <v/>
      </c>
    </row>
    <row r="29" spans="1:15" s="25" customFormat="1" ht="12.6" customHeight="1" x14ac:dyDescent="0.2">
      <c r="A29" s="105" t="s">
        <v>118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>
        <v>0</v>
      </c>
      <c r="N29" s="222">
        <f t="shared" si="0"/>
        <v>0</v>
      </c>
      <c r="O29" s="106" t="str">
        <f t="shared" si="1"/>
        <v/>
      </c>
    </row>
    <row r="30" spans="1:15" s="25" customFormat="1" ht="12.6" customHeight="1" x14ac:dyDescent="0.2">
      <c r="A30" s="105" t="s">
        <v>176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>
        <v>0</v>
      </c>
      <c r="N30" s="222">
        <f t="shared" si="0"/>
        <v>0</v>
      </c>
      <c r="O30" s="106" t="str">
        <f t="shared" si="1"/>
        <v/>
      </c>
    </row>
    <row r="31" spans="1:15" s="25" customFormat="1" ht="12.6" customHeight="1" x14ac:dyDescent="0.2">
      <c r="A31" s="263" t="s">
        <v>139</v>
      </c>
      <c r="B31" s="26">
        <v>1500</v>
      </c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>
        <v>0</v>
      </c>
      <c r="N31" s="222">
        <f t="shared" si="0"/>
        <v>1500</v>
      </c>
      <c r="O31" s="106">
        <f t="shared" si="1"/>
        <v>1500</v>
      </c>
    </row>
    <row r="32" spans="1:15" s="25" customFormat="1" ht="12.6" customHeight="1" x14ac:dyDescent="0.2">
      <c r="A32" s="156" t="s">
        <v>371</v>
      </c>
      <c r="B32" s="26">
        <v>31.84</v>
      </c>
      <c r="C32" s="26">
        <v>31.84</v>
      </c>
      <c r="D32" s="26">
        <v>31.84</v>
      </c>
      <c r="E32" s="26"/>
      <c r="F32" s="26"/>
      <c r="G32" s="26"/>
      <c r="H32" s="26"/>
      <c r="I32" s="26"/>
      <c r="J32" s="26"/>
      <c r="K32" s="26"/>
      <c r="L32" s="26"/>
      <c r="M32" s="26">
        <v>0</v>
      </c>
      <c r="N32" s="222">
        <f t="shared" si="0"/>
        <v>95.52</v>
      </c>
      <c r="O32" s="106">
        <f t="shared" si="1"/>
        <v>31.84</v>
      </c>
    </row>
    <row r="33" spans="1:15" s="25" customFormat="1" ht="12.6" customHeight="1" x14ac:dyDescent="0.2">
      <c r="A33" s="111" t="s">
        <v>520</v>
      </c>
      <c r="B33" s="26"/>
      <c r="C33" s="26"/>
      <c r="D33" s="26">
        <v>894.74</v>
      </c>
      <c r="E33" s="26"/>
      <c r="F33" s="26"/>
      <c r="G33" s="26"/>
      <c r="H33" s="26"/>
      <c r="I33" s="26"/>
      <c r="J33" s="26"/>
      <c r="K33" s="26"/>
      <c r="L33" s="26"/>
      <c r="M33" s="26">
        <v>0</v>
      </c>
      <c r="N33" s="222">
        <f t="shared" si="0"/>
        <v>894.74</v>
      </c>
      <c r="O33" s="106">
        <f t="shared" si="1"/>
        <v>894.74</v>
      </c>
    </row>
    <row r="34" spans="1:15" s="25" customFormat="1" ht="12.6" customHeight="1" x14ac:dyDescent="0.2">
      <c r="A34" s="105" t="s">
        <v>106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>
        <v>0</v>
      </c>
      <c r="N34" s="222">
        <f t="shared" si="0"/>
        <v>0</v>
      </c>
      <c r="O34" s="106" t="str">
        <f t="shared" si="1"/>
        <v/>
      </c>
    </row>
    <row r="35" spans="1:15" s="25" customFormat="1" ht="12.6" customHeight="1" x14ac:dyDescent="0.2">
      <c r="A35" s="105" t="s">
        <v>253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>
        <v>0</v>
      </c>
      <c r="N35" s="222">
        <f t="shared" si="0"/>
        <v>0</v>
      </c>
      <c r="O35" s="106" t="str">
        <f t="shared" si="1"/>
        <v/>
      </c>
    </row>
    <row r="36" spans="1:15" s="25" customFormat="1" ht="12.6" customHeight="1" x14ac:dyDescent="0.2">
      <c r="A36" s="105" t="s">
        <v>575</v>
      </c>
      <c r="B36" s="26">
        <v>175.15</v>
      </c>
      <c r="C36" s="26">
        <v>129</v>
      </c>
      <c r="D36" s="26"/>
      <c r="E36" s="26"/>
      <c r="F36" s="26"/>
      <c r="G36" s="26"/>
      <c r="H36" s="26"/>
      <c r="I36" s="26"/>
      <c r="J36" s="26"/>
      <c r="K36" s="26"/>
      <c r="L36" s="26"/>
      <c r="M36" s="26">
        <v>0</v>
      </c>
      <c r="N36" s="222">
        <f t="shared" si="0"/>
        <v>304.14999999999998</v>
      </c>
      <c r="O36" s="106">
        <f t="shared" si="1"/>
        <v>152.07499999999999</v>
      </c>
    </row>
    <row r="37" spans="1:15" s="25" customFormat="1" ht="12.6" customHeight="1" x14ac:dyDescent="0.2">
      <c r="A37" s="105" t="s">
        <v>95</v>
      </c>
      <c r="B37" s="26">
        <v>998.58</v>
      </c>
      <c r="C37" s="26">
        <v>431.1</v>
      </c>
      <c r="D37" s="26">
        <v>482.11</v>
      </c>
      <c r="E37" s="26"/>
      <c r="F37" s="26"/>
      <c r="G37" s="26"/>
      <c r="H37" s="26"/>
      <c r="I37" s="26"/>
      <c r="J37" s="26"/>
      <c r="K37" s="26"/>
      <c r="L37" s="26"/>
      <c r="M37" s="26">
        <v>0</v>
      </c>
      <c r="N37" s="222">
        <f t="shared" si="0"/>
        <v>1911.79</v>
      </c>
      <c r="O37" s="106">
        <f t="shared" si="1"/>
        <v>637.26333333333332</v>
      </c>
    </row>
    <row r="38" spans="1:15" s="25" customFormat="1" ht="12.6" customHeight="1" x14ac:dyDescent="0.2">
      <c r="A38" s="105" t="s">
        <v>98</v>
      </c>
      <c r="B38" s="26"/>
      <c r="C38" s="26">
        <v>540</v>
      </c>
      <c r="D38" s="26">
        <v>810</v>
      </c>
      <c r="E38" s="26"/>
      <c r="F38" s="26"/>
      <c r="G38" s="26"/>
      <c r="H38" s="26"/>
      <c r="I38" s="26"/>
      <c r="J38" s="26"/>
      <c r="K38" s="26"/>
      <c r="L38" s="26"/>
      <c r="M38" s="26">
        <v>0</v>
      </c>
      <c r="N38" s="222">
        <f t="shared" si="0"/>
        <v>1350</v>
      </c>
      <c r="O38" s="106">
        <f t="shared" si="1"/>
        <v>675</v>
      </c>
    </row>
    <row r="39" spans="1:15" s="25" customFormat="1" ht="12.6" customHeight="1" x14ac:dyDescent="0.2">
      <c r="A39" s="105" t="s">
        <v>107</v>
      </c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>
        <v>0</v>
      </c>
      <c r="N39" s="222">
        <f t="shared" si="0"/>
        <v>0</v>
      </c>
      <c r="O39" s="106" t="str">
        <f t="shared" si="1"/>
        <v/>
      </c>
    </row>
    <row r="40" spans="1:15" s="25" customFormat="1" ht="12.6" customHeight="1" x14ac:dyDescent="0.2">
      <c r="A40" s="105" t="s">
        <v>96</v>
      </c>
      <c r="B40" s="26">
        <v>413.89</v>
      </c>
      <c r="C40" s="26">
        <v>389.88</v>
      </c>
      <c r="D40" s="26">
        <v>349.38</v>
      </c>
      <c r="E40" s="26"/>
      <c r="F40" s="26"/>
      <c r="G40" s="26"/>
      <c r="H40" s="26"/>
      <c r="I40" s="26"/>
      <c r="J40" s="26"/>
      <c r="K40" s="26"/>
      <c r="L40" s="26"/>
      <c r="M40" s="26">
        <v>0</v>
      </c>
      <c r="N40" s="222">
        <f t="shared" si="0"/>
        <v>1153.1500000000001</v>
      </c>
      <c r="O40" s="106">
        <f t="shared" si="1"/>
        <v>384.38333333333338</v>
      </c>
    </row>
    <row r="41" spans="1:15" s="25" customFormat="1" ht="12.6" customHeight="1" x14ac:dyDescent="0.2">
      <c r="A41" s="105" t="s">
        <v>178</v>
      </c>
      <c r="B41" s="26"/>
      <c r="C41" s="26">
        <v>367</v>
      </c>
      <c r="D41" s="26">
        <v>561</v>
      </c>
      <c r="E41" s="26"/>
      <c r="F41" s="26"/>
      <c r="G41" s="26"/>
      <c r="H41" s="26"/>
      <c r="I41" s="26"/>
      <c r="J41" s="26"/>
      <c r="K41" s="26"/>
      <c r="L41" s="26"/>
      <c r="M41" s="26">
        <v>0</v>
      </c>
      <c r="N41" s="222">
        <f t="shared" si="0"/>
        <v>928</v>
      </c>
      <c r="O41" s="106">
        <f t="shared" si="1"/>
        <v>464</v>
      </c>
    </row>
    <row r="42" spans="1:15" s="25" customFormat="1" ht="12.6" customHeight="1" x14ac:dyDescent="0.2">
      <c r="A42" s="105" t="s">
        <v>75</v>
      </c>
      <c r="B42" s="26"/>
      <c r="C42" s="26">
        <v>618.91999999999996</v>
      </c>
      <c r="D42" s="26">
        <v>879.41</v>
      </c>
      <c r="E42" s="26"/>
      <c r="F42" s="26"/>
      <c r="G42" s="26"/>
      <c r="H42" s="26"/>
      <c r="I42" s="26"/>
      <c r="J42" s="26"/>
      <c r="K42" s="26"/>
      <c r="L42" s="26"/>
      <c r="M42" s="26">
        <v>0</v>
      </c>
      <c r="N42" s="222">
        <f t="shared" si="0"/>
        <v>1498.33</v>
      </c>
      <c r="O42" s="106">
        <f t="shared" si="1"/>
        <v>749.16499999999996</v>
      </c>
    </row>
    <row r="43" spans="1:15" s="25" customFormat="1" ht="12.6" customHeight="1" x14ac:dyDescent="0.2">
      <c r="A43" s="105" t="s">
        <v>260</v>
      </c>
      <c r="B43" s="26">
        <v>79</v>
      </c>
      <c r="C43" s="26">
        <v>49</v>
      </c>
      <c r="D43" s="26">
        <v>79</v>
      </c>
      <c r="E43" s="26"/>
      <c r="F43" s="26"/>
      <c r="G43" s="26"/>
      <c r="H43" s="26"/>
      <c r="I43" s="26"/>
      <c r="J43" s="26"/>
      <c r="K43" s="26"/>
      <c r="L43" s="26"/>
      <c r="M43" s="26">
        <v>0</v>
      </c>
      <c r="N43" s="222">
        <f t="shared" si="0"/>
        <v>207</v>
      </c>
      <c r="O43" s="106">
        <f t="shared" si="1"/>
        <v>69</v>
      </c>
    </row>
    <row r="44" spans="1:15" s="25" customFormat="1" ht="12.6" customHeight="1" x14ac:dyDescent="0.2">
      <c r="A44" s="105" t="s">
        <v>81</v>
      </c>
      <c r="B44" s="26">
        <v>284.02</v>
      </c>
      <c r="C44" s="26">
        <v>145.25</v>
      </c>
      <c r="D44" s="26">
        <v>146.80000000000001</v>
      </c>
      <c r="E44" s="26"/>
      <c r="F44" s="26"/>
      <c r="G44" s="26"/>
      <c r="H44" s="26"/>
      <c r="I44" s="26"/>
      <c r="J44" s="26"/>
      <c r="K44" s="26"/>
      <c r="L44" s="26"/>
      <c r="M44" s="26">
        <v>0</v>
      </c>
      <c r="N44" s="222">
        <f t="shared" si="0"/>
        <v>576.06999999999994</v>
      </c>
      <c r="O44" s="106">
        <f t="shared" si="1"/>
        <v>192.02333333333331</v>
      </c>
    </row>
    <row r="45" spans="1:15" s="25" customFormat="1" ht="12.6" customHeight="1" x14ac:dyDescent="0.2">
      <c r="A45" s="105" t="s">
        <v>202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>
        <v>0</v>
      </c>
      <c r="N45" s="222">
        <f t="shared" si="0"/>
        <v>0</v>
      </c>
      <c r="O45" s="106" t="str">
        <f t="shared" si="1"/>
        <v/>
      </c>
    </row>
    <row r="46" spans="1:15" s="25" customFormat="1" ht="12.6" customHeight="1" x14ac:dyDescent="0.2">
      <c r="A46" s="105" t="s">
        <v>87</v>
      </c>
      <c r="B46" s="26">
        <v>44.51</v>
      </c>
      <c r="C46" s="26">
        <v>3.44</v>
      </c>
      <c r="D46" s="26">
        <v>18.16</v>
      </c>
      <c r="E46" s="26"/>
      <c r="F46" s="26"/>
      <c r="G46" s="26"/>
      <c r="H46" s="26"/>
      <c r="I46" s="26"/>
      <c r="J46" s="26"/>
      <c r="K46" s="26"/>
      <c r="L46" s="26"/>
      <c r="M46" s="26">
        <v>0</v>
      </c>
      <c r="N46" s="222">
        <f t="shared" si="0"/>
        <v>66.11</v>
      </c>
      <c r="O46" s="106">
        <f t="shared" si="1"/>
        <v>22.036666666666665</v>
      </c>
    </row>
    <row r="47" spans="1:15" s="25" customFormat="1" ht="12.6" customHeight="1" thickBot="1" x14ac:dyDescent="0.25">
      <c r="A47" s="168" t="s">
        <v>1</v>
      </c>
      <c r="B47" s="178">
        <f t="shared" ref="B47:N47" si="2">SUM(B7:B46)</f>
        <v>4824.2200000000012</v>
      </c>
      <c r="C47" s="178">
        <f t="shared" si="2"/>
        <v>5012.0600000000004</v>
      </c>
      <c r="D47" s="178">
        <f t="shared" si="2"/>
        <v>6788.7199999999993</v>
      </c>
      <c r="E47" s="178">
        <f t="shared" si="2"/>
        <v>0</v>
      </c>
      <c r="F47" s="178">
        <f t="shared" si="2"/>
        <v>0</v>
      </c>
      <c r="G47" s="178">
        <f t="shared" si="2"/>
        <v>0</v>
      </c>
      <c r="H47" s="178">
        <f t="shared" si="2"/>
        <v>0</v>
      </c>
      <c r="I47" s="178">
        <f t="shared" si="2"/>
        <v>0</v>
      </c>
      <c r="J47" s="178">
        <f t="shared" si="2"/>
        <v>0</v>
      </c>
      <c r="K47" s="178">
        <f t="shared" si="2"/>
        <v>0</v>
      </c>
      <c r="L47" s="178">
        <f t="shared" si="2"/>
        <v>0</v>
      </c>
      <c r="M47" s="178">
        <f t="shared" si="2"/>
        <v>0</v>
      </c>
      <c r="N47" s="169">
        <f t="shared" si="2"/>
        <v>16625</v>
      </c>
      <c r="O47" s="170">
        <f>IFERROR(AVERAGEIF(B47:M47,"&gt;0"),"")</f>
        <v>5541.666666666667</v>
      </c>
    </row>
    <row r="48" spans="1:15" s="25" customFormat="1" ht="12.6" customHeight="1" thickBot="1" x14ac:dyDescent="0.25"/>
    <row r="49" spans="1:15" s="71" customFormat="1" ht="12.6" customHeight="1" thickBot="1" x14ac:dyDescent="0.25">
      <c r="A49" s="294" t="s">
        <v>2</v>
      </c>
      <c r="B49" s="136">
        <f t="shared" ref="B49:O49" si="3">B6</f>
        <v>44197</v>
      </c>
      <c r="C49" s="137">
        <f t="shared" si="3"/>
        <v>44228</v>
      </c>
      <c r="D49" s="137">
        <f t="shared" si="3"/>
        <v>44256</v>
      </c>
      <c r="E49" s="137">
        <f t="shared" si="3"/>
        <v>44287</v>
      </c>
      <c r="F49" s="137">
        <f t="shared" si="3"/>
        <v>44317</v>
      </c>
      <c r="G49" s="137">
        <f t="shared" si="3"/>
        <v>44348</v>
      </c>
      <c r="H49" s="137">
        <f t="shared" si="3"/>
        <v>44378</v>
      </c>
      <c r="I49" s="137">
        <f t="shared" si="3"/>
        <v>44409</v>
      </c>
      <c r="J49" s="137">
        <f t="shared" si="3"/>
        <v>44440</v>
      </c>
      <c r="K49" s="137">
        <f t="shared" si="3"/>
        <v>44470</v>
      </c>
      <c r="L49" s="137">
        <f t="shared" si="3"/>
        <v>44501</v>
      </c>
      <c r="M49" s="137">
        <f t="shared" si="3"/>
        <v>44531</v>
      </c>
      <c r="N49" s="138" t="str">
        <f t="shared" si="3"/>
        <v>Total</v>
      </c>
      <c r="O49" s="139" t="str">
        <f t="shared" si="3"/>
        <v>Média</v>
      </c>
    </row>
    <row r="50" spans="1:15" s="25" customFormat="1" ht="12.6" customHeight="1" x14ac:dyDescent="0.2">
      <c r="A50" s="269" t="s">
        <v>5</v>
      </c>
      <c r="B50" s="49">
        <v>4500</v>
      </c>
      <c r="C50" s="26">
        <v>4500</v>
      </c>
      <c r="D50" s="26">
        <v>4500</v>
      </c>
      <c r="E50" s="26"/>
      <c r="F50" s="26"/>
      <c r="G50" s="26"/>
      <c r="H50" s="26"/>
      <c r="I50" s="26"/>
      <c r="J50" s="26"/>
      <c r="K50" s="26"/>
      <c r="L50" s="26"/>
      <c r="M50" s="26">
        <v>0</v>
      </c>
      <c r="N50" s="222">
        <f t="shared" ref="N50:N59" si="4">SUM(B50:M50)</f>
        <v>13500</v>
      </c>
      <c r="O50" s="106">
        <f>IFERROR(AVERAGEIF(B50:M50,"&gt;0"),"")</f>
        <v>4500</v>
      </c>
    </row>
    <row r="51" spans="1:15" s="25" customFormat="1" ht="12.6" customHeight="1" x14ac:dyDescent="0.2">
      <c r="A51" s="111" t="s">
        <v>563</v>
      </c>
      <c r="B51" s="49">
        <v>0</v>
      </c>
      <c r="C51" s="26"/>
      <c r="D51" s="26">
        <v>1500</v>
      </c>
      <c r="E51" s="26"/>
      <c r="F51" s="26"/>
      <c r="G51" s="26"/>
      <c r="H51" s="26"/>
      <c r="I51" s="26"/>
      <c r="J51" s="26"/>
      <c r="K51" s="26"/>
      <c r="L51" s="26"/>
      <c r="M51" s="26">
        <v>0</v>
      </c>
      <c r="N51" s="222">
        <f t="shared" si="4"/>
        <v>1500</v>
      </c>
      <c r="O51" s="106">
        <f t="shared" ref="O51:O58" si="5">IFERROR(AVERAGEIF(B51:M51,"&gt;0"),"")</f>
        <v>1500</v>
      </c>
    </row>
    <row r="52" spans="1:15" s="25" customFormat="1" ht="12.6" customHeight="1" x14ac:dyDescent="0.2">
      <c r="A52" s="111" t="s">
        <v>320</v>
      </c>
      <c r="B52" s="26">
        <v>0</v>
      </c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>
        <v>0</v>
      </c>
      <c r="N52" s="222">
        <f t="shared" si="4"/>
        <v>0</v>
      </c>
      <c r="O52" s="106" t="str">
        <f t="shared" si="5"/>
        <v/>
      </c>
    </row>
    <row r="53" spans="1:15" s="25" customFormat="1" ht="12.6" customHeight="1" x14ac:dyDescent="0.2">
      <c r="A53" s="269" t="s">
        <v>148</v>
      </c>
      <c r="B53" s="26">
        <v>0</v>
      </c>
      <c r="C53" s="26"/>
      <c r="D53" s="26">
        <v>0.01</v>
      </c>
      <c r="E53" s="26"/>
      <c r="F53" s="26"/>
      <c r="G53" s="26"/>
      <c r="H53" s="26"/>
      <c r="I53" s="26"/>
      <c r="J53" s="26"/>
      <c r="K53" s="26"/>
      <c r="L53" s="26"/>
      <c r="M53" s="26">
        <v>0</v>
      </c>
      <c r="N53" s="222">
        <f t="shared" si="4"/>
        <v>0.01</v>
      </c>
      <c r="O53" s="106">
        <f t="shared" si="5"/>
        <v>0.01</v>
      </c>
    </row>
    <row r="54" spans="1:15" s="25" customFormat="1" ht="12.6" customHeight="1" x14ac:dyDescent="0.2">
      <c r="A54" s="269" t="s">
        <v>61</v>
      </c>
      <c r="B54" s="26">
        <v>0</v>
      </c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>
        <v>0</v>
      </c>
      <c r="N54" s="222">
        <f t="shared" si="4"/>
        <v>0</v>
      </c>
      <c r="O54" s="106" t="str">
        <f t="shared" si="5"/>
        <v/>
      </c>
    </row>
    <row r="55" spans="1:15" s="25" customFormat="1" ht="12.6" customHeight="1" x14ac:dyDescent="0.2">
      <c r="A55" s="269" t="s">
        <v>503</v>
      </c>
      <c r="B55" s="26">
        <v>0</v>
      </c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>
        <v>0</v>
      </c>
      <c r="N55" s="222">
        <f t="shared" si="4"/>
        <v>0</v>
      </c>
      <c r="O55" s="106" t="str">
        <f t="shared" si="5"/>
        <v/>
      </c>
    </row>
    <row r="56" spans="1:15" s="25" customFormat="1" ht="12.6" customHeight="1" x14ac:dyDescent="0.2">
      <c r="A56" s="269" t="s">
        <v>511</v>
      </c>
      <c r="B56" s="26">
        <v>0</v>
      </c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>
        <v>0</v>
      </c>
      <c r="N56" s="222">
        <f t="shared" si="4"/>
        <v>0</v>
      </c>
      <c r="O56" s="106" t="str">
        <f t="shared" si="5"/>
        <v/>
      </c>
    </row>
    <row r="57" spans="1:15" s="25" customFormat="1" ht="12.6" customHeight="1" x14ac:dyDescent="0.2">
      <c r="A57" s="269" t="s">
        <v>644</v>
      </c>
      <c r="B57" s="26">
        <v>0</v>
      </c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>
        <v>0</v>
      </c>
      <c r="N57" s="222">
        <f t="shared" si="4"/>
        <v>0</v>
      </c>
      <c r="O57" s="106" t="str">
        <f t="shared" si="5"/>
        <v/>
      </c>
    </row>
    <row r="58" spans="1:15" s="25" customFormat="1" ht="12.6" customHeight="1" x14ac:dyDescent="0.2">
      <c r="A58" s="269" t="s">
        <v>264</v>
      </c>
      <c r="B58" s="26">
        <v>0</v>
      </c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>
        <v>0</v>
      </c>
      <c r="N58" s="222">
        <f t="shared" si="4"/>
        <v>0</v>
      </c>
      <c r="O58" s="106" t="str">
        <f t="shared" si="5"/>
        <v/>
      </c>
    </row>
    <row r="59" spans="1:15" s="25" customFormat="1" ht="12.6" customHeight="1" thickBot="1" x14ac:dyDescent="0.25">
      <c r="A59" s="277" t="s">
        <v>1</v>
      </c>
      <c r="B59" s="177">
        <f>SUM(B50:B58)</f>
        <v>4500</v>
      </c>
      <c r="C59" s="177">
        <f>SUM(C50:C58)</f>
        <v>4500</v>
      </c>
      <c r="D59" s="177">
        <f t="shared" ref="D59:M59" si="6">SUM(D50:D58)</f>
        <v>6000.01</v>
      </c>
      <c r="E59" s="177">
        <f>SUM(E50:E58)</f>
        <v>0</v>
      </c>
      <c r="F59" s="177">
        <f t="shared" si="6"/>
        <v>0</v>
      </c>
      <c r="G59" s="177">
        <f t="shared" si="6"/>
        <v>0</v>
      </c>
      <c r="H59" s="177">
        <f t="shared" si="6"/>
        <v>0</v>
      </c>
      <c r="I59" s="177">
        <f t="shared" si="6"/>
        <v>0</v>
      </c>
      <c r="J59" s="177">
        <f t="shared" si="6"/>
        <v>0</v>
      </c>
      <c r="K59" s="177">
        <f t="shared" si="6"/>
        <v>0</v>
      </c>
      <c r="L59" s="177">
        <f t="shared" si="6"/>
        <v>0</v>
      </c>
      <c r="M59" s="177">
        <f t="shared" si="6"/>
        <v>0</v>
      </c>
      <c r="N59" s="197">
        <f t="shared" si="4"/>
        <v>15000.01</v>
      </c>
      <c r="O59" s="291">
        <f>IFERROR(AVERAGEIF(B59:M59,"&gt;0"),"")</f>
        <v>5000.0033333333331</v>
      </c>
    </row>
    <row r="60" spans="1:15" s="25" customFormat="1" ht="12.6" customHeight="1" thickBot="1" x14ac:dyDescent="0.25">
      <c r="A60" s="41"/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224"/>
      <c r="O60" s="82"/>
    </row>
    <row r="61" spans="1:15" s="34" customFormat="1" ht="12.6" customHeight="1" thickBot="1" x14ac:dyDescent="0.25">
      <c r="A61" s="186" t="s">
        <v>9</v>
      </c>
      <c r="B61" s="336">
        <f>'[2]2021'!$E$34</f>
        <v>23157</v>
      </c>
      <c r="C61" s="336">
        <f>'[2]2021'!$H$34</f>
        <v>22676.78</v>
      </c>
      <c r="D61" s="336">
        <f>'[2]2021'!$K$34</f>
        <v>21877.920000000002</v>
      </c>
      <c r="E61" s="336">
        <f>'[2]2021'!$N$34</f>
        <v>0</v>
      </c>
      <c r="F61" s="336">
        <f>'[2]2021'!$Q$34</f>
        <v>0</v>
      </c>
      <c r="G61" s="336">
        <f>'[2]2021'!$T$34</f>
        <v>0</v>
      </c>
      <c r="H61" s="336">
        <f>'[2]2021'!$W$34</f>
        <v>0</v>
      </c>
      <c r="I61" s="336">
        <f>'[2]2021'!$Z$34</f>
        <v>0</v>
      </c>
      <c r="J61" s="336">
        <f>'[2]2021'!$AC$34</f>
        <v>0</v>
      </c>
      <c r="K61" s="336">
        <f>'[2]2021'!$AF$34</f>
        <v>0</v>
      </c>
      <c r="L61" s="336">
        <f>'[2]2021'!$AI$34</f>
        <v>0</v>
      </c>
      <c r="M61" s="336">
        <f>'[2]2021'!$AL$34</f>
        <v>0</v>
      </c>
      <c r="N61" s="57"/>
      <c r="O61" s="57"/>
    </row>
    <row r="62" spans="1:15" s="25" customFormat="1" ht="14.1" customHeight="1" x14ac:dyDescent="0.2">
      <c r="N62" s="225"/>
      <c r="O62" s="58"/>
    </row>
    <row r="63" spans="1:15" ht="14.1" customHeight="1" x14ac:dyDescent="0.2"/>
  </sheetData>
  <sheetProtection password="E499" sheet="1" objects="1" scenarios="1" selectLockedCells="1" selectUnlockedCells="1"/>
  <mergeCells count="3">
    <mergeCell ref="A1:O1"/>
    <mergeCell ref="A2:O2"/>
    <mergeCell ref="A4:O4"/>
  </mergeCells>
  <printOptions horizontalCentered="1"/>
  <pageMargins left="0.94488188976377963" right="0.39370078740157483" top="0.39370078740157483" bottom="0.39370078740157483" header="0.51181102362204722" footer="0.51181102362204722"/>
  <pageSetup paperSize="9" scale="75" firstPageNumber="0" orientation="landscape" horizontalDpi="300" verticalDpi="300" r:id="rId1"/>
  <headerFooter alignWithMargins="0"/>
  <ignoredErrors>
    <ignoredError sqref="B47:C47 D47:F47 I47:M47" formulaRange="1"/>
  </ignoredError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4"/>
  <dimension ref="A1:O71"/>
  <sheetViews>
    <sheetView topLeftCell="A40" zoomScale="140" zoomScaleNormal="140" workbookViewId="0">
      <selection activeCell="B42" sqref="B42:M42"/>
    </sheetView>
  </sheetViews>
  <sheetFormatPr defaultRowHeight="12.75" x14ac:dyDescent="0.2"/>
  <cols>
    <col min="1" max="1" width="37.5703125" style="44" customWidth="1"/>
    <col min="2" max="4" width="9.7109375" style="44" customWidth="1"/>
    <col min="5" max="5" width="10.140625" style="44" customWidth="1"/>
    <col min="6" max="6" width="9.85546875" style="44" customWidth="1"/>
    <col min="7" max="7" width="9.7109375" style="44" customWidth="1"/>
    <col min="8" max="8" width="10.140625" style="44" customWidth="1"/>
    <col min="9" max="9" width="10.85546875" style="44" customWidth="1"/>
    <col min="10" max="10" width="9.28515625" style="44" customWidth="1"/>
    <col min="11" max="11" width="10.28515625" style="44" customWidth="1"/>
    <col min="12" max="13" width="9.7109375" style="44" customWidth="1"/>
    <col min="14" max="14" width="9.7109375" style="215" customWidth="1"/>
    <col min="15" max="15" width="9.7109375" style="44" customWidth="1"/>
    <col min="16" max="16" width="9.28515625" style="44" customWidth="1"/>
    <col min="17" max="16384" width="9.140625" style="44"/>
  </cols>
  <sheetData>
    <row r="1" spans="1:15" ht="15" x14ac:dyDescent="0.2">
      <c r="A1" s="508" t="str">
        <f>APUCARANA!A1</f>
        <v xml:space="preserve">ORDEM DOS ADVOGADOS DO BRASIL - Seção PR </v>
      </c>
      <c r="B1" s="509"/>
      <c r="C1" s="509"/>
      <c r="D1" s="509"/>
      <c r="E1" s="509"/>
      <c r="F1" s="509"/>
      <c r="G1" s="509"/>
      <c r="H1" s="509"/>
      <c r="I1" s="509"/>
      <c r="J1" s="509"/>
      <c r="K1" s="509"/>
      <c r="L1" s="509"/>
      <c r="M1" s="509"/>
      <c r="N1" s="509"/>
      <c r="O1" s="510"/>
    </row>
    <row r="2" spans="1:15" ht="14.1" customHeight="1" thickBot="1" x14ac:dyDescent="0.25">
      <c r="A2" s="490" t="str">
        <f>APUCARANA!A2</f>
        <v>Demostrativo de Despesas - JANEIRO 2021 A DEZEMBRO 2021</v>
      </c>
      <c r="B2" s="491"/>
      <c r="C2" s="491"/>
      <c r="D2" s="491"/>
      <c r="E2" s="491"/>
      <c r="F2" s="491"/>
      <c r="G2" s="491"/>
      <c r="H2" s="491"/>
      <c r="I2" s="491"/>
      <c r="J2" s="491"/>
      <c r="K2" s="491"/>
      <c r="L2" s="491"/>
      <c r="M2" s="491"/>
      <c r="N2" s="491"/>
      <c r="O2" s="492"/>
    </row>
    <row r="3" spans="1:15" ht="14.1" customHeight="1" thickBot="1" x14ac:dyDescent="0.25">
      <c r="A3" s="83"/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234"/>
      <c r="O3" s="85"/>
    </row>
    <row r="4" spans="1:15" s="52" customFormat="1" ht="12.6" customHeight="1" thickBot="1" x14ac:dyDescent="0.25">
      <c r="A4" s="557" t="s">
        <v>33</v>
      </c>
      <c r="B4" s="558"/>
      <c r="C4" s="558"/>
      <c r="D4" s="558"/>
      <c r="E4" s="558"/>
      <c r="F4" s="558"/>
      <c r="G4" s="558"/>
      <c r="H4" s="558"/>
      <c r="I4" s="558"/>
      <c r="J4" s="558"/>
      <c r="K4" s="558"/>
      <c r="L4" s="558"/>
      <c r="M4" s="558"/>
      <c r="N4" s="558"/>
      <c r="O4" s="559"/>
    </row>
    <row r="5" spans="1:15" ht="12.6" customHeight="1" thickBot="1" x14ac:dyDescent="0.25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298"/>
      <c r="O5" s="45"/>
    </row>
    <row r="6" spans="1:15" s="71" customFormat="1" ht="12.6" customHeight="1" thickBot="1" x14ac:dyDescent="0.25">
      <c r="A6" s="9" t="s">
        <v>0</v>
      </c>
      <c r="B6" s="10">
        <f>APUCARANA!B6</f>
        <v>44197</v>
      </c>
      <c r="C6" s="11">
        <f>APUCARANA!C6</f>
        <v>44228</v>
      </c>
      <c r="D6" s="11">
        <f>APUCARANA!D6</f>
        <v>44256</v>
      </c>
      <c r="E6" s="11">
        <f>APUCARANA!E6</f>
        <v>44287</v>
      </c>
      <c r="F6" s="11">
        <f>APUCARANA!F6</f>
        <v>44317</v>
      </c>
      <c r="G6" s="11">
        <f>APUCARANA!G6</f>
        <v>44348</v>
      </c>
      <c r="H6" s="11">
        <f>APUCARANA!H6</f>
        <v>44378</v>
      </c>
      <c r="I6" s="11">
        <f>APUCARANA!I6</f>
        <v>44409</v>
      </c>
      <c r="J6" s="11">
        <f>APUCARANA!J6</f>
        <v>44440</v>
      </c>
      <c r="K6" s="11">
        <f>APUCARANA!K6</f>
        <v>44470</v>
      </c>
      <c r="L6" s="11">
        <f>APUCARANA!L6</f>
        <v>44501</v>
      </c>
      <c r="M6" s="11">
        <f>APUCARANA!M6</f>
        <v>44531</v>
      </c>
      <c r="N6" s="12" t="str">
        <f>APUCARANA!N6</f>
        <v>Total</v>
      </c>
      <c r="O6" s="9" t="str">
        <f>APUCARANA!O6</f>
        <v>Média</v>
      </c>
    </row>
    <row r="7" spans="1:15" s="25" customFormat="1" ht="12.6" customHeight="1" x14ac:dyDescent="0.2">
      <c r="A7" s="105" t="s">
        <v>530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>
        <v>0</v>
      </c>
      <c r="N7" s="222">
        <f t="shared" ref="N7:N54" si="0">SUM(B7:M7)</f>
        <v>0</v>
      </c>
      <c r="O7" s="106" t="str">
        <f>IFERROR(AVERAGEIF(B7:M7,"&gt;0"),"")</f>
        <v/>
      </c>
    </row>
    <row r="8" spans="1:15" s="25" customFormat="1" ht="12.6" customHeight="1" x14ac:dyDescent="0.2">
      <c r="A8" s="105" t="s">
        <v>391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>
        <v>0</v>
      </c>
      <c r="N8" s="222">
        <f t="shared" si="0"/>
        <v>0</v>
      </c>
      <c r="O8" s="106" t="str">
        <f t="shared" ref="O8:O54" si="1">IFERROR(AVERAGEIF(B8:M8,"&gt;0"),"")</f>
        <v/>
      </c>
    </row>
    <row r="9" spans="1:15" s="71" customFormat="1" ht="12.6" customHeight="1" x14ac:dyDescent="0.2">
      <c r="A9" s="155" t="s">
        <v>277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>
        <v>0</v>
      </c>
      <c r="N9" s="222">
        <f t="shared" si="0"/>
        <v>0</v>
      </c>
      <c r="O9" s="106" t="str">
        <f t="shared" si="1"/>
        <v/>
      </c>
    </row>
    <row r="10" spans="1:15" s="25" customFormat="1" ht="12.6" customHeight="1" x14ac:dyDescent="0.2">
      <c r="A10" s="105" t="s">
        <v>504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>
        <v>0</v>
      </c>
      <c r="N10" s="222">
        <f t="shared" si="0"/>
        <v>0</v>
      </c>
      <c r="O10" s="106" t="str">
        <f t="shared" si="1"/>
        <v/>
      </c>
    </row>
    <row r="11" spans="1:15" s="25" customFormat="1" ht="12.6" customHeight="1" x14ac:dyDescent="0.2">
      <c r="A11" s="105" t="s">
        <v>607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>
        <v>0</v>
      </c>
      <c r="N11" s="222">
        <f t="shared" si="0"/>
        <v>0</v>
      </c>
      <c r="O11" s="106" t="str">
        <f t="shared" si="1"/>
        <v/>
      </c>
    </row>
    <row r="12" spans="1:15" s="25" customFormat="1" ht="12.6" customHeight="1" x14ac:dyDescent="0.2">
      <c r="A12" s="105" t="s">
        <v>157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>
        <v>0</v>
      </c>
      <c r="N12" s="222">
        <f t="shared" si="0"/>
        <v>0</v>
      </c>
      <c r="O12" s="106" t="str">
        <f t="shared" si="1"/>
        <v/>
      </c>
    </row>
    <row r="13" spans="1:15" s="25" customFormat="1" ht="12.6" customHeight="1" x14ac:dyDescent="0.2">
      <c r="A13" s="105" t="s">
        <v>154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>
        <v>0</v>
      </c>
      <c r="N13" s="222">
        <f t="shared" si="0"/>
        <v>0</v>
      </c>
      <c r="O13" s="106" t="str">
        <f t="shared" si="1"/>
        <v/>
      </c>
    </row>
    <row r="14" spans="1:15" s="25" customFormat="1" ht="12.6" customHeight="1" x14ac:dyDescent="0.2">
      <c r="A14" s="105" t="s">
        <v>131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>
        <v>0</v>
      </c>
      <c r="N14" s="222">
        <f t="shared" si="0"/>
        <v>0</v>
      </c>
      <c r="O14" s="106" t="str">
        <f t="shared" si="1"/>
        <v/>
      </c>
    </row>
    <row r="15" spans="1:15" s="25" customFormat="1" ht="12.6" customHeight="1" x14ac:dyDescent="0.2">
      <c r="A15" s="105" t="s">
        <v>182</v>
      </c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>
        <v>0</v>
      </c>
      <c r="N15" s="222">
        <f t="shared" si="0"/>
        <v>0</v>
      </c>
      <c r="O15" s="106" t="str">
        <f t="shared" si="1"/>
        <v/>
      </c>
    </row>
    <row r="16" spans="1:15" s="25" customFormat="1" ht="12.6" customHeight="1" x14ac:dyDescent="0.2">
      <c r="A16" s="105" t="s">
        <v>705</v>
      </c>
      <c r="B16" s="28">
        <v>600</v>
      </c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22">
        <f t="shared" si="0"/>
        <v>600</v>
      </c>
      <c r="O16" s="106">
        <f t="shared" si="1"/>
        <v>600</v>
      </c>
    </row>
    <row r="17" spans="1:15" s="25" customFormat="1" ht="12.6" customHeight="1" x14ac:dyDescent="0.2">
      <c r="A17" s="105" t="s">
        <v>488</v>
      </c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22">
        <f t="shared" si="0"/>
        <v>0</v>
      </c>
      <c r="O17" s="106" t="str">
        <f t="shared" si="1"/>
        <v/>
      </c>
    </row>
    <row r="18" spans="1:15" s="25" customFormat="1" ht="12.6" customHeight="1" x14ac:dyDescent="0.2">
      <c r="A18" s="117" t="s">
        <v>244</v>
      </c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>
        <v>0</v>
      </c>
      <c r="N18" s="222">
        <f t="shared" si="0"/>
        <v>0</v>
      </c>
      <c r="O18" s="106" t="str">
        <f t="shared" si="1"/>
        <v/>
      </c>
    </row>
    <row r="19" spans="1:15" s="25" customFormat="1" ht="12.6" customHeight="1" x14ac:dyDescent="0.2">
      <c r="A19" s="117" t="s">
        <v>67</v>
      </c>
      <c r="B19" s="28"/>
      <c r="C19" s="28"/>
      <c r="D19" s="28">
        <v>8</v>
      </c>
      <c r="E19" s="28"/>
      <c r="F19" s="28"/>
      <c r="G19" s="28"/>
      <c r="H19" s="28"/>
      <c r="I19" s="28"/>
      <c r="J19" s="28"/>
      <c r="K19" s="28"/>
      <c r="L19" s="28"/>
      <c r="M19" s="28">
        <v>0</v>
      </c>
      <c r="N19" s="222">
        <f t="shared" si="0"/>
        <v>8</v>
      </c>
      <c r="O19" s="106">
        <f t="shared" si="1"/>
        <v>8</v>
      </c>
    </row>
    <row r="20" spans="1:15" s="25" customFormat="1" ht="12.6" customHeight="1" x14ac:dyDescent="0.2">
      <c r="A20" s="117" t="s">
        <v>271</v>
      </c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22">
        <f t="shared" si="0"/>
        <v>0</v>
      </c>
      <c r="O20" s="106" t="str">
        <f t="shared" si="1"/>
        <v/>
      </c>
    </row>
    <row r="21" spans="1:15" s="25" customFormat="1" ht="12.6" customHeight="1" x14ac:dyDescent="0.2">
      <c r="A21" s="117" t="s">
        <v>696</v>
      </c>
      <c r="B21" s="28"/>
      <c r="C21" s="28">
        <v>850</v>
      </c>
      <c r="D21" s="28">
        <v>850</v>
      </c>
      <c r="E21" s="28"/>
      <c r="F21" s="28"/>
      <c r="G21" s="28"/>
      <c r="H21" s="28"/>
      <c r="I21" s="28"/>
      <c r="J21" s="28"/>
      <c r="K21" s="28"/>
      <c r="L21" s="28"/>
      <c r="M21" s="28"/>
      <c r="N21" s="222">
        <f t="shared" si="0"/>
        <v>1700</v>
      </c>
      <c r="O21" s="106">
        <f t="shared" si="1"/>
        <v>850</v>
      </c>
    </row>
    <row r="22" spans="1:15" s="25" customFormat="1" ht="12.6" customHeight="1" x14ac:dyDescent="0.2">
      <c r="A22" s="117" t="s">
        <v>158</v>
      </c>
      <c r="B22" s="28"/>
      <c r="C22" s="28">
        <v>144</v>
      </c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22">
        <f t="shared" si="0"/>
        <v>144</v>
      </c>
      <c r="O22" s="106">
        <f t="shared" si="1"/>
        <v>144</v>
      </c>
    </row>
    <row r="23" spans="1:15" s="25" customFormat="1" ht="12.6" customHeight="1" x14ac:dyDescent="0.2">
      <c r="A23" s="105" t="s">
        <v>142</v>
      </c>
      <c r="B23" s="28">
        <v>450</v>
      </c>
      <c r="C23" s="28">
        <v>110</v>
      </c>
      <c r="D23" s="28"/>
      <c r="E23" s="28"/>
      <c r="F23" s="28"/>
      <c r="G23" s="28"/>
      <c r="H23" s="28"/>
      <c r="I23" s="28"/>
      <c r="J23" s="28"/>
      <c r="K23" s="28"/>
      <c r="L23" s="28"/>
      <c r="M23" s="28">
        <v>0</v>
      </c>
      <c r="N23" s="222">
        <f t="shared" si="0"/>
        <v>560</v>
      </c>
      <c r="O23" s="106">
        <f t="shared" si="1"/>
        <v>280</v>
      </c>
    </row>
    <row r="24" spans="1:15" s="25" customFormat="1" ht="12.6" customHeight="1" x14ac:dyDescent="0.2">
      <c r="A24" s="155" t="s">
        <v>357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>
        <v>0</v>
      </c>
      <c r="N24" s="222">
        <f t="shared" si="0"/>
        <v>0</v>
      </c>
      <c r="O24" s="106" t="str">
        <f t="shared" si="1"/>
        <v/>
      </c>
    </row>
    <row r="25" spans="1:15" s="25" customFormat="1" ht="12.6" customHeight="1" x14ac:dyDescent="0.2">
      <c r="A25" s="155" t="s">
        <v>68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>
        <v>0</v>
      </c>
      <c r="N25" s="222">
        <f t="shared" si="0"/>
        <v>0</v>
      </c>
      <c r="O25" s="106" t="str">
        <f t="shared" si="1"/>
        <v/>
      </c>
    </row>
    <row r="26" spans="1:15" s="25" customFormat="1" ht="12.6" customHeight="1" x14ac:dyDescent="0.2">
      <c r="A26" s="156" t="s">
        <v>77</v>
      </c>
      <c r="B26" s="28"/>
      <c r="C26" s="28">
        <v>419</v>
      </c>
      <c r="D26" s="28"/>
      <c r="E26" s="28"/>
      <c r="F26" s="28"/>
      <c r="G26" s="28"/>
      <c r="H26" s="28"/>
      <c r="I26" s="28"/>
      <c r="J26" s="28"/>
      <c r="K26" s="28"/>
      <c r="L26" s="28"/>
      <c r="M26" s="28">
        <v>0</v>
      </c>
      <c r="N26" s="222">
        <f t="shared" si="0"/>
        <v>419</v>
      </c>
      <c r="O26" s="106">
        <f t="shared" si="1"/>
        <v>419</v>
      </c>
    </row>
    <row r="27" spans="1:15" s="25" customFormat="1" ht="12.6" customHeight="1" x14ac:dyDescent="0.2">
      <c r="A27" s="156" t="s">
        <v>111</v>
      </c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>
        <v>0</v>
      </c>
      <c r="N27" s="222">
        <f t="shared" si="0"/>
        <v>0</v>
      </c>
      <c r="O27" s="106" t="str">
        <f t="shared" si="1"/>
        <v/>
      </c>
    </row>
    <row r="28" spans="1:15" s="25" customFormat="1" ht="12.6" customHeight="1" x14ac:dyDescent="0.2">
      <c r="A28" s="267" t="s">
        <v>76</v>
      </c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>
        <v>0</v>
      </c>
      <c r="N28" s="222">
        <f t="shared" si="0"/>
        <v>0</v>
      </c>
      <c r="O28" s="106" t="str">
        <f t="shared" si="1"/>
        <v/>
      </c>
    </row>
    <row r="29" spans="1:15" s="25" customFormat="1" ht="12.6" customHeight="1" x14ac:dyDescent="0.2">
      <c r="A29" s="267" t="s">
        <v>490</v>
      </c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>
        <v>0</v>
      </c>
      <c r="N29" s="222">
        <f t="shared" si="0"/>
        <v>0</v>
      </c>
      <c r="O29" s="106" t="str">
        <f t="shared" si="1"/>
        <v/>
      </c>
    </row>
    <row r="30" spans="1:15" s="25" customFormat="1" ht="12.6" customHeight="1" x14ac:dyDescent="0.2">
      <c r="A30" s="267" t="s">
        <v>217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>
        <v>0</v>
      </c>
      <c r="N30" s="222">
        <f t="shared" si="0"/>
        <v>0</v>
      </c>
      <c r="O30" s="106" t="str">
        <f t="shared" si="1"/>
        <v/>
      </c>
    </row>
    <row r="31" spans="1:15" s="25" customFormat="1" ht="12.6" customHeight="1" x14ac:dyDescent="0.2">
      <c r="A31" s="117" t="s">
        <v>176</v>
      </c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>
        <v>0</v>
      </c>
      <c r="N31" s="222">
        <f t="shared" si="0"/>
        <v>0</v>
      </c>
      <c r="O31" s="106" t="str">
        <f t="shared" si="1"/>
        <v/>
      </c>
    </row>
    <row r="32" spans="1:15" s="25" customFormat="1" ht="12.6" customHeight="1" x14ac:dyDescent="0.2">
      <c r="A32" s="117" t="s">
        <v>195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>
        <v>0</v>
      </c>
      <c r="N32" s="222">
        <f t="shared" si="0"/>
        <v>0</v>
      </c>
      <c r="O32" s="106" t="str">
        <f t="shared" si="1"/>
        <v/>
      </c>
    </row>
    <row r="33" spans="1:15" s="25" customFormat="1" ht="12.6" customHeight="1" x14ac:dyDescent="0.2">
      <c r="A33" s="117" t="s">
        <v>493</v>
      </c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>
        <v>0</v>
      </c>
      <c r="N33" s="222">
        <f t="shared" si="0"/>
        <v>0</v>
      </c>
      <c r="O33" s="106" t="str">
        <f t="shared" si="1"/>
        <v/>
      </c>
    </row>
    <row r="34" spans="1:15" s="25" customFormat="1" ht="12.6" customHeight="1" x14ac:dyDescent="0.2">
      <c r="A34" s="117" t="s">
        <v>181</v>
      </c>
      <c r="B34" s="28">
        <v>650</v>
      </c>
      <c r="C34" s="28">
        <v>500</v>
      </c>
      <c r="D34" s="28"/>
      <c r="E34" s="28"/>
      <c r="F34" s="28"/>
      <c r="G34" s="28"/>
      <c r="H34" s="28"/>
      <c r="I34" s="28"/>
      <c r="J34" s="28"/>
      <c r="K34" s="28"/>
      <c r="L34" s="28"/>
      <c r="M34" s="28">
        <v>0</v>
      </c>
      <c r="N34" s="222">
        <f t="shared" si="0"/>
        <v>1150</v>
      </c>
      <c r="O34" s="106">
        <f t="shared" si="1"/>
        <v>575</v>
      </c>
    </row>
    <row r="35" spans="1:15" s="25" customFormat="1" ht="12.6" customHeight="1" x14ac:dyDescent="0.2">
      <c r="A35" s="155" t="s">
        <v>371</v>
      </c>
      <c r="B35" s="28">
        <v>37.17</v>
      </c>
      <c r="C35" s="28">
        <v>37.17</v>
      </c>
      <c r="D35" s="28">
        <v>37.17</v>
      </c>
      <c r="E35" s="28"/>
      <c r="F35" s="28"/>
      <c r="G35" s="28"/>
      <c r="H35" s="28"/>
      <c r="I35" s="28"/>
      <c r="J35" s="28"/>
      <c r="K35" s="28"/>
      <c r="L35" s="28"/>
      <c r="M35" s="28">
        <v>0</v>
      </c>
      <c r="N35" s="222">
        <f t="shared" si="0"/>
        <v>111.51</v>
      </c>
      <c r="O35" s="106">
        <f t="shared" si="1"/>
        <v>37.17</v>
      </c>
    </row>
    <row r="36" spans="1:15" s="25" customFormat="1" ht="12.6" customHeight="1" x14ac:dyDescent="0.2">
      <c r="A36" s="117" t="s">
        <v>106</v>
      </c>
      <c r="B36" s="28"/>
      <c r="C36" s="28">
        <v>740</v>
      </c>
      <c r="D36" s="28">
        <v>200</v>
      </c>
      <c r="E36" s="28"/>
      <c r="F36" s="28"/>
      <c r="G36" s="28"/>
      <c r="H36" s="28"/>
      <c r="I36" s="28"/>
      <c r="J36" s="28"/>
      <c r="K36" s="28"/>
      <c r="L36" s="28"/>
      <c r="M36" s="28">
        <v>0</v>
      </c>
      <c r="N36" s="222">
        <f t="shared" si="0"/>
        <v>940</v>
      </c>
      <c r="O36" s="106">
        <f t="shared" si="1"/>
        <v>470</v>
      </c>
    </row>
    <row r="37" spans="1:15" s="25" customFormat="1" ht="12.6" customHeight="1" x14ac:dyDescent="0.2">
      <c r="A37" s="105" t="s">
        <v>253</v>
      </c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>
        <v>0</v>
      </c>
      <c r="N37" s="222">
        <f t="shared" si="0"/>
        <v>0</v>
      </c>
      <c r="O37" s="106" t="str">
        <f t="shared" si="1"/>
        <v/>
      </c>
    </row>
    <row r="38" spans="1:15" s="25" customFormat="1" ht="12.6" customHeight="1" x14ac:dyDescent="0.2">
      <c r="A38" s="105" t="s">
        <v>541</v>
      </c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>
        <v>0</v>
      </c>
      <c r="N38" s="222">
        <f t="shared" si="0"/>
        <v>0</v>
      </c>
      <c r="O38" s="106" t="str">
        <f t="shared" si="1"/>
        <v/>
      </c>
    </row>
    <row r="39" spans="1:15" s="25" customFormat="1" ht="12.6" customHeight="1" x14ac:dyDescent="0.2">
      <c r="A39" s="105" t="s">
        <v>497</v>
      </c>
      <c r="B39" s="28"/>
      <c r="C39" s="28">
        <v>64.3</v>
      </c>
      <c r="D39" s="28">
        <v>32.15</v>
      </c>
      <c r="E39" s="28"/>
      <c r="F39" s="28"/>
      <c r="G39" s="28"/>
      <c r="H39" s="28"/>
      <c r="I39" s="28"/>
      <c r="J39" s="28"/>
      <c r="K39" s="28"/>
      <c r="L39" s="28"/>
      <c r="M39" s="28">
        <v>0</v>
      </c>
      <c r="N39" s="222">
        <f t="shared" si="0"/>
        <v>96.449999999999989</v>
      </c>
      <c r="O39" s="106">
        <f t="shared" si="1"/>
        <v>48.224999999999994</v>
      </c>
    </row>
    <row r="40" spans="1:15" s="25" customFormat="1" ht="12.6" customHeight="1" x14ac:dyDescent="0.2">
      <c r="A40" s="105" t="s">
        <v>460</v>
      </c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>
        <v>0</v>
      </c>
      <c r="N40" s="222">
        <f t="shared" si="0"/>
        <v>0</v>
      </c>
      <c r="O40" s="106" t="str">
        <f t="shared" si="1"/>
        <v/>
      </c>
    </row>
    <row r="41" spans="1:15" s="25" customFormat="1" ht="12.6" customHeight="1" x14ac:dyDescent="0.2">
      <c r="A41" s="105" t="s">
        <v>184</v>
      </c>
      <c r="B41" s="28"/>
      <c r="C41" s="28"/>
      <c r="D41" s="28">
        <v>20</v>
      </c>
      <c r="E41" s="28"/>
      <c r="F41" s="28"/>
      <c r="G41" s="28"/>
      <c r="H41" s="28"/>
      <c r="I41" s="28"/>
      <c r="J41" s="28"/>
      <c r="K41" s="28"/>
      <c r="L41" s="28"/>
      <c r="M41" s="28">
        <v>0</v>
      </c>
      <c r="N41" s="222">
        <f t="shared" si="0"/>
        <v>20</v>
      </c>
      <c r="O41" s="106">
        <f t="shared" si="1"/>
        <v>20</v>
      </c>
    </row>
    <row r="42" spans="1:15" s="25" customFormat="1" ht="12.6" customHeight="1" x14ac:dyDescent="0.2">
      <c r="A42" s="105" t="s">
        <v>72</v>
      </c>
      <c r="B42" s="28">
        <v>352.49</v>
      </c>
      <c r="C42" s="28">
        <v>224.81</v>
      </c>
      <c r="D42" s="28">
        <v>159.26</v>
      </c>
      <c r="E42" s="28"/>
      <c r="F42" s="28"/>
      <c r="G42" s="28"/>
      <c r="H42" s="28"/>
      <c r="I42" s="28"/>
      <c r="J42" s="28"/>
      <c r="K42" s="28"/>
      <c r="L42" s="28"/>
      <c r="M42" s="28">
        <v>0</v>
      </c>
      <c r="N42" s="222">
        <f t="shared" si="0"/>
        <v>736.56</v>
      </c>
      <c r="O42" s="106">
        <f t="shared" si="1"/>
        <v>245.51999999999998</v>
      </c>
    </row>
    <row r="43" spans="1:15" s="25" customFormat="1" ht="12.6" customHeight="1" x14ac:dyDescent="0.2">
      <c r="A43" s="105" t="s">
        <v>98</v>
      </c>
      <c r="B43" s="28"/>
      <c r="C43" s="28">
        <v>150</v>
      </c>
      <c r="D43" s="28">
        <v>150</v>
      </c>
      <c r="E43" s="28"/>
      <c r="F43" s="28"/>
      <c r="G43" s="28"/>
      <c r="H43" s="28"/>
      <c r="I43" s="28"/>
      <c r="J43" s="28"/>
      <c r="K43" s="28"/>
      <c r="L43" s="28"/>
      <c r="M43" s="28">
        <v>0</v>
      </c>
      <c r="N43" s="222">
        <f t="shared" si="0"/>
        <v>300</v>
      </c>
      <c r="O43" s="106">
        <f t="shared" si="1"/>
        <v>150</v>
      </c>
    </row>
    <row r="44" spans="1:15" s="25" customFormat="1" ht="12.6" customHeight="1" x14ac:dyDescent="0.2">
      <c r="A44" s="105" t="s">
        <v>278</v>
      </c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>
        <v>0</v>
      </c>
      <c r="N44" s="222">
        <f t="shared" si="0"/>
        <v>0</v>
      </c>
      <c r="O44" s="106" t="str">
        <f t="shared" si="1"/>
        <v/>
      </c>
    </row>
    <row r="45" spans="1:15" s="25" customFormat="1" ht="12.6" customHeight="1" x14ac:dyDescent="0.2">
      <c r="A45" s="105" t="s">
        <v>99</v>
      </c>
      <c r="B45" s="28">
        <v>179.8</v>
      </c>
      <c r="C45" s="28">
        <v>399</v>
      </c>
      <c r="D45" s="28">
        <v>269.7</v>
      </c>
      <c r="E45" s="28"/>
      <c r="F45" s="28"/>
      <c r="G45" s="28"/>
      <c r="H45" s="28"/>
      <c r="I45" s="28"/>
      <c r="J45" s="28"/>
      <c r="K45" s="28"/>
      <c r="L45" s="28"/>
      <c r="M45" s="28">
        <v>0</v>
      </c>
      <c r="N45" s="222">
        <f t="shared" si="0"/>
        <v>848.5</v>
      </c>
      <c r="O45" s="106">
        <f t="shared" si="1"/>
        <v>282.83333333333331</v>
      </c>
    </row>
    <row r="46" spans="1:15" s="25" customFormat="1" ht="12.6" customHeight="1" x14ac:dyDescent="0.2">
      <c r="A46" s="105" t="s">
        <v>138</v>
      </c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>
        <v>0</v>
      </c>
      <c r="N46" s="222">
        <f t="shared" si="0"/>
        <v>0</v>
      </c>
      <c r="O46" s="106" t="str">
        <f t="shared" si="1"/>
        <v/>
      </c>
    </row>
    <row r="47" spans="1:15" s="25" customFormat="1" ht="12.6" customHeight="1" x14ac:dyDescent="0.2">
      <c r="A47" s="105" t="s">
        <v>201</v>
      </c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>
        <v>0</v>
      </c>
      <c r="N47" s="222">
        <f t="shared" si="0"/>
        <v>0</v>
      </c>
      <c r="O47" s="106" t="str">
        <f t="shared" si="1"/>
        <v/>
      </c>
    </row>
    <row r="48" spans="1:15" s="25" customFormat="1" ht="12.6" customHeight="1" x14ac:dyDescent="0.2">
      <c r="A48" s="105" t="s">
        <v>210</v>
      </c>
      <c r="B48" s="28">
        <v>255.75</v>
      </c>
      <c r="C48" s="28">
        <v>71.760000000000005</v>
      </c>
      <c r="D48" s="28">
        <v>89.7</v>
      </c>
      <c r="E48" s="28"/>
      <c r="F48" s="28"/>
      <c r="G48" s="28"/>
      <c r="H48" s="28"/>
      <c r="I48" s="28"/>
      <c r="J48" s="28"/>
      <c r="K48" s="28"/>
      <c r="L48" s="28"/>
      <c r="M48" s="28">
        <v>0</v>
      </c>
      <c r="N48" s="222">
        <f t="shared" si="0"/>
        <v>417.21</v>
      </c>
      <c r="O48" s="106">
        <f t="shared" si="1"/>
        <v>139.07</v>
      </c>
    </row>
    <row r="49" spans="1:15" s="25" customFormat="1" ht="12.6" customHeight="1" x14ac:dyDescent="0.2">
      <c r="A49" s="105" t="s">
        <v>576</v>
      </c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>
        <v>0</v>
      </c>
      <c r="N49" s="222">
        <f t="shared" si="0"/>
        <v>0</v>
      </c>
      <c r="O49" s="106" t="str">
        <f t="shared" si="1"/>
        <v/>
      </c>
    </row>
    <row r="50" spans="1:15" s="25" customFormat="1" ht="12.6" customHeight="1" x14ac:dyDescent="0.2">
      <c r="A50" s="105" t="s">
        <v>351</v>
      </c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>
        <v>0</v>
      </c>
      <c r="N50" s="222">
        <f t="shared" si="0"/>
        <v>0</v>
      </c>
      <c r="O50" s="106" t="str">
        <f t="shared" si="1"/>
        <v/>
      </c>
    </row>
    <row r="51" spans="1:15" s="25" customFormat="1" ht="12.6" customHeight="1" x14ac:dyDescent="0.2">
      <c r="A51" s="105" t="s">
        <v>79</v>
      </c>
      <c r="B51" s="28">
        <v>49</v>
      </c>
      <c r="C51" s="28">
        <v>49</v>
      </c>
      <c r="D51" s="28">
        <v>49</v>
      </c>
      <c r="E51" s="28"/>
      <c r="F51" s="28"/>
      <c r="G51" s="28"/>
      <c r="H51" s="28"/>
      <c r="I51" s="28"/>
      <c r="J51" s="28"/>
      <c r="K51" s="28"/>
      <c r="L51" s="28"/>
      <c r="M51" s="28">
        <v>0</v>
      </c>
      <c r="N51" s="222">
        <f t="shared" si="0"/>
        <v>147</v>
      </c>
      <c r="O51" s="106">
        <f t="shared" si="1"/>
        <v>49</v>
      </c>
    </row>
    <row r="52" spans="1:15" s="25" customFormat="1" ht="12.6" customHeight="1" x14ac:dyDescent="0.2">
      <c r="A52" s="105" t="s">
        <v>285</v>
      </c>
      <c r="B52" s="28">
        <v>4.17</v>
      </c>
      <c r="C52" s="28"/>
      <c r="D52" s="28">
        <v>115.78</v>
      </c>
      <c r="E52" s="28"/>
      <c r="F52" s="28"/>
      <c r="G52" s="28"/>
      <c r="H52" s="28"/>
      <c r="I52" s="28"/>
      <c r="J52" s="28"/>
      <c r="K52" s="28"/>
      <c r="L52" s="28"/>
      <c r="M52" s="28">
        <v>0</v>
      </c>
      <c r="N52" s="222">
        <f t="shared" si="0"/>
        <v>119.95</v>
      </c>
      <c r="O52" s="106">
        <f t="shared" si="1"/>
        <v>59.975000000000001</v>
      </c>
    </row>
    <row r="53" spans="1:15" s="25" customFormat="1" ht="12.6" customHeight="1" x14ac:dyDescent="0.2">
      <c r="A53" s="105" t="s">
        <v>81</v>
      </c>
      <c r="B53" s="28">
        <v>160</v>
      </c>
      <c r="C53" s="28">
        <v>177.06</v>
      </c>
      <c r="D53" s="28">
        <v>118.94</v>
      </c>
      <c r="E53" s="28"/>
      <c r="F53" s="28"/>
      <c r="G53" s="28"/>
      <c r="H53" s="28"/>
      <c r="I53" s="28"/>
      <c r="J53" s="28"/>
      <c r="K53" s="28"/>
      <c r="L53" s="28"/>
      <c r="M53" s="28">
        <v>0</v>
      </c>
      <c r="N53" s="222">
        <f t="shared" si="0"/>
        <v>456</v>
      </c>
      <c r="O53" s="106">
        <f t="shared" si="1"/>
        <v>152</v>
      </c>
    </row>
    <row r="54" spans="1:15" s="25" customFormat="1" ht="12.6" customHeight="1" x14ac:dyDescent="0.2">
      <c r="A54" s="105" t="s">
        <v>202</v>
      </c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>
        <v>0</v>
      </c>
      <c r="N54" s="222">
        <f t="shared" si="0"/>
        <v>0</v>
      </c>
      <c r="O54" s="106" t="str">
        <f t="shared" si="1"/>
        <v/>
      </c>
    </row>
    <row r="55" spans="1:15" s="25" customFormat="1" ht="12.6" customHeight="1" thickBot="1" x14ac:dyDescent="0.25">
      <c r="A55" s="168" t="s">
        <v>1</v>
      </c>
      <c r="B55" s="169">
        <f>SUM(B7:B54)</f>
        <v>2738.38</v>
      </c>
      <c r="C55" s="169">
        <f t="shared" ref="C55:M55" si="2">SUM(C7:C54)</f>
        <v>3936.1000000000004</v>
      </c>
      <c r="D55" s="169">
        <f t="shared" si="2"/>
        <v>2099.7000000000003</v>
      </c>
      <c r="E55" s="169">
        <f t="shared" si="2"/>
        <v>0</v>
      </c>
      <c r="F55" s="169">
        <f t="shared" si="2"/>
        <v>0</v>
      </c>
      <c r="G55" s="169">
        <f t="shared" si="2"/>
        <v>0</v>
      </c>
      <c r="H55" s="169">
        <f t="shared" si="2"/>
        <v>0</v>
      </c>
      <c r="I55" s="169">
        <f>SUM(I7:I54)</f>
        <v>0</v>
      </c>
      <c r="J55" s="169">
        <f t="shared" si="2"/>
        <v>0</v>
      </c>
      <c r="K55" s="169">
        <f t="shared" si="2"/>
        <v>0</v>
      </c>
      <c r="L55" s="169">
        <f t="shared" si="2"/>
        <v>0</v>
      </c>
      <c r="M55" s="169">
        <f t="shared" si="2"/>
        <v>0</v>
      </c>
      <c r="N55" s="169">
        <f>SUM(B55:M55)</f>
        <v>8774.18</v>
      </c>
      <c r="O55" s="295">
        <f>IFERROR(AVERAGEIF(B55:M55,"&gt;0"),"")</f>
        <v>2924.7266666666669</v>
      </c>
    </row>
    <row r="56" spans="1:15" s="71" customFormat="1" ht="12.6" customHeight="1" thickBot="1" x14ac:dyDescent="0.25">
      <c r="A56" s="248"/>
      <c r="B56" s="249"/>
      <c r="C56" s="249"/>
      <c r="D56" s="249"/>
      <c r="E56" s="249"/>
      <c r="F56" s="249"/>
      <c r="G56" s="249"/>
      <c r="H56" s="249"/>
      <c r="I56" s="249"/>
      <c r="J56" s="249"/>
      <c r="K56" s="249"/>
      <c r="L56" s="249"/>
      <c r="M56" s="249"/>
      <c r="N56" s="249"/>
      <c r="O56" s="244"/>
    </row>
    <row r="57" spans="1:15" s="71" customFormat="1" ht="12.6" customHeight="1" thickBot="1" x14ac:dyDescent="0.25">
      <c r="A57" s="72" t="s">
        <v>2</v>
      </c>
      <c r="B57" s="136">
        <f t="shared" ref="B57:O57" si="3">B6</f>
        <v>44197</v>
      </c>
      <c r="C57" s="137">
        <f t="shared" si="3"/>
        <v>44228</v>
      </c>
      <c r="D57" s="137">
        <f t="shared" si="3"/>
        <v>44256</v>
      </c>
      <c r="E57" s="137">
        <f t="shared" si="3"/>
        <v>44287</v>
      </c>
      <c r="F57" s="137">
        <f t="shared" si="3"/>
        <v>44317</v>
      </c>
      <c r="G57" s="137">
        <f t="shared" si="3"/>
        <v>44348</v>
      </c>
      <c r="H57" s="137">
        <f t="shared" si="3"/>
        <v>44378</v>
      </c>
      <c r="I57" s="137">
        <f t="shared" si="3"/>
        <v>44409</v>
      </c>
      <c r="J57" s="137">
        <f t="shared" si="3"/>
        <v>44440</v>
      </c>
      <c r="K57" s="137">
        <f t="shared" si="3"/>
        <v>44470</v>
      </c>
      <c r="L57" s="137">
        <f t="shared" si="3"/>
        <v>44501</v>
      </c>
      <c r="M57" s="137">
        <f t="shared" si="3"/>
        <v>44531</v>
      </c>
      <c r="N57" s="138" t="str">
        <f t="shared" si="3"/>
        <v>Total</v>
      </c>
      <c r="O57" s="139" t="str">
        <f t="shared" si="3"/>
        <v>Média</v>
      </c>
    </row>
    <row r="58" spans="1:15" s="25" customFormat="1" ht="12.6" customHeight="1" x14ac:dyDescent="0.2">
      <c r="A58" s="264" t="s">
        <v>5</v>
      </c>
      <c r="B58" s="28">
        <v>4000</v>
      </c>
      <c r="C58" s="28">
        <v>4000</v>
      </c>
      <c r="D58" s="28">
        <v>4000</v>
      </c>
      <c r="E58" s="28"/>
      <c r="F58" s="28"/>
      <c r="G58" s="28"/>
      <c r="H58" s="28"/>
      <c r="I58" s="28"/>
      <c r="J58" s="28"/>
      <c r="K58" s="28"/>
      <c r="L58" s="28"/>
      <c r="M58" s="28">
        <v>0</v>
      </c>
      <c r="N58" s="210">
        <f t="shared" ref="N58:N68" si="4">SUM(B58:M58)</f>
        <v>12000</v>
      </c>
      <c r="O58" s="106">
        <f>IFERROR(AVERAGEIF(B58:M58,"&gt;0"),"")</f>
        <v>4000</v>
      </c>
    </row>
    <row r="59" spans="1:15" s="25" customFormat="1" ht="12.6" customHeight="1" x14ac:dyDescent="0.2">
      <c r="A59" s="269" t="s">
        <v>248</v>
      </c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>
        <v>0</v>
      </c>
      <c r="N59" s="210">
        <f t="shared" si="4"/>
        <v>0</v>
      </c>
      <c r="O59" s="106" t="str">
        <f t="shared" ref="O59:O67" si="5">IFERROR(AVERAGEIF(B59:M59,"&gt;0"),"")</f>
        <v/>
      </c>
    </row>
    <row r="60" spans="1:15" s="25" customFormat="1" ht="12.6" customHeight="1" x14ac:dyDescent="0.2">
      <c r="A60" s="111" t="s">
        <v>320</v>
      </c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>
        <v>0</v>
      </c>
      <c r="N60" s="210">
        <f t="shared" si="4"/>
        <v>0</v>
      </c>
      <c r="O60" s="106" t="str">
        <f t="shared" si="5"/>
        <v/>
      </c>
    </row>
    <row r="61" spans="1:15" s="25" customFormat="1" ht="12.6" customHeight="1" x14ac:dyDescent="0.2">
      <c r="A61" s="269" t="s">
        <v>148</v>
      </c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>
        <v>0</v>
      </c>
      <c r="N61" s="210">
        <f t="shared" si="4"/>
        <v>0</v>
      </c>
      <c r="O61" s="106" t="str">
        <f t="shared" si="5"/>
        <v/>
      </c>
    </row>
    <row r="62" spans="1:15" s="25" customFormat="1" ht="12.6" customHeight="1" x14ac:dyDescent="0.2">
      <c r="A62" s="269" t="s">
        <v>299</v>
      </c>
      <c r="B62" s="28"/>
      <c r="C62" s="28">
        <v>706.51</v>
      </c>
      <c r="D62" s="28"/>
      <c r="E62" s="28"/>
      <c r="F62" s="28"/>
      <c r="G62" s="28"/>
      <c r="H62" s="28"/>
      <c r="I62" s="28"/>
      <c r="J62" s="28"/>
      <c r="K62" s="28"/>
      <c r="L62" s="28"/>
      <c r="M62" s="28">
        <v>0</v>
      </c>
      <c r="N62" s="210">
        <f t="shared" si="4"/>
        <v>706.51</v>
      </c>
      <c r="O62" s="106">
        <f t="shared" si="5"/>
        <v>706.51</v>
      </c>
    </row>
    <row r="63" spans="1:15" s="25" customFormat="1" ht="12.6" customHeight="1" x14ac:dyDescent="0.2">
      <c r="A63" s="111" t="s">
        <v>427</v>
      </c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>
        <v>0</v>
      </c>
      <c r="N63" s="210">
        <f t="shared" si="4"/>
        <v>0</v>
      </c>
      <c r="O63" s="106" t="str">
        <f t="shared" si="5"/>
        <v/>
      </c>
    </row>
    <row r="64" spans="1:15" s="25" customFormat="1" ht="12.6" customHeight="1" x14ac:dyDescent="0.2">
      <c r="A64" s="112" t="s">
        <v>503</v>
      </c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>
        <v>0</v>
      </c>
      <c r="N64" s="210">
        <f t="shared" si="4"/>
        <v>0</v>
      </c>
      <c r="O64" s="106" t="str">
        <f t="shared" si="5"/>
        <v/>
      </c>
    </row>
    <row r="65" spans="1:15" s="25" customFormat="1" ht="12.6" customHeight="1" x14ac:dyDescent="0.2">
      <c r="A65" s="269" t="s">
        <v>3</v>
      </c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>
        <v>0</v>
      </c>
      <c r="N65" s="210">
        <f t="shared" si="4"/>
        <v>0</v>
      </c>
      <c r="O65" s="106" t="str">
        <f t="shared" si="5"/>
        <v/>
      </c>
    </row>
    <row r="66" spans="1:15" s="25" customFormat="1" ht="12.6" customHeight="1" x14ac:dyDescent="0.2">
      <c r="A66" s="269" t="s">
        <v>643</v>
      </c>
      <c r="B66" s="470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>
        <v>0</v>
      </c>
      <c r="N66" s="210">
        <f t="shared" si="4"/>
        <v>0</v>
      </c>
      <c r="O66" s="106" t="str">
        <f t="shared" si="5"/>
        <v/>
      </c>
    </row>
    <row r="67" spans="1:15" s="25" customFormat="1" ht="12.6" customHeight="1" x14ac:dyDescent="0.2">
      <c r="A67" s="111" t="s">
        <v>512</v>
      </c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>
        <v>0</v>
      </c>
      <c r="N67" s="210">
        <f t="shared" si="4"/>
        <v>0</v>
      </c>
      <c r="O67" s="106" t="str">
        <f t="shared" si="5"/>
        <v/>
      </c>
    </row>
    <row r="68" spans="1:15" s="25" customFormat="1" ht="12.6" customHeight="1" thickBot="1" x14ac:dyDescent="0.25">
      <c r="A68" s="277" t="s">
        <v>10</v>
      </c>
      <c r="B68" s="177">
        <f>SUM(B58:B67)</f>
        <v>4000</v>
      </c>
      <c r="C68" s="177">
        <f t="shared" ref="C68:M68" si="6">SUM(C58:C67)</f>
        <v>4706.51</v>
      </c>
      <c r="D68" s="177">
        <f t="shared" si="6"/>
        <v>4000</v>
      </c>
      <c r="E68" s="177">
        <f t="shared" si="6"/>
        <v>0</v>
      </c>
      <c r="F68" s="177">
        <f t="shared" si="6"/>
        <v>0</v>
      </c>
      <c r="G68" s="177">
        <f t="shared" si="6"/>
        <v>0</v>
      </c>
      <c r="H68" s="177">
        <f t="shared" si="6"/>
        <v>0</v>
      </c>
      <c r="I68" s="177">
        <f t="shared" si="6"/>
        <v>0</v>
      </c>
      <c r="J68" s="177">
        <f t="shared" si="6"/>
        <v>0</v>
      </c>
      <c r="K68" s="177">
        <f t="shared" si="6"/>
        <v>0</v>
      </c>
      <c r="L68" s="177">
        <f t="shared" si="6"/>
        <v>0</v>
      </c>
      <c r="M68" s="177">
        <f t="shared" si="6"/>
        <v>0</v>
      </c>
      <c r="N68" s="177">
        <f t="shared" si="4"/>
        <v>12706.51</v>
      </c>
      <c r="O68" s="291">
        <f>IFERROR(AVERAGEIF(B68:M68,"&gt;0"),"")</f>
        <v>4235.5033333333331</v>
      </c>
    </row>
    <row r="69" spans="1:15" s="25" customFormat="1" ht="12.6" customHeight="1" thickBot="1" x14ac:dyDescent="0.2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43"/>
      <c r="O69" s="30"/>
    </row>
    <row r="70" spans="1:15" s="34" customFormat="1" ht="12.6" customHeight="1" thickBot="1" x14ac:dyDescent="0.25">
      <c r="A70" s="184" t="s">
        <v>9</v>
      </c>
      <c r="B70" s="336">
        <f>'[2]2021'!$E$36</f>
        <v>23569.18</v>
      </c>
      <c r="C70" s="336">
        <f>'[2]2021'!$H$36</f>
        <v>24347.07</v>
      </c>
      <c r="D70" s="336">
        <f>'[2]2021'!$K$36</f>
        <v>25885.039999999997</v>
      </c>
      <c r="E70" s="336">
        <f>'[2]2021'!$N$36</f>
        <v>0</v>
      </c>
      <c r="F70" s="336">
        <f>'[2]2021'!$Q$36</f>
        <v>0</v>
      </c>
      <c r="G70" s="336">
        <f>'[2]2021'!$T$36</f>
        <v>0</v>
      </c>
      <c r="H70" s="336">
        <f>'[2]2021'!$W$36</f>
        <v>0</v>
      </c>
      <c r="I70" s="336">
        <f>'[2]2021'!$Z$36</f>
        <v>0</v>
      </c>
      <c r="J70" s="336">
        <f>'[2]2021'!$AC$36</f>
        <v>0</v>
      </c>
      <c r="K70" s="336">
        <f>'[2]2021'!$AF$36</f>
        <v>0</v>
      </c>
      <c r="L70" s="336">
        <f>'[2]2021'!$AI$36</f>
        <v>0</v>
      </c>
      <c r="M70" s="336">
        <f>'[2]2021'!$AL$36</f>
        <v>0</v>
      </c>
      <c r="N70" s="43"/>
      <c r="O70" s="43"/>
    </row>
    <row r="71" spans="1:15" s="25" customFormat="1" ht="12" x14ac:dyDescent="0.2">
      <c r="N71" s="43"/>
      <c r="O71" s="30"/>
    </row>
  </sheetData>
  <sheetProtection password="E499" sheet="1" objects="1" scenarios="1" selectLockedCells="1" selectUnlockedCells="1"/>
  <mergeCells count="3">
    <mergeCell ref="A1:O1"/>
    <mergeCell ref="A2:O2"/>
    <mergeCell ref="A4:O4"/>
  </mergeCells>
  <printOptions horizontalCentered="1"/>
  <pageMargins left="0.23622047244094491" right="0.23622047244094491" top="0.74803149606299213" bottom="0.74803149606299213" header="0.31496062992125984" footer="0.31496062992125984"/>
  <pageSetup scale="75" firstPageNumber="0" orientation="landscape" horizontalDpi="300" verticalDpi="300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5"/>
  <dimension ref="A1:O78"/>
  <sheetViews>
    <sheetView topLeftCell="A29" zoomScale="140" zoomScaleNormal="140" workbookViewId="0">
      <selection activeCell="B38" sqref="B38:M38"/>
    </sheetView>
  </sheetViews>
  <sheetFormatPr defaultRowHeight="12.75" x14ac:dyDescent="0.2"/>
  <cols>
    <col min="1" max="1" width="37" style="44" customWidth="1"/>
    <col min="2" max="5" width="9.7109375" style="44" customWidth="1"/>
    <col min="6" max="7" width="8.42578125" style="44" customWidth="1"/>
    <col min="8" max="8" width="8.5703125" style="44" customWidth="1"/>
    <col min="9" max="9" width="10.42578125" style="44" customWidth="1"/>
    <col min="10" max="10" width="12" style="44" customWidth="1"/>
    <col min="11" max="13" width="9.7109375" style="44" customWidth="1"/>
    <col min="14" max="14" width="9.7109375" style="215" customWidth="1"/>
    <col min="15" max="15" width="9.7109375" style="44" customWidth="1"/>
    <col min="16" max="16384" width="9.140625" style="44"/>
  </cols>
  <sheetData>
    <row r="1" spans="1:15" ht="12.6" customHeight="1" x14ac:dyDescent="0.2">
      <c r="A1" s="508" t="str">
        <f>APUCARANA!A1</f>
        <v xml:space="preserve">ORDEM DOS ADVOGADOS DO BRASIL - Seção PR </v>
      </c>
      <c r="B1" s="523"/>
      <c r="C1" s="523"/>
      <c r="D1" s="523"/>
      <c r="E1" s="523"/>
      <c r="F1" s="523"/>
      <c r="G1" s="523"/>
      <c r="H1" s="523"/>
      <c r="I1" s="523"/>
      <c r="J1" s="523"/>
      <c r="K1" s="523"/>
      <c r="L1" s="523"/>
      <c r="M1" s="523"/>
      <c r="N1" s="523"/>
      <c r="O1" s="524"/>
    </row>
    <row r="2" spans="1:15" ht="12.6" customHeight="1" x14ac:dyDescent="0.2">
      <c r="A2" s="490" t="str">
        <f>APUCARANA!A2</f>
        <v>Demostrativo de Despesas - JANEIRO 2021 A DEZEMBRO 2021</v>
      </c>
      <c r="B2" s="532"/>
      <c r="C2" s="532"/>
      <c r="D2" s="532"/>
      <c r="E2" s="532"/>
      <c r="F2" s="532"/>
      <c r="G2" s="532"/>
      <c r="H2" s="532"/>
      <c r="I2" s="532"/>
      <c r="J2" s="532"/>
      <c r="K2" s="532"/>
      <c r="L2" s="532"/>
      <c r="M2" s="532"/>
      <c r="N2" s="532"/>
      <c r="O2" s="533"/>
    </row>
    <row r="3" spans="1:15" ht="12.6" customHeight="1" x14ac:dyDescent="0.2">
      <c r="A3" s="45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211"/>
      <c r="O3" s="46"/>
    </row>
    <row r="4" spans="1:15" s="52" customFormat="1" ht="12.6" customHeight="1" x14ac:dyDescent="0.2">
      <c r="A4" s="545" t="s">
        <v>34</v>
      </c>
      <c r="B4" s="546"/>
      <c r="C4" s="546"/>
      <c r="D4" s="546"/>
      <c r="E4" s="546"/>
      <c r="F4" s="546"/>
      <c r="G4" s="546"/>
      <c r="H4" s="546"/>
      <c r="I4" s="546"/>
      <c r="J4" s="546"/>
      <c r="K4" s="546"/>
      <c r="L4" s="546"/>
      <c r="M4" s="546"/>
      <c r="N4" s="546"/>
      <c r="O4" s="547"/>
    </row>
    <row r="5" spans="1:15" ht="12.6" customHeight="1" thickBot="1" x14ac:dyDescent="0.25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298"/>
      <c r="O5" s="45"/>
    </row>
    <row r="6" spans="1:15" s="71" customFormat="1" ht="12.6" customHeight="1" thickBot="1" x14ac:dyDescent="0.25">
      <c r="A6" s="9" t="s">
        <v>0</v>
      </c>
      <c r="B6" s="10">
        <f>APUCARANA!B6</f>
        <v>44197</v>
      </c>
      <c r="C6" s="11">
        <f>APUCARANA!C6</f>
        <v>44228</v>
      </c>
      <c r="D6" s="11">
        <f>APUCARANA!D6</f>
        <v>44256</v>
      </c>
      <c r="E6" s="11">
        <f>APUCARANA!E6</f>
        <v>44287</v>
      </c>
      <c r="F6" s="11">
        <f>APUCARANA!F6</f>
        <v>44317</v>
      </c>
      <c r="G6" s="11">
        <f>APUCARANA!G6</f>
        <v>44348</v>
      </c>
      <c r="H6" s="11">
        <f>APUCARANA!H6</f>
        <v>44378</v>
      </c>
      <c r="I6" s="11">
        <f>APUCARANA!I6</f>
        <v>44409</v>
      </c>
      <c r="J6" s="11">
        <f>APUCARANA!J6</f>
        <v>44440</v>
      </c>
      <c r="K6" s="11">
        <f>APUCARANA!K6</f>
        <v>44470</v>
      </c>
      <c r="L6" s="11">
        <f>APUCARANA!L6</f>
        <v>44501</v>
      </c>
      <c r="M6" s="11">
        <f>APUCARANA!M6</f>
        <v>44531</v>
      </c>
      <c r="N6" s="12" t="str">
        <f>APUCARANA!N6</f>
        <v>Total</v>
      </c>
      <c r="O6" s="9" t="str">
        <f>APUCARANA!O6</f>
        <v>Média</v>
      </c>
    </row>
    <row r="7" spans="1:15" s="25" customFormat="1" ht="12.6" customHeight="1" x14ac:dyDescent="0.2">
      <c r="A7" s="105" t="s">
        <v>415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>
        <v>0</v>
      </c>
      <c r="N7" s="222">
        <f t="shared" ref="N7:N49" si="0">SUM(B7:M7)</f>
        <v>0</v>
      </c>
      <c r="O7" s="106" t="str">
        <f>IFERROR(AVERAGEIF(B7:M7,"&gt;0"),"")</f>
        <v/>
      </c>
    </row>
    <row r="8" spans="1:15" s="25" customFormat="1" ht="12.6" customHeight="1" x14ac:dyDescent="0.2">
      <c r="A8" s="105" t="s">
        <v>391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>
        <v>0</v>
      </c>
      <c r="N8" s="222">
        <f t="shared" si="0"/>
        <v>0</v>
      </c>
      <c r="O8" s="106" t="str">
        <f t="shared" ref="O8:O49" si="1">IFERROR(AVERAGEIF(B8:M8,"&gt;0"),"")</f>
        <v/>
      </c>
    </row>
    <row r="9" spans="1:15" s="25" customFormat="1" ht="12.6" customHeight="1" x14ac:dyDescent="0.2">
      <c r="A9" s="105" t="s">
        <v>236</v>
      </c>
      <c r="B9" s="26"/>
      <c r="C9" s="26"/>
      <c r="D9" s="26">
        <v>1050</v>
      </c>
      <c r="E9" s="26"/>
      <c r="F9" s="26"/>
      <c r="G9" s="26"/>
      <c r="H9" s="26"/>
      <c r="I9" s="26"/>
      <c r="J9" s="26"/>
      <c r="K9" s="26"/>
      <c r="L9" s="26"/>
      <c r="M9" s="26">
        <v>0</v>
      </c>
      <c r="N9" s="222">
        <f t="shared" si="0"/>
        <v>1050</v>
      </c>
      <c r="O9" s="106">
        <f t="shared" si="1"/>
        <v>1050</v>
      </c>
    </row>
    <row r="10" spans="1:15" s="25" customFormat="1" ht="12.6" customHeight="1" x14ac:dyDescent="0.2">
      <c r="A10" s="117" t="s">
        <v>157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>
        <v>0</v>
      </c>
      <c r="N10" s="222">
        <f t="shared" si="0"/>
        <v>0</v>
      </c>
      <c r="O10" s="106" t="str">
        <f t="shared" si="1"/>
        <v/>
      </c>
    </row>
    <row r="11" spans="1:15" s="25" customFormat="1" ht="12.6" customHeight="1" x14ac:dyDescent="0.2">
      <c r="A11" s="117" t="s">
        <v>384</v>
      </c>
      <c r="B11" s="26"/>
      <c r="C11" s="26">
        <v>240</v>
      </c>
      <c r="D11" s="26"/>
      <c r="E11" s="26"/>
      <c r="F11" s="26"/>
      <c r="G11" s="26"/>
      <c r="H11" s="26"/>
      <c r="I11" s="26"/>
      <c r="J11" s="26"/>
      <c r="K11" s="26"/>
      <c r="L11" s="26"/>
      <c r="M11" s="26">
        <v>0</v>
      </c>
      <c r="N11" s="222">
        <f t="shared" si="0"/>
        <v>240</v>
      </c>
      <c r="O11" s="106">
        <f t="shared" si="1"/>
        <v>240</v>
      </c>
    </row>
    <row r="12" spans="1:15" s="25" customFormat="1" ht="12.6" customHeight="1" x14ac:dyDescent="0.2">
      <c r="A12" s="117" t="s">
        <v>347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>
        <v>0</v>
      </c>
      <c r="N12" s="222">
        <f t="shared" si="0"/>
        <v>0</v>
      </c>
      <c r="O12" s="106" t="str">
        <f t="shared" si="1"/>
        <v/>
      </c>
    </row>
    <row r="13" spans="1:15" s="25" customFormat="1" ht="12.6" customHeight="1" x14ac:dyDescent="0.2">
      <c r="A13" s="117" t="s">
        <v>232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>
        <v>0</v>
      </c>
      <c r="N13" s="222">
        <f t="shared" si="0"/>
        <v>0</v>
      </c>
      <c r="O13" s="106" t="str">
        <f t="shared" si="1"/>
        <v/>
      </c>
    </row>
    <row r="14" spans="1:15" s="25" customFormat="1" ht="12.6" customHeight="1" x14ac:dyDescent="0.2">
      <c r="A14" s="105" t="s">
        <v>609</v>
      </c>
      <c r="B14" s="26">
        <v>42.5</v>
      </c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>
        <v>0</v>
      </c>
      <c r="N14" s="222">
        <f t="shared" si="0"/>
        <v>42.5</v>
      </c>
      <c r="O14" s="106">
        <f t="shared" si="1"/>
        <v>42.5</v>
      </c>
    </row>
    <row r="15" spans="1:15" s="25" customFormat="1" ht="12.6" customHeight="1" x14ac:dyDescent="0.2">
      <c r="A15" s="105" t="s">
        <v>483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>
        <v>0</v>
      </c>
      <c r="N15" s="222">
        <f t="shared" si="0"/>
        <v>0</v>
      </c>
      <c r="O15" s="106" t="str">
        <f t="shared" si="1"/>
        <v/>
      </c>
    </row>
    <row r="16" spans="1:15" s="25" customFormat="1" ht="12.6" customHeight="1" x14ac:dyDescent="0.2">
      <c r="A16" s="117" t="s">
        <v>182</v>
      </c>
      <c r="B16" s="26">
        <v>126.57</v>
      </c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>
        <v>0</v>
      </c>
      <c r="N16" s="222">
        <f t="shared" si="0"/>
        <v>126.57</v>
      </c>
      <c r="O16" s="106">
        <f t="shared" si="1"/>
        <v>126.57</v>
      </c>
    </row>
    <row r="17" spans="1:15" s="25" customFormat="1" ht="12.6" customHeight="1" x14ac:dyDescent="0.2">
      <c r="A17" s="117" t="s">
        <v>275</v>
      </c>
      <c r="B17" s="26"/>
      <c r="C17" s="26">
        <v>180</v>
      </c>
      <c r="D17" s="26">
        <v>200</v>
      </c>
      <c r="E17" s="26"/>
      <c r="F17" s="26"/>
      <c r="G17" s="26"/>
      <c r="H17" s="26"/>
      <c r="I17" s="26"/>
      <c r="J17" s="26"/>
      <c r="K17" s="26"/>
      <c r="L17" s="26"/>
      <c r="M17" s="26">
        <v>0</v>
      </c>
      <c r="N17" s="222">
        <f t="shared" si="0"/>
        <v>380</v>
      </c>
      <c r="O17" s="106">
        <f t="shared" si="1"/>
        <v>190</v>
      </c>
    </row>
    <row r="18" spans="1:15" s="25" customFormat="1" ht="12.6" customHeight="1" x14ac:dyDescent="0.2">
      <c r="A18" s="117" t="s">
        <v>80</v>
      </c>
      <c r="B18" s="26">
        <v>49.58</v>
      </c>
      <c r="C18" s="26">
        <v>192.75</v>
      </c>
      <c r="D18" s="26"/>
      <c r="E18" s="26"/>
      <c r="F18" s="26"/>
      <c r="G18" s="26"/>
      <c r="H18" s="26"/>
      <c r="I18" s="26"/>
      <c r="J18" s="26"/>
      <c r="K18" s="26"/>
      <c r="L18" s="26"/>
      <c r="M18" s="26">
        <v>0</v>
      </c>
      <c r="N18" s="222">
        <f t="shared" si="0"/>
        <v>242.32999999999998</v>
      </c>
      <c r="O18" s="106">
        <f t="shared" si="1"/>
        <v>121.16499999999999</v>
      </c>
    </row>
    <row r="19" spans="1:15" s="25" customFormat="1" ht="12.6" customHeight="1" x14ac:dyDescent="0.2">
      <c r="A19" s="117" t="s">
        <v>67</v>
      </c>
      <c r="B19" s="26">
        <v>294.10000000000002</v>
      </c>
      <c r="C19" s="26">
        <v>146.11000000000001</v>
      </c>
      <c r="D19" s="26">
        <v>103.56</v>
      </c>
      <c r="E19" s="26"/>
      <c r="F19" s="26"/>
      <c r="G19" s="26"/>
      <c r="H19" s="26"/>
      <c r="I19" s="26"/>
      <c r="J19" s="26"/>
      <c r="K19" s="26"/>
      <c r="L19" s="26"/>
      <c r="M19" s="26">
        <v>0</v>
      </c>
      <c r="N19" s="222">
        <f t="shared" si="0"/>
        <v>543.77</v>
      </c>
      <c r="O19" s="106">
        <f t="shared" si="1"/>
        <v>181.25666666666666</v>
      </c>
    </row>
    <row r="20" spans="1:15" s="25" customFormat="1" ht="12.6" customHeight="1" x14ac:dyDescent="0.2">
      <c r="A20" s="117" t="s">
        <v>280</v>
      </c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>
        <v>0</v>
      </c>
      <c r="N20" s="222">
        <f t="shared" si="0"/>
        <v>0</v>
      </c>
      <c r="O20" s="106" t="str">
        <f t="shared" si="1"/>
        <v/>
      </c>
    </row>
    <row r="21" spans="1:15" s="25" customFormat="1" ht="12.6" customHeight="1" x14ac:dyDescent="0.2">
      <c r="A21" s="117" t="s">
        <v>119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>
        <v>0</v>
      </c>
      <c r="N21" s="222">
        <f t="shared" si="0"/>
        <v>0</v>
      </c>
      <c r="O21" s="106" t="str">
        <f t="shared" si="1"/>
        <v/>
      </c>
    </row>
    <row r="22" spans="1:15" s="25" customFormat="1" ht="12.6" customHeight="1" x14ac:dyDescent="0.2">
      <c r="A22" s="117" t="s">
        <v>92</v>
      </c>
      <c r="B22" s="26">
        <v>110</v>
      </c>
      <c r="C22" s="26">
        <v>20</v>
      </c>
      <c r="D22" s="26">
        <v>300</v>
      </c>
      <c r="E22" s="26"/>
      <c r="F22" s="26"/>
      <c r="G22" s="26"/>
      <c r="H22" s="26"/>
      <c r="I22" s="26"/>
      <c r="J22" s="26"/>
      <c r="K22" s="26"/>
      <c r="L22" s="26"/>
      <c r="M22" s="26">
        <v>0</v>
      </c>
      <c r="N22" s="222">
        <f t="shared" si="0"/>
        <v>430</v>
      </c>
      <c r="O22" s="106">
        <f t="shared" si="1"/>
        <v>143.33333333333334</v>
      </c>
    </row>
    <row r="23" spans="1:15" s="25" customFormat="1" ht="12.6" customHeight="1" x14ac:dyDescent="0.2">
      <c r="A23" s="117" t="s">
        <v>227</v>
      </c>
      <c r="B23" s="26">
        <v>485</v>
      </c>
      <c r="C23" s="26">
        <v>450</v>
      </c>
      <c r="D23" s="26">
        <v>550</v>
      </c>
      <c r="E23" s="26"/>
      <c r="F23" s="26"/>
      <c r="G23" s="26"/>
      <c r="H23" s="26"/>
      <c r="I23" s="26"/>
      <c r="J23" s="26"/>
      <c r="K23" s="26"/>
      <c r="L23" s="26"/>
      <c r="M23" s="26">
        <v>0</v>
      </c>
      <c r="N23" s="222">
        <f t="shared" si="0"/>
        <v>1485</v>
      </c>
      <c r="O23" s="106">
        <f t="shared" si="1"/>
        <v>495</v>
      </c>
    </row>
    <row r="24" spans="1:15" s="25" customFormat="1" ht="12.6" customHeight="1" x14ac:dyDescent="0.2">
      <c r="A24" s="117" t="s">
        <v>88</v>
      </c>
      <c r="B24" s="26">
        <v>151.66</v>
      </c>
      <c r="C24" s="26">
        <v>2726.49</v>
      </c>
      <c r="D24" s="26"/>
      <c r="E24" s="26"/>
      <c r="F24" s="26"/>
      <c r="G24" s="26"/>
      <c r="H24" s="26"/>
      <c r="I24" s="26"/>
      <c r="J24" s="26"/>
      <c r="K24" s="26"/>
      <c r="L24" s="26"/>
      <c r="M24" s="26">
        <v>0</v>
      </c>
      <c r="N24" s="222">
        <f t="shared" si="0"/>
        <v>2878.1499999999996</v>
      </c>
      <c r="O24" s="106">
        <f t="shared" si="1"/>
        <v>1439.0749999999998</v>
      </c>
    </row>
    <row r="25" spans="1:15" s="25" customFormat="1" ht="12.6" customHeight="1" x14ac:dyDescent="0.2">
      <c r="A25" s="117" t="s">
        <v>123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>
        <v>0</v>
      </c>
      <c r="N25" s="222">
        <f t="shared" si="0"/>
        <v>0</v>
      </c>
      <c r="O25" s="106" t="str">
        <f t="shared" si="1"/>
        <v/>
      </c>
    </row>
    <row r="26" spans="1:15" s="25" customFormat="1" ht="12.6" customHeight="1" x14ac:dyDescent="0.2">
      <c r="A26" s="117" t="s">
        <v>108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>
        <v>0</v>
      </c>
      <c r="N26" s="222">
        <f t="shared" si="0"/>
        <v>0</v>
      </c>
      <c r="O26" s="106" t="str">
        <f t="shared" si="1"/>
        <v/>
      </c>
    </row>
    <row r="27" spans="1:15" s="25" customFormat="1" ht="12.6" customHeight="1" x14ac:dyDescent="0.2">
      <c r="A27" s="117" t="s">
        <v>365</v>
      </c>
      <c r="B27" s="26">
        <v>78.33</v>
      </c>
      <c r="C27" s="26">
        <v>240.56</v>
      </c>
      <c r="D27" s="26">
        <v>164.01</v>
      </c>
      <c r="E27" s="26"/>
      <c r="F27" s="26"/>
      <c r="G27" s="26"/>
      <c r="H27" s="26"/>
      <c r="I27" s="26"/>
      <c r="J27" s="26"/>
      <c r="K27" s="26"/>
      <c r="L27" s="26"/>
      <c r="M27" s="26">
        <v>0</v>
      </c>
      <c r="N27" s="222">
        <f t="shared" si="0"/>
        <v>482.9</v>
      </c>
      <c r="O27" s="106">
        <f t="shared" si="1"/>
        <v>160.96666666666667</v>
      </c>
    </row>
    <row r="28" spans="1:15" s="25" customFormat="1" ht="12.6" customHeight="1" x14ac:dyDescent="0.2">
      <c r="A28" s="117" t="s">
        <v>126</v>
      </c>
      <c r="B28" s="26"/>
      <c r="C28" s="26"/>
      <c r="D28" s="26">
        <v>994.08</v>
      </c>
      <c r="E28" s="26"/>
      <c r="F28" s="26"/>
      <c r="G28" s="26"/>
      <c r="H28" s="26"/>
      <c r="I28" s="26"/>
      <c r="J28" s="26"/>
      <c r="K28" s="26"/>
      <c r="L28" s="26"/>
      <c r="M28" s="26">
        <v>0</v>
      </c>
      <c r="N28" s="222">
        <f t="shared" si="0"/>
        <v>994.08</v>
      </c>
      <c r="O28" s="106">
        <f t="shared" si="1"/>
        <v>994.08</v>
      </c>
    </row>
    <row r="29" spans="1:15" s="25" customFormat="1" ht="12.6" customHeight="1" x14ac:dyDescent="0.2">
      <c r="A29" s="117" t="s">
        <v>340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>
        <v>0</v>
      </c>
      <c r="N29" s="222">
        <f t="shared" si="0"/>
        <v>0</v>
      </c>
      <c r="O29" s="106" t="str">
        <f t="shared" si="1"/>
        <v/>
      </c>
    </row>
    <row r="30" spans="1:15" s="25" customFormat="1" ht="12.6" customHeight="1" x14ac:dyDescent="0.2">
      <c r="A30" s="117" t="s">
        <v>217</v>
      </c>
      <c r="B30" s="26">
        <v>375</v>
      </c>
      <c r="C30" s="26"/>
      <c r="D30" s="26">
        <v>48.9</v>
      </c>
      <c r="E30" s="26"/>
      <c r="F30" s="26"/>
      <c r="G30" s="26"/>
      <c r="H30" s="26"/>
      <c r="I30" s="26"/>
      <c r="J30" s="26"/>
      <c r="K30" s="26"/>
      <c r="L30" s="26"/>
      <c r="M30" s="26">
        <v>0</v>
      </c>
      <c r="N30" s="222">
        <f t="shared" si="0"/>
        <v>423.9</v>
      </c>
      <c r="O30" s="106">
        <f t="shared" si="1"/>
        <v>211.95</v>
      </c>
    </row>
    <row r="31" spans="1:15" s="25" customFormat="1" ht="12.6" customHeight="1" x14ac:dyDescent="0.2">
      <c r="A31" s="117" t="s">
        <v>69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>
        <v>0</v>
      </c>
      <c r="N31" s="222">
        <f t="shared" si="0"/>
        <v>0</v>
      </c>
      <c r="O31" s="106" t="str">
        <f t="shared" si="1"/>
        <v/>
      </c>
    </row>
    <row r="32" spans="1:15" s="25" customFormat="1" ht="12.6" customHeight="1" x14ac:dyDescent="0.2">
      <c r="A32" s="105" t="s">
        <v>85</v>
      </c>
      <c r="B32" s="26">
        <v>141.05000000000001</v>
      </c>
      <c r="C32" s="26">
        <v>391.2</v>
      </c>
      <c r="D32" s="26">
        <v>22.15</v>
      </c>
      <c r="E32" s="26"/>
      <c r="F32" s="26"/>
      <c r="G32" s="26"/>
      <c r="H32" s="26"/>
      <c r="I32" s="26"/>
      <c r="J32" s="26"/>
      <c r="K32" s="26"/>
      <c r="L32" s="26"/>
      <c r="M32" s="26">
        <v>0</v>
      </c>
      <c r="N32" s="222">
        <f t="shared" si="0"/>
        <v>554.4</v>
      </c>
      <c r="O32" s="106">
        <f t="shared" si="1"/>
        <v>184.79999999999998</v>
      </c>
    </row>
    <row r="33" spans="1:15" s="25" customFormat="1" ht="12.6" customHeight="1" x14ac:dyDescent="0.2">
      <c r="A33" s="263" t="s">
        <v>371</v>
      </c>
      <c r="B33" s="26">
        <v>138.1</v>
      </c>
      <c r="C33" s="26">
        <v>138.1</v>
      </c>
      <c r="D33" s="26">
        <v>138.1</v>
      </c>
      <c r="E33" s="26"/>
      <c r="F33" s="26"/>
      <c r="G33" s="26"/>
      <c r="H33" s="26"/>
      <c r="I33" s="26"/>
      <c r="J33" s="26"/>
      <c r="K33" s="26"/>
      <c r="L33" s="26"/>
      <c r="M33" s="26">
        <v>0</v>
      </c>
      <c r="N33" s="222">
        <f t="shared" si="0"/>
        <v>414.29999999999995</v>
      </c>
      <c r="O33" s="106">
        <f t="shared" si="1"/>
        <v>138.1</v>
      </c>
    </row>
    <row r="34" spans="1:15" s="25" customFormat="1" ht="12.6" customHeight="1" x14ac:dyDescent="0.2">
      <c r="A34" s="105" t="s">
        <v>253</v>
      </c>
      <c r="B34" s="26"/>
      <c r="C34" s="26"/>
      <c r="D34" s="26">
        <v>2400</v>
      </c>
      <c r="E34" s="26"/>
      <c r="F34" s="26"/>
      <c r="G34" s="26"/>
      <c r="H34" s="26"/>
      <c r="I34" s="26"/>
      <c r="J34" s="26"/>
      <c r="K34" s="26"/>
      <c r="L34" s="26"/>
      <c r="M34" s="26">
        <v>0</v>
      </c>
      <c r="N34" s="222">
        <f t="shared" si="0"/>
        <v>2400</v>
      </c>
      <c r="O34" s="106">
        <f t="shared" si="1"/>
        <v>2400</v>
      </c>
    </row>
    <row r="35" spans="1:15" s="25" customFormat="1" ht="12.6" customHeight="1" x14ac:dyDescent="0.2">
      <c r="A35" s="105" t="s">
        <v>106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>
        <v>0</v>
      </c>
      <c r="N35" s="222">
        <f t="shared" si="0"/>
        <v>0</v>
      </c>
      <c r="O35" s="106" t="str">
        <f t="shared" si="1"/>
        <v/>
      </c>
    </row>
    <row r="36" spans="1:15" s="25" customFormat="1" ht="12.6" customHeight="1" x14ac:dyDescent="0.2">
      <c r="A36" s="105" t="s">
        <v>145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>
        <v>0</v>
      </c>
      <c r="N36" s="222">
        <f t="shared" si="0"/>
        <v>0</v>
      </c>
      <c r="O36" s="106" t="str">
        <f t="shared" si="1"/>
        <v/>
      </c>
    </row>
    <row r="37" spans="1:15" s="25" customFormat="1" ht="12.6" customHeight="1" x14ac:dyDescent="0.2">
      <c r="A37" s="105" t="s">
        <v>212</v>
      </c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>
        <v>0</v>
      </c>
      <c r="N37" s="222">
        <f t="shared" si="0"/>
        <v>0</v>
      </c>
      <c r="O37" s="106" t="str">
        <f t="shared" si="1"/>
        <v/>
      </c>
    </row>
    <row r="38" spans="1:15" s="25" customFormat="1" ht="12.6" customHeight="1" x14ac:dyDescent="0.2">
      <c r="A38" s="105" t="s">
        <v>110</v>
      </c>
      <c r="B38" s="26">
        <v>156.72999999999999</v>
      </c>
      <c r="C38" s="26">
        <v>268</v>
      </c>
      <c r="D38" s="26">
        <v>104.81</v>
      </c>
      <c r="E38" s="26"/>
      <c r="F38" s="26"/>
      <c r="G38" s="26"/>
      <c r="H38" s="26"/>
      <c r="I38" s="26"/>
      <c r="J38" s="26"/>
      <c r="K38" s="26"/>
      <c r="L38" s="26"/>
      <c r="M38" s="26">
        <v>0</v>
      </c>
      <c r="N38" s="222">
        <f t="shared" si="0"/>
        <v>529.54</v>
      </c>
      <c r="O38" s="106">
        <f t="shared" si="1"/>
        <v>176.51333333333332</v>
      </c>
    </row>
    <row r="39" spans="1:15" s="25" customFormat="1" ht="12.6" customHeight="1" x14ac:dyDescent="0.2">
      <c r="A39" s="105" t="s">
        <v>140</v>
      </c>
      <c r="B39" s="26">
        <v>126.62</v>
      </c>
      <c r="C39" s="26">
        <v>107.18</v>
      </c>
      <c r="D39" s="26"/>
      <c r="E39" s="26"/>
      <c r="F39" s="26"/>
      <c r="G39" s="26"/>
      <c r="H39" s="26"/>
      <c r="I39" s="26"/>
      <c r="J39" s="26"/>
      <c r="K39" s="26"/>
      <c r="L39" s="26"/>
      <c r="M39" s="26">
        <v>0</v>
      </c>
      <c r="N39" s="222">
        <f t="shared" si="0"/>
        <v>233.8</v>
      </c>
      <c r="O39" s="106">
        <f t="shared" si="1"/>
        <v>116.9</v>
      </c>
    </row>
    <row r="40" spans="1:15" s="25" customFormat="1" ht="12.6" customHeight="1" x14ac:dyDescent="0.2">
      <c r="A40" s="105" t="s">
        <v>169</v>
      </c>
      <c r="B40" s="26">
        <v>286</v>
      </c>
      <c r="C40" s="26">
        <v>357.5</v>
      </c>
      <c r="D40" s="26">
        <v>823.5</v>
      </c>
      <c r="E40" s="26"/>
      <c r="F40" s="26"/>
      <c r="G40" s="26"/>
      <c r="H40" s="26"/>
      <c r="I40" s="26"/>
      <c r="J40" s="26"/>
      <c r="K40" s="26"/>
      <c r="L40" s="26"/>
      <c r="M40" s="26">
        <v>0</v>
      </c>
      <c r="N40" s="222">
        <f t="shared" si="0"/>
        <v>1467</v>
      </c>
      <c r="O40" s="106">
        <f t="shared" si="1"/>
        <v>489</v>
      </c>
    </row>
    <row r="41" spans="1:15" s="25" customFormat="1" ht="12.6" customHeight="1" x14ac:dyDescent="0.2">
      <c r="A41" s="105" t="s">
        <v>99</v>
      </c>
      <c r="B41" s="26">
        <v>399.6</v>
      </c>
      <c r="C41" s="26">
        <v>699.3</v>
      </c>
      <c r="D41" s="26">
        <v>99.9</v>
      </c>
      <c r="E41" s="26"/>
      <c r="F41" s="26"/>
      <c r="G41" s="26"/>
      <c r="H41" s="26"/>
      <c r="I41" s="26"/>
      <c r="J41" s="26"/>
      <c r="K41" s="26"/>
      <c r="L41" s="26"/>
      <c r="M41" s="26">
        <v>0</v>
      </c>
      <c r="N41" s="222">
        <f t="shared" si="0"/>
        <v>1198.8000000000002</v>
      </c>
      <c r="O41" s="106">
        <f t="shared" si="1"/>
        <v>399.60000000000008</v>
      </c>
    </row>
    <row r="42" spans="1:15" s="25" customFormat="1" ht="12.6" customHeight="1" x14ac:dyDescent="0.2">
      <c r="A42" s="105" t="s">
        <v>178</v>
      </c>
      <c r="B42" s="26"/>
      <c r="C42" s="26">
        <v>400</v>
      </c>
      <c r="D42" s="26">
        <v>-580</v>
      </c>
      <c r="E42" s="26"/>
      <c r="F42" s="26"/>
      <c r="G42" s="26"/>
      <c r="H42" s="26"/>
      <c r="I42" s="26"/>
      <c r="J42" s="26"/>
      <c r="K42" s="26"/>
      <c r="L42" s="26"/>
      <c r="M42" s="26">
        <v>0</v>
      </c>
      <c r="N42" s="222">
        <f t="shared" si="0"/>
        <v>-180</v>
      </c>
      <c r="O42" s="106">
        <f t="shared" si="1"/>
        <v>400</v>
      </c>
    </row>
    <row r="43" spans="1:15" s="25" customFormat="1" ht="12.6" customHeight="1" x14ac:dyDescent="0.2">
      <c r="A43" s="105" t="s">
        <v>75</v>
      </c>
      <c r="B43" s="26">
        <v>469.61</v>
      </c>
      <c r="C43" s="26">
        <v>165.8</v>
      </c>
      <c r="D43" s="26">
        <v>904.88</v>
      </c>
      <c r="E43" s="26"/>
      <c r="F43" s="26"/>
      <c r="G43" s="26"/>
      <c r="H43" s="26"/>
      <c r="I43" s="26"/>
      <c r="J43" s="26"/>
      <c r="K43" s="26"/>
      <c r="L43" s="26"/>
      <c r="M43" s="26">
        <v>0</v>
      </c>
      <c r="N43" s="222">
        <f t="shared" si="0"/>
        <v>1540.29</v>
      </c>
      <c r="O43" s="106">
        <f t="shared" si="1"/>
        <v>513.42999999999995</v>
      </c>
    </row>
    <row r="44" spans="1:15" s="25" customFormat="1" ht="12.6" customHeight="1" x14ac:dyDescent="0.2">
      <c r="A44" s="105" t="s">
        <v>226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>
        <v>0</v>
      </c>
      <c r="N44" s="222">
        <f t="shared" si="0"/>
        <v>0</v>
      </c>
      <c r="O44" s="106" t="str">
        <f t="shared" si="1"/>
        <v/>
      </c>
    </row>
    <row r="45" spans="1:15" s="25" customFormat="1" ht="12.6" customHeight="1" x14ac:dyDescent="0.2">
      <c r="A45" s="105" t="s">
        <v>247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22">
        <f t="shared" si="0"/>
        <v>0</v>
      </c>
      <c r="O45" s="106" t="str">
        <f t="shared" si="1"/>
        <v/>
      </c>
    </row>
    <row r="46" spans="1:15" s="25" customFormat="1" ht="12.6" customHeight="1" x14ac:dyDescent="0.2">
      <c r="A46" s="105" t="s">
        <v>211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>
        <v>0</v>
      </c>
      <c r="N46" s="222">
        <f t="shared" si="0"/>
        <v>0</v>
      </c>
      <c r="O46" s="106" t="str">
        <f t="shared" si="1"/>
        <v/>
      </c>
    </row>
    <row r="47" spans="1:15" s="25" customFormat="1" ht="12.6" customHeight="1" x14ac:dyDescent="0.2">
      <c r="A47" s="105" t="s">
        <v>79</v>
      </c>
      <c r="B47" s="26">
        <v>50.2</v>
      </c>
      <c r="C47" s="26">
        <v>49</v>
      </c>
      <c r="D47" s="26">
        <v>85.5</v>
      </c>
      <c r="E47" s="26"/>
      <c r="F47" s="26"/>
      <c r="G47" s="26"/>
      <c r="H47" s="26"/>
      <c r="I47" s="26"/>
      <c r="J47" s="26"/>
      <c r="K47" s="26"/>
      <c r="L47" s="26"/>
      <c r="M47" s="26">
        <v>0</v>
      </c>
      <c r="N47" s="222">
        <f t="shared" si="0"/>
        <v>184.7</v>
      </c>
      <c r="O47" s="106">
        <f t="shared" si="1"/>
        <v>61.566666666666663</v>
      </c>
    </row>
    <row r="48" spans="1:15" s="25" customFormat="1" ht="12.6" customHeight="1" x14ac:dyDescent="0.2">
      <c r="A48" s="105" t="s">
        <v>81</v>
      </c>
      <c r="B48" s="26">
        <v>135.69</v>
      </c>
      <c r="C48" s="26">
        <v>136.97</v>
      </c>
      <c r="D48" s="26">
        <v>142.12</v>
      </c>
      <c r="E48" s="26"/>
      <c r="F48" s="26"/>
      <c r="G48" s="26"/>
      <c r="H48" s="26"/>
      <c r="I48" s="26"/>
      <c r="J48" s="26"/>
      <c r="K48" s="26"/>
      <c r="L48" s="26"/>
      <c r="M48" s="26">
        <v>0</v>
      </c>
      <c r="N48" s="222">
        <f t="shared" si="0"/>
        <v>414.78</v>
      </c>
      <c r="O48" s="106">
        <f t="shared" si="1"/>
        <v>138.26</v>
      </c>
    </row>
    <row r="49" spans="1:15" s="25" customFormat="1" ht="12.6" customHeight="1" x14ac:dyDescent="0.2">
      <c r="A49" s="105" t="s">
        <v>87</v>
      </c>
      <c r="B49" s="26">
        <v>18.71</v>
      </c>
      <c r="C49" s="26">
        <v>5.68</v>
      </c>
      <c r="D49" s="26">
        <v>36.450000000000003</v>
      </c>
      <c r="E49" s="26"/>
      <c r="F49" s="26"/>
      <c r="G49" s="26"/>
      <c r="H49" s="26"/>
      <c r="I49" s="26"/>
      <c r="J49" s="26"/>
      <c r="K49" s="26"/>
      <c r="L49" s="26"/>
      <c r="M49" s="26">
        <v>0</v>
      </c>
      <c r="N49" s="222">
        <f t="shared" si="0"/>
        <v>60.84</v>
      </c>
      <c r="O49" s="106">
        <f t="shared" si="1"/>
        <v>20.28</v>
      </c>
    </row>
    <row r="50" spans="1:15" s="25" customFormat="1" ht="12.6" customHeight="1" thickBot="1" x14ac:dyDescent="0.25">
      <c r="A50" s="199"/>
      <c r="B50" s="178">
        <f t="shared" ref="B50:M50" si="2">SUM(B7:B49)</f>
        <v>3635.0499999999997</v>
      </c>
      <c r="C50" s="178">
        <f>SUM(C7:C49)</f>
        <v>6914.6400000000012</v>
      </c>
      <c r="D50" s="178">
        <f t="shared" si="2"/>
        <v>7587.9599999999991</v>
      </c>
      <c r="E50" s="178">
        <f t="shared" si="2"/>
        <v>0</v>
      </c>
      <c r="F50" s="178">
        <f>SUM(F7:F49)</f>
        <v>0</v>
      </c>
      <c r="G50" s="178">
        <f t="shared" si="2"/>
        <v>0</v>
      </c>
      <c r="H50" s="178">
        <f t="shared" si="2"/>
        <v>0</v>
      </c>
      <c r="I50" s="178">
        <f>SUM(I7:I49)</f>
        <v>0</v>
      </c>
      <c r="J50" s="178">
        <f t="shared" si="2"/>
        <v>0</v>
      </c>
      <c r="K50" s="178">
        <f t="shared" si="2"/>
        <v>0</v>
      </c>
      <c r="L50" s="178">
        <f t="shared" si="2"/>
        <v>0</v>
      </c>
      <c r="M50" s="178">
        <f t="shared" si="2"/>
        <v>0</v>
      </c>
      <c r="N50" s="196">
        <f>SUM(B50:M50)</f>
        <v>18137.650000000001</v>
      </c>
      <c r="O50" s="295">
        <f>IFERROR(AVERAGEIF(B50:M50,"&gt;0"),"")</f>
        <v>6045.8833333333341</v>
      </c>
    </row>
    <row r="51" spans="1:15" s="71" customFormat="1" ht="12.6" customHeight="1" thickBot="1" x14ac:dyDescent="0.25">
      <c r="A51" s="25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</row>
    <row r="52" spans="1:15" s="71" customFormat="1" ht="12.6" customHeight="1" thickBot="1" x14ac:dyDescent="0.25">
      <c r="A52" s="72" t="s">
        <v>2</v>
      </c>
      <c r="B52" s="136">
        <f t="shared" ref="B52:O52" si="3">B6</f>
        <v>44197</v>
      </c>
      <c r="C52" s="137">
        <f t="shared" si="3"/>
        <v>44228</v>
      </c>
      <c r="D52" s="137">
        <f t="shared" si="3"/>
        <v>44256</v>
      </c>
      <c r="E52" s="137">
        <f t="shared" si="3"/>
        <v>44287</v>
      </c>
      <c r="F52" s="137">
        <f t="shared" si="3"/>
        <v>44317</v>
      </c>
      <c r="G52" s="137">
        <f t="shared" si="3"/>
        <v>44348</v>
      </c>
      <c r="H52" s="137">
        <f t="shared" si="3"/>
        <v>44378</v>
      </c>
      <c r="I52" s="137">
        <f t="shared" si="3"/>
        <v>44409</v>
      </c>
      <c r="J52" s="137">
        <f t="shared" si="3"/>
        <v>44440</v>
      </c>
      <c r="K52" s="137">
        <f t="shared" si="3"/>
        <v>44470</v>
      </c>
      <c r="L52" s="137">
        <f t="shared" si="3"/>
        <v>44501</v>
      </c>
      <c r="M52" s="137">
        <f t="shared" si="3"/>
        <v>44531</v>
      </c>
      <c r="N52" s="138" t="str">
        <f t="shared" si="3"/>
        <v>Total</v>
      </c>
      <c r="O52" s="139" t="str">
        <f t="shared" si="3"/>
        <v>Média</v>
      </c>
    </row>
    <row r="53" spans="1:15" s="25" customFormat="1" ht="12.6" customHeight="1" x14ac:dyDescent="0.2">
      <c r="A53" s="111" t="s">
        <v>5</v>
      </c>
      <c r="B53" s="26">
        <v>4500</v>
      </c>
      <c r="C53" s="26">
        <v>4500</v>
      </c>
      <c r="D53" s="26">
        <v>4500</v>
      </c>
      <c r="E53" s="26"/>
      <c r="F53" s="26"/>
      <c r="G53" s="26"/>
      <c r="H53" s="26"/>
      <c r="I53" s="26"/>
      <c r="J53" s="26"/>
      <c r="K53" s="26"/>
      <c r="L53" s="26"/>
      <c r="M53" s="26">
        <v>0</v>
      </c>
      <c r="N53" s="210">
        <f t="shared" ref="N53:N62" si="4">SUM(B53:M53)</f>
        <v>13500</v>
      </c>
      <c r="O53" s="106">
        <f t="shared" ref="O53:O62" si="5">IFERROR(AVERAGEIF(B53:M53,"&gt;0"),"")</f>
        <v>4500</v>
      </c>
    </row>
    <row r="54" spans="1:15" s="25" customFormat="1" ht="12.6" customHeight="1" x14ac:dyDescent="0.2">
      <c r="A54" s="111" t="s">
        <v>317</v>
      </c>
      <c r="B54" s="26"/>
      <c r="C54" s="26">
        <v>2400</v>
      </c>
      <c r="D54" s="26"/>
      <c r="E54" s="26"/>
      <c r="F54" s="26"/>
      <c r="G54" s="26"/>
      <c r="H54" s="26"/>
      <c r="I54" s="26"/>
      <c r="J54" s="26"/>
      <c r="K54" s="26"/>
      <c r="L54" s="26"/>
      <c r="M54" s="26">
        <v>0</v>
      </c>
      <c r="N54" s="210">
        <f t="shared" si="4"/>
        <v>2400</v>
      </c>
      <c r="O54" s="106">
        <f t="shared" si="5"/>
        <v>2400</v>
      </c>
    </row>
    <row r="55" spans="1:15" s="25" customFormat="1" ht="12.6" customHeight="1" x14ac:dyDescent="0.2">
      <c r="A55" s="111" t="s">
        <v>320</v>
      </c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>
        <v>0</v>
      </c>
      <c r="N55" s="210">
        <f t="shared" si="4"/>
        <v>0</v>
      </c>
      <c r="O55" s="106" t="str">
        <f t="shared" si="5"/>
        <v/>
      </c>
    </row>
    <row r="56" spans="1:15" s="25" customFormat="1" ht="12.6" customHeight="1" x14ac:dyDescent="0.2">
      <c r="A56" s="111" t="s">
        <v>148</v>
      </c>
      <c r="B56" s="26"/>
      <c r="C56" s="26">
        <v>0.13</v>
      </c>
      <c r="D56" s="26">
        <v>0.38</v>
      </c>
      <c r="E56" s="26"/>
      <c r="F56" s="26"/>
      <c r="G56" s="26"/>
      <c r="H56" s="26"/>
      <c r="I56" s="26"/>
      <c r="J56" s="26"/>
      <c r="K56" s="26"/>
      <c r="L56" s="26"/>
      <c r="M56" s="26">
        <v>0</v>
      </c>
      <c r="N56" s="210">
        <f t="shared" si="4"/>
        <v>0.51</v>
      </c>
      <c r="O56" s="106">
        <f t="shared" si="5"/>
        <v>0.255</v>
      </c>
    </row>
    <row r="57" spans="1:15" s="25" customFormat="1" ht="12.6" customHeight="1" x14ac:dyDescent="0.2">
      <c r="A57" s="269" t="s">
        <v>503</v>
      </c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>
        <v>0</v>
      </c>
      <c r="N57" s="210">
        <f t="shared" si="4"/>
        <v>0</v>
      </c>
      <c r="O57" s="106" t="str">
        <f t="shared" si="5"/>
        <v/>
      </c>
    </row>
    <row r="58" spans="1:15" s="25" customFormat="1" ht="12.6" customHeight="1" x14ac:dyDescent="0.2">
      <c r="A58" s="111" t="s">
        <v>474</v>
      </c>
      <c r="B58" s="26">
        <v>0.69</v>
      </c>
      <c r="C58" s="26">
        <v>103.85</v>
      </c>
      <c r="D58" s="26"/>
      <c r="E58" s="26"/>
      <c r="F58" s="26"/>
      <c r="G58" s="26"/>
      <c r="H58" s="26"/>
      <c r="I58" s="26"/>
      <c r="J58" s="26"/>
      <c r="K58" s="26"/>
      <c r="L58" s="26"/>
      <c r="M58" s="26">
        <v>0</v>
      </c>
      <c r="N58" s="210">
        <f t="shared" si="4"/>
        <v>104.53999999999999</v>
      </c>
      <c r="O58" s="106">
        <f t="shared" si="5"/>
        <v>52.269999999999996</v>
      </c>
    </row>
    <row r="59" spans="1:15" s="25" customFormat="1" ht="12.6" customHeight="1" x14ac:dyDescent="0.2">
      <c r="A59" s="112" t="s">
        <v>380</v>
      </c>
      <c r="B59" s="26"/>
      <c r="C59" s="26">
        <v>1494.49</v>
      </c>
      <c r="D59" s="26"/>
      <c r="E59" s="26"/>
      <c r="F59" s="26"/>
      <c r="G59" s="26"/>
      <c r="H59" s="26"/>
      <c r="I59" s="26"/>
      <c r="J59" s="26"/>
      <c r="K59" s="26"/>
      <c r="L59" s="26"/>
      <c r="M59" s="26">
        <v>0</v>
      </c>
      <c r="N59" s="210">
        <f t="shared" si="4"/>
        <v>1494.49</v>
      </c>
      <c r="O59" s="106">
        <f t="shared" si="5"/>
        <v>1494.49</v>
      </c>
    </row>
    <row r="60" spans="1:15" s="25" customFormat="1" ht="12.6" customHeight="1" x14ac:dyDescent="0.2">
      <c r="A60" s="112" t="s">
        <v>643</v>
      </c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>
        <v>0</v>
      </c>
      <c r="N60" s="210">
        <f t="shared" si="4"/>
        <v>0</v>
      </c>
      <c r="O60" s="106" t="str">
        <f t="shared" si="5"/>
        <v/>
      </c>
    </row>
    <row r="61" spans="1:15" s="25" customFormat="1" ht="12.6" customHeight="1" x14ac:dyDescent="0.2">
      <c r="A61" s="112" t="s">
        <v>3</v>
      </c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>
        <v>0</v>
      </c>
      <c r="N61" s="210">
        <f t="shared" si="4"/>
        <v>0</v>
      </c>
      <c r="O61" s="106" t="str">
        <f t="shared" si="5"/>
        <v/>
      </c>
    </row>
    <row r="62" spans="1:15" s="25" customFormat="1" ht="12.6" customHeight="1" thickBot="1" x14ac:dyDescent="0.25">
      <c r="A62" s="176" t="s">
        <v>1</v>
      </c>
      <c r="B62" s="177">
        <f t="shared" ref="B62:M62" si="6">SUM(B53:B61)</f>
        <v>4500.6899999999996</v>
      </c>
      <c r="C62" s="177">
        <f t="shared" si="6"/>
        <v>8498.4700000000012</v>
      </c>
      <c r="D62" s="177">
        <f t="shared" si="6"/>
        <v>4500.38</v>
      </c>
      <c r="E62" s="177">
        <f t="shared" si="6"/>
        <v>0</v>
      </c>
      <c r="F62" s="177">
        <f t="shared" si="6"/>
        <v>0</v>
      </c>
      <c r="G62" s="177">
        <f t="shared" si="6"/>
        <v>0</v>
      </c>
      <c r="H62" s="177">
        <f t="shared" si="6"/>
        <v>0</v>
      </c>
      <c r="I62" s="177">
        <f>SUM(I53:I61)</f>
        <v>0</v>
      </c>
      <c r="J62" s="177">
        <f t="shared" si="6"/>
        <v>0</v>
      </c>
      <c r="K62" s="177">
        <f t="shared" si="6"/>
        <v>0</v>
      </c>
      <c r="L62" s="177">
        <f t="shared" si="6"/>
        <v>0</v>
      </c>
      <c r="M62" s="177">
        <f t="shared" si="6"/>
        <v>0</v>
      </c>
      <c r="N62" s="177">
        <f t="shared" si="4"/>
        <v>17499.54</v>
      </c>
      <c r="O62" s="291">
        <f t="shared" si="5"/>
        <v>5833.18</v>
      </c>
    </row>
    <row r="63" spans="1:15" s="25" customFormat="1" ht="12.6" customHeight="1" thickBot="1" x14ac:dyDescent="0.25">
      <c r="A63" s="41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43"/>
      <c r="O63" s="39"/>
    </row>
    <row r="64" spans="1:15" s="34" customFormat="1" ht="12.6" customHeight="1" thickBot="1" x14ac:dyDescent="0.25">
      <c r="A64" s="186" t="s">
        <v>9</v>
      </c>
      <c r="B64" s="336">
        <f>'[2]2021'!$E$35</f>
        <v>2726.46</v>
      </c>
      <c r="C64" s="336">
        <f>'[2]2021'!$H$35</f>
        <v>6518.7699999999995</v>
      </c>
      <c r="D64" s="336">
        <f>'[2]2021'!$K$35</f>
        <v>3489.0699999999997</v>
      </c>
      <c r="E64" s="336">
        <f>'[2]2021'!$N$35</f>
        <v>0</v>
      </c>
      <c r="F64" s="336">
        <f>'[2]2021'!$Q$35</f>
        <v>0</v>
      </c>
      <c r="G64" s="336">
        <f>'[2]2021'!$T$35</f>
        <v>0</v>
      </c>
      <c r="H64" s="336">
        <f>'[2]2021'!$W$35</f>
        <v>0</v>
      </c>
      <c r="I64" s="336">
        <f>'[2]2021'!$Z$35</f>
        <v>0</v>
      </c>
      <c r="J64" s="336">
        <f>'[2]2021'!$AC$35</f>
        <v>0</v>
      </c>
      <c r="K64" s="336">
        <f>'[2]2021'!$AF$35</f>
        <v>0</v>
      </c>
      <c r="L64" s="336">
        <f>'[2]2021'!$AI$35</f>
        <v>0</v>
      </c>
      <c r="M64" s="336">
        <f>'[2]2021'!$AL$35</f>
        <v>0</v>
      </c>
      <c r="N64" s="42"/>
      <c r="O64" s="42"/>
    </row>
    <row r="65" spans="14:14" s="25" customFormat="1" ht="14.1" customHeight="1" x14ac:dyDescent="0.2">
      <c r="N65" s="34"/>
    </row>
    <row r="66" spans="14:14" s="25" customFormat="1" ht="14.1" customHeight="1" x14ac:dyDescent="0.2">
      <c r="N66" s="34"/>
    </row>
    <row r="67" spans="14:14" s="25" customFormat="1" ht="14.1" customHeight="1" x14ac:dyDescent="0.2">
      <c r="N67" s="34"/>
    </row>
    <row r="68" spans="14:14" s="25" customFormat="1" ht="14.1" customHeight="1" x14ac:dyDescent="0.2">
      <c r="N68" s="34"/>
    </row>
    <row r="69" spans="14:14" s="25" customFormat="1" ht="14.1" customHeight="1" x14ac:dyDescent="0.2">
      <c r="N69" s="34"/>
    </row>
    <row r="70" spans="14:14" s="25" customFormat="1" ht="14.1" customHeight="1" x14ac:dyDescent="0.2">
      <c r="N70" s="34"/>
    </row>
    <row r="71" spans="14:14" ht="14.1" customHeight="1" x14ac:dyDescent="0.2"/>
    <row r="72" spans="14:14" ht="14.1" customHeight="1" x14ac:dyDescent="0.2"/>
    <row r="73" spans="14:14" ht="14.1" customHeight="1" x14ac:dyDescent="0.2"/>
    <row r="74" spans="14:14" ht="14.1" customHeight="1" x14ac:dyDescent="0.2"/>
    <row r="75" spans="14:14" ht="14.1" customHeight="1" x14ac:dyDescent="0.2"/>
    <row r="76" spans="14:14" ht="14.1" customHeight="1" x14ac:dyDescent="0.2"/>
    <row r="77" spans="14:14" ht="14.1" customHeight="1" x14ac:dyDescent="0.2"/>
    <row r="78" spans="14:14" ht="14.1" customHeight="1" x14ac:dyDescent="0.2"/>
  </sheetData>
  <sheetProtection password="E499" sheet="1" objects="1" scenarios="1" selectLockedCells="1" selectUnlockedCells="1"/>
  <mergeCells count="3">
    <mergeCell ref="A1:O1"/>
    <mergeCell ref="A2:O2"/>
    <mergeCell ref="A4:O4"/>
  </mergeCells>
  <printOptions horizontalCentered="1"/>
  <pageMargins left="0.94488188976377963" right="0.39370078740157483" top="0.39370078740157483" bottom="0.39370078740157483" header="0.51181102362204722" footer="0.51181102362204722"/>
  <pageSetup paperSize="9" scale="77" firstPageNumber="0" orientation="landscape" horizontalDpi="300" verticalDpi="300" r:id="rId1"/>
  <headerFooter alignWithMargins="0"/>
  <ignoredErrors>
    <ignoredError sqref="B50 D50:E50 G50 J50:M50" formulaRange="1"/>
  </ignoredErrors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6"/>
  <dimension ref="A1:Q70"/>
  <sheetViews>
    <sheetView topLeftCell="A40" zoomScale="130" zoomScaleNormal="130" workbookViewId="0">
      <selection activeCell="Q60" sqref="Q60"/>
    </sheetView>
  </sheetViews>
  <sheetFormatPr defaultRowHeight="12.75" x14ac:dyDescent="0.2"/>
  <cols>
    <col min="1" max="1" width="39.42578125" style="44" customWidth="1"/>
    <col min="2" max="2" width="9.7109375" style="44" customWidth="1"/>
    <col min="3" max="3" width="10.7109375" style="44" customWidth="1"/>
    <col min="4" max="8" width="9.7109375" style="44" customWidth="1"/>
    <col min="9" max="9" width="9.85546875" style="44" customWidth="1"/>
    <col min="10" max="10" width="10.42578125" style="44" customWidth="1"/>
    <col min="11" max="11" width="9.28515625" style="44" customWidth="1"/>
    <col min="12" max="13" width="9.7109375" style="44" customWidth="1"/>
    <col min="14" max="14" width="9.7109375" style="215" customWidth="1"/>
    <col min="15" max="15" width="9.7109375" style="44" customWidth="1"/>
    <col min="16" max="16384" width="9.140625" style="44"/>
  </cols>
  <sheetData>
    <row r="1" spans="1:15" ht="12.6" customHeight="1" x14ac:dyDescent="0.2">
      <c r="A1" s="508" t="str">
        <f>APUCARANA!A1</f>
        <v xml:space="preserve">ORDEM DOS ADVOGADOS DO BRASIL - Seção PR </v>
      </c>
      <c r="B1" s="509"/>
      <c r="C1" s="509"/>
      <c r="D1" s="509"/>
      <c r="E1" s="509"/>
      <c r="F1" s="509"/>
      <c r="G1" s="509"/>
      <c r="H1" s="509"/>
      <c r="I1" s="509"/>
      <c r="J1" s="509"/>
      <c r="K1" s="509"/>
      <c r="L1" s="509"/>
      <c r="M1" s="509"/>
      <c r="N1" s="509"/>
      <c r="O1" s="510"/>
    </row>
    <row r="2" spans="1:15" ht="12.6" customHeight="1" x14ac:dyDescent="0.2">
      <c r="A2" s="490" t="str">
        <f>APUCARANA!A2</f>
        <v>Demostrativo de Despesas - JANEIRO 2021 A DEZEMBRO 2021</v>
      </c>
      <c r="B2" s="491"/>
      <c r="C2" s="491"/>
      <c r="D2" s="491"/>
      <c r="E2" s="491"/>
      <c r="F2" s="491"/>
      <c r="G2" s="491"/>
      <c r="H2" s="491"/>
      <c r="I2" s="491"/>
      <c r="J2" s="491"/>
      <c r="K2" s="491"/>
      <c r="L2" s="491"/>
      <c r="M2" s="491"/>
      <c r="N2" s="491"/>
      <c r="O2" s="492"/>
    </row>
    <row r="3" spans="1:15" ht="12.6" customHeight="1" x14ac:dyDescent="0.2">
      <c r="A3" s="45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211"/>
      <c r="O3" s="46"/>
    </row>
    <row r="4" spans="1:15" ht="12.6" customHeight="1" x14ac:dyDescent="0.2">
      <c r="A4" s="545" t="s">
        <v>32</v>
      </c>
      <c r="B4" s="546"/>
      <c r="C4" s="546"/>
      <c r="D4" s="546"/>
      <c r="E4" s="546"/>
      <c r="F4" s="546"/>
      <c r="G4" s="546"/>
      <c r="H4" s="546"/>
      <c r="I4" s="546"/>
      <c r="J4" s="546"/>
      <c r="K4" s="546"/>
      <c r="L4" s="546"/>
      <c r="M4" s="546"/>
      <c r="N4" s="546"/>
      <c r="O4" s="547"/>
    </row>
    <row r="5" spans="1:15" ht="12.6" customHeight="1" thickBot="1" x14ac:dyDescent="0.25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298"/>
      <c r="O5" s="45"/>
    </row>
    <row r="6" spans="1:15" s="71" customFormat="1" ht="12.6" customHeight="1" x14ac:dyDescent="0.2">
      <c r="A6" s="94" t="s">
        <v>0</v>
      </c>
      <c r="B6" s="95">
        <f>APUCARANA!B6</f>
        <v>44197</v>
      </c>
      <c r="C6" s="96">
        <f>APUCARANA!C6</f>
        <v>44228</v>
      </c>
      <c r="D6" s="96">
        <f>APUCARANA!D6</f>
        <v>44256</v>
      </c>
      <c r="E6" s="96">
        <f>APUCARANA!E6</f>
        <v>44287</v>
      </c>
      <c r="F6" s="96">
        <f>APUCARANA!F6</f>
        <v>44317</v>
      </c>
      <c r="G6" s="96">
        <f>APUCARANA!G6</f>
        <v>44348</v>
      </c>
      <c r="H6" s="96">
        <f>APUCARANA!H6</f>
        <v>44378</v>
      </c>
      <c r="I6" s="96">
        <f>APUCARANA!I6</f>
        <v>44409</v>
      </c>
      <c r="J6" s="96">
        <f>APUCARANA!J6</f>
        <v>44440</v>
      </c>
      <c r="K6" s="96">
        <f>APUCARANA!K6</f>
        <v>44470</v>
      </c>
      <c r="L6" s="96">
        <f>APUCARANA!L6</f>
        <v>44501</v>
      </c>
      <c r="M6" s="96">
        <f>APUCARANA!M6</f>
        <v>44531</v>
      </c>
      <c r="N6" s="97" t="str">
        <f>APUCARANA!N6</f>
        <v>Total</v>
      </c>
      <c r="O6" s="94" t="str">
        <f>APUCARANA!O6</f>
        <v>Média</v>
      </c>
    </row>
    <row r="7" spans="1:15" s="71" customFormat="1" ht="12.6" customHeight="1" x14ac:dyDescent="0.2">
      <c r="A7" s="105" t="s">
        <v>374</v>
      </c>
      <c r="B7" s="297">
        <v>34</v>
      </c>
      <c r="C7" s="297">
        <v>34</v>
      </c>
      <c r="D7" s="297">
        <v>34</v>
      </c>
      <c r="E7" s="297"/>
      <c r="F7" s="297"/>
      <c r="G7" s="297"/>
      <c r="H7" s="297"/>
      <c r="I7" s="297"/>
      <c r="J7" s="297"/>
      <c r="K7" s="297"/>
      <c r="L7" s="297"/>
      <c r="M7" s="297">
        <v>0</v>
      </c>
      <c r="N7" s="216">
        <f>SUM(B7:M7)</f>
        <v>102</v>
      </c>
      <c r="O7" s="106">
        <f>IFERROR(AVERAGEIF(B7:M7,"&gt;0"),"")</f>
        <v>34</v>
      </c>
    </row>
    <row r="8" spans="1:15" s="71" customFormat="1" ht="12.6" customHeight="1" x14ac:dyDescent="0.2">
      <c r="A8" s="105" t="s">
        <v>113</v>
      </c>
      <c r="B8" s="297"/>
      <c r="C8" s="297"/>
      <c r="D8" s="297"/>
      <c r="E8" s="297"/>
      <c r="F8" s="297"/>
      <c r="G8" s="297"/>
      <c r="H8" s="297"/>
      <c r="I8" s="297"/>
      <c r="J8" s="297"/>
      <c r="K8" s="297"/>
      <c r="L8" s="297"/>
      <c r="M8" s="297">
        <v>0</v>
      </c>
      <c r="N8" s="216">
        <f t="shared" ref="N8:N55" si="0">SUM(B8:M8)</f>
        <v>0</v>
      </c>
      <c r="O8" s="106" t="str">
        <f t="shared" ref="O8:O55" si="1">IFERROR(AVERAGEIF(B8:M8,"&gt;0"),"")</f>
        <v/>
      </c>
    </row>
    <row r="9" spans="1:15" s="71" customFormat="1" ht="12.6" customHeight="1" x14ac:dyDescent="0.2">
      <c r="A9" s="155" t="s">
        <v>232</v>
      </c>
      <c r="B9" s="297"/>
      <c r="C9" s="297"/>
      <c r="D9" s="297"/>
      <c r="E9" s="297"/>
      <c r="F9" s="297"/>
      <c r="G9" s="297"/>
      <c r="H9" s="297"/>
      <c r="I9" s="297"/>
      <c r="J9" s="297"/>
      <c r="K9" s="297"/>
      <c r="L9" s="297"/>
      <c r="M9" s="297">
        <v>0</v>
      </c>
      <c r="N9" s="216">
        <f t="shared" si="0"/>
        <v>0</v>
      </c>
      <c r="O9" s="106" t="str">
        <f t="shared" si="1"/>
        <v/>
      </c>
    </row>
    <row r="10" spans="1:15" s="71" customFormat="1" ht="12.6" customHeight="1" x14ac:dyDescent="0.2">
      <c r="A10" s="155" t="s">
        <v>277</v>
      </c>
      <c r="B10" s="297"/>
      <c r="C10" s="297"/>
      <c r="D10" s="297"/>
      <c r="E10" s="297"/>
      <c r="F10" s="297"/>
      <c r="G10" s="297"/>
      <c r="H10" s="297"/>
      <c r="I10" s="297"/>
      <c r="J10" s="297"/>
      <c r="K10" s="297"/>
      <c r="L10" s="297"/>
      <c r="M10" s="297">
        <v>0</v>
      </c>
      <c r="N10" s="216">
        <f t="shared" si="0"/>
        <v>0</v>
      </c>
      <c r="O10" s="106" t="str">
        <f t="shared" si="1"/>
        <v/>
      </c>
    </row>
    <row r="11" spans="1:15" s="71" customFormat="1" ht="12.6" customHeight="1" x14ac:dyDescent="0.2">
      <c r="A11" s="155" t="s">
        <v>607</v>
      </c>
      <c r="B11" s="297">
        <v>850</v>
      </c>
      <c r="C11" s="297"/>
      <c r="D11" s="297"/>
      <c r="E11" s="297"/>
      <c r="F11" s="297"/>
      <c r="G11" s="297"/>
      <c r="H11" s="297"/>
      <c r="I11" s="297"/>
      <c r="J11" s="297"/>
      <c r="K11" s="297"/>
      <c r="L11" s="297"/>
      <c r="M11" s="297">
        <v>0</v>
      </c>
      <c r="N11" s="216">
        <f t="shared" si="0"/>
        <v>850</v>
      </c>
      <c r="O11" s="106">
        <f t="shared" si="1"/>
        <v>850</v>
      </c>
    </row>
    <row r="12" spans="1:15" s="71" customFormat="1" ht="12.6" customHeight="1" x14ac:dyDescent="0.2">
      <c r="A12" s="155" t="s">
        <v>167</v>
      </c>
      <c r="B12" s="297"/>
      <c r="C12" s="297"/>
      <c r="D12" s="297"/>
      <c r="E12" s="297"/>
      <c r="F12" s="297"/>
      <c r="G12" s="297"/>
      <c r="H12" s="297"/>
      <c r="I12" s="297"/>
      <c r="J12" s="297"/>
      <c r="K12" s="297"/>
      <c r="L12" s="297"/>
      <c r="M12" s="297">
        <v>0</v>
      </c>
      <c r="N12" s="216">
        <f t="shared" si="0"/>
        <v>0</v>
      </c>
      <c r="O12" s="106" t="str">
        <f t="shared" si="1"/>
        <v/>
      </c>
    </row>
    <row r="13" spans="1:15" s="71" customFormat="1" ht="12.6" customHeight="1" x14ac:dyDescent="0.2">
      <c r="A13" s="155" t="s">
        <v>157</v>
      </c>
      <c r="B13" s="297"/>
      <c r="C13" s="297"/>
      <c r="D13" s="297"/>
      <c r="E13" s="297"/>
      <c r="F13" s="297"/>
      <c r="G13" s="297"/>
      <c r="H13" s="297"/>
      <c r="I13" s="297"/>
      <c r="J13" s="297"/>
      <c r="K13" s="297"/>
      <c r="L13" s="297"/>
      <c r="M13" s="297">
        <v>0</v>
      </c>
      <c r="N13" s="216">
        <f t="shared" si="0"/>
        <v>0</v>
      </c>
      <c r="O13" s="106" t="str">
        <f t="shared" si="1"/>
        <v/>
      </c>
    </row>
    <row r="14" spans="1:15" s="71" customFormat="1" ht="12.6" customHeight="1" x14ac:dyDescent="0.2">
      <c r="A14" s="155" t="s">
        <v>131</v>
      </c>
      <c r="B14" s="297"/>
      <c r="C14" s="297"/>
      <c r="D14" s="297"/>
      <c r="E14" s="297"/>
      <c r="F14" s="297"/>
      <c r="G14" s="297"/>
      <c r="H14" s="297"/>
      <c r="I14" s="297"/>
      <c r="J14" s="297"/>
      <c r="K14" s="297"/>
      <c r="L14" s="297"/>
      <c r="M14" s="297">
        <v>0</v>
      </c>
      <c r="N14" s="216">
        <f t="shared" si="0"/>
        <v>0</v>
      </c>
      <c r="O14" s="106" t="str">
        <f t="shared" si="1"/>
        <v/>
      </c>
    </row>
    <row r="15" spans="1:15" s="71" customFormat="1" ht="12.6" customHeight="1" x14ac:dyDescent="0.2">
      <c r="A15" s="155" t="s">
        <v>149</v>
      </c>
      <c r="B15" s="297">
        <v>900</v>
      </c>
      <c r="C15" s="297">
        <v>39</v>
      </c>
      <c r="D15" s="297"/>
      <c r="E15" s="297"/>
      <c r="F15" s="297"/>
      <c r="G15" s="297"/>
      <c r="H15" s="297"/>
      <c r="I15" s="297"/>
      <c r="J15" s="297"/>
      <c r="K15" s="297"/>
      <c r="L15" s="297"/>
      <c r="M15" s="297">
        <v>0</v>
      </c>
      <c r="N15" s="216">
        <f t="shared" si="0"/>
        <v>939</v>
      </c>
      <c r="O15" s="106">
        <f t="shared" si="1"/>
        <v>469.5</v>
      </c>
    </row>
    <row r="16" spans="1:15" s="71" customFormat="1" ht="12.6" customHeight="1" x14ac:dyDescent="0.2">
      <c r="A16" s="155" t="s">
        <v>182</v>
      </c>
      <c r="B16" s="297"/>
      <c r="C16" s="297"/>
      <c r="D16" s="297"/>
      <c r="E16" s="297"/>
      <c r="F16" s="297"/>
      <c r="G16" s="297"/>
      <c r="H16" s="297"/>
      <c r="I16" s="297"/>
      <c r="J16" s="297"/>
      <c r="K16" s="297"/>
      <c r="L16" s="297"/>
      <c r="M16" s="297">
        <v>0</v>
      </c>
      <c r="N16" s="216">
        <f t="shared" si="0"/>
        <v>0</v>
      </c>
      <c r="O16" s="106" t="str">
        <f t="shared" si="1"/>
        <v/>
      </c>
    </row>
    <row r="17" spans="1:17" s="25" customFormat="1" ht="12.6" customHeight="1" x14ac:dyDescent="0.2">
      <c r="A17" s="117" t="s">
        <v>187</v>
      </c>
      <c r="B17" s="297"/>
      <c r="C17" s="297"/>
      <c r="D17" s="297"/>
      <c r="E17" s="297"/>
      <c r="F17" s="297"/>
      <c r="G17" s="297"/>
      <c r="H17" s="297"/>
      <c r="I17" s="297"/>
      <c r="J17" s="297"/>
      <c r="K17" s="297"/>
      <c r="L17" s="297"/>
      <c r="M17" s="297">
        <v>0</v>
      </c>
      <c r="N17" s="216">
        <f t="shared" si="0"/>
        <v>0</v>
      </c>
      <c r="O17" s="106" t="str">
        <f t="shared" si="1"/>
        <v/>
      </c>
      <c r="Q17" s="30"/>
    </row>
    <row r="18" spans="1:17" s="25" customFormat="1" ht="12.6" customHeight="1" x14ac:dyDescent="0.2">
      <c r="A18" s="155" t="s">
        <v>80</v>
      </c>
      <c r="B18" s="297">
        <v>111</v>
      </c>
      <c r="C18" s="297">
        <v>153</v>
      </c>
      <c r="D18" s="297">
        <v>99.16</v>
      </c>
      <c r="E18" s="297"/>
      <c r="F18" s="297"/>
      <c r="G18" s="297"/>
      <c r="H18" s="297"/>
      <c r="I18" s="297"/>
      <c r="J18" s="297"/>
      <c r="K18" s="297"/>
      <c r="L18" s="297"/>
      <c r="M18" s="297">
        <v>0</v>
      </c>
      <c r="N18" s="216">
        <f t="shared" si="0"/>
        <v>363.15999999999997</v>
      </c>
      <c r="O18" s="106">
        <f t="shared" si="1"/>
        <v>121.05333333333333</v>
      </c>
    </row>
    <row r="19" spans="1:17" s="25" customFormat="1" ht="12.6" customHeight="1" x14ac:dyDescent="0.2">
      <c r="A19" s="162" t="s">
        <v>67</v>
      </c>
      <c r="B19" s="297"/>
      <c r="C19" s="297">
        <v>79.3</v>
      </c>
      <c r="D19" s="297"/>
      <c r="E19" s="297"/>
      <c r="F19" s="297"/>
      <c r="G19" s="297"/>
      <c r="H19" s="297"/>
      <c r="I19" s="297"/>
      <c r="J19" s="297"/>
      <c r="K19" s="297"/>
      <c r="L19" s="297"/>
      <c r="M19" s="297">
        <v>0</v>
      </c>
      <c r="N19" s="216">
        <f t="shared" si="0"/>
        <v>79.3</v>
      </c>
      <c r="O19" s="106">
        <f t="shared" si="1"/>
        <v>79.3</v>
      </c>
    </row>
    <row r="20" spans="1:17" s="25" customFormat="1" ht="12.6" customHeight="1" x14ac:dyDescent="0.2">
      <c r="A20" s="105" t="s">
        <v>469</v>
      </c>
      <c r="B20" s="297"/>
      <c r="C20" s="297"/>
      <c r="D20" s="297"/>
      <c r="E20" s="297"/>
      <c r="F20" s="297"/>
      <c r="G20" s="297"/>
      <c r="H20" s="297"/>
      <c r="I20" s="297"/>
      <c r="J20" s="297"/>
      <c r="K20" s="297"/>
      <c r="L20" s="297"/>
      <c r="M20" s="297">
        <v>0</v>
      </c>
      <c r="N20" s="216">
        <f t="shared" si="0"/>
        <v>0</v>
      </c>
      <c r="O20" s="106" t="str">
        <f t="shared" si="1"/>
        <v/>
      </c>
    </row>
    <row r="21" spans="1:17" s="25" customFormat="1" ht="12.6" customHeight="1" x14ac:dyDescent="0.2">
      <c r="A21" s="162" t="s">
        <v>158</v>
      </c>
      <c r="B21" s="297"/>
      <c r="C21" s="297"/>
      <c r="D21" s="297"/>
      <c r="E21" s="297"/>
      <c r="F21" s="297"/>
      <c r="G21" s="297"/>
      <c r="H21" s="297"/>
      <c r="I21" s="297"/>
      <c r="J21" s="297"/>
      <c r="K21" s="297"/>
      <c r="L21" s="297"/>
      <c r="M21" s="297">
        <v>0</v>
      </c>
      <c r="N21" s="216">
        <f t="shared" si="0"/>
        <v>0</v>
      </c>
      <c r="O21" s="106" t="str">
        <f t="shared" si="1"/>
        <v/>
      </c>
    </row>
    <row r="22" spans="1:17" s="25" customFormat="1" ht="12.6" customHeight="1" x14ac:dyDescent="0.2">
      <c r="A22" s="162" t="s">
        <v>196</v>
      </c>
      <c r="B22" s="297"/>
      <c r="C22" s="297"/>
      <c r="D22" s="297"/>
      <c r="E22" s="297"/>
      <c r="F22" s="297"/>
      <c r="G22" s="297"/>
      <c r="H22" s="297"/>
      <c r="I22" s="297"/>
      <c r="J22" s="297"/>
      <c r="K22" s="297"/>
      <c r="L22" s="297"/>
      <c r="M22" s="297">
        <v>0</v>
      </c>
      <c r="N22" s="216">
        <f t="shared" si="0"/>
        <v>0</v>
      </c>
      <c r="O22" s="106" t="str">
        <f t="shared" si="1"/>
        <v/>
      </c>
    </row>
    <row r="23" spans="1:17" s="25" customFormat="1" ht="12.6" customHeight="1" x14ac:dyDescent="0.2">
      <c r="A23" s="162" t="s">
        <v>142</v>
      </c>
      <c r="B23" s="297"/>
      <c r="C23" s="297"/>
      <c r="D23" s="297">
        <v>150</v>
      </c>
      <c r="E23" s="297"/>
      <c r="F23" s="297"/>
      <c r="G23" s="297"/>
      <c r="H23" s="297"/>
      <c r="I23" s="297"/>
      <c r="J23" s="297"/>
      <c r="K23" s="297"/>
      <c r="L23" s="297"/>
      <c r="M23" s="297">
        <v>0</v>
      </c>
      <c r="N23" s="216">
        <f t="shared" si="0"/>
        <v>150</v>
      </c>
      <c r="O23" s="106">
        <f t="shared" si="1"/>
        <v>150</v>
      </c>
    </row>
    <row r="24" spans="1:17" s="25" customFormat="1" ht="12.6" customHeight="1" x14ac:dyDescent="0.2">
      <c r="A24" s="105" t="s">
        <v>329</v>
      </c>
      <c r="B24" s="297"/>
      <c r="C24" s="297"/>
      <c r="D24" s="297"/>
      <c r="E24" s="297"/>
      <c r="F24" s="297"/>
      <c r="G24" s="297"/>
      <c r="H24" s="297"/>
      <c r="I24" s="297"/>
      <c r="J24" s="297"/>
      <c r="K24" s="297"/>
      <c r="L24" s="297"/>
      <c r="M24" s="297">
        <v>0</v>
      </c>
      <c r="N24" s="216">
        <f t="shared" si="0"/>
        <v>0</v>
      </c>
      <c r="O24" s="106" t="str">
        <f t="shared" si="1"/>
        <v/>
      </c>
    </row>
    <row r="25" spans="1:17" s="25" customFormat="1" ht="12.6" customHeight="1" x14ac:dyDescent="0.2">
      <c r="A25" s="162" t="s">
        <v>88</v>
      </c>
      <c r="B25" s="297"/>
      <c r="C25" s="297"/>
      <c r="D25" s="297"/>
      <c r="E25" s="297"/>
      <c r="F25" s="297"/>
      <c r="G25" s="297"/>
      <c r="H25" s="297"/>
      <c r="I25" s="297"/>
      <c r="J25" s="297"/>
      <c r="K25" s="297"/>
      <c r="L25" s="297"/>
      <c r="M25" s="297">
        <v>0</v>
      </c>
      <c r="N25" s="216">
        <f t="shared" si="0"/>
        <v>0</v>
      </c>
      <c r="O25" s="106" t="str">
        <f t="shared" si="1"/>
        <v/>
      </c>
    </row>
    <row r="26" spans="1:17" s="25" customFormat="1" ht="12.6" customHeight="1" x14ac:dyDescent="0.2">
      <c r="A26" s="117" t="s">
        <v>233</v>
      </c>
      <c r="B26" s="297"/>
      <c r="C26" s="297"/>
      <c r="D26" s="297"/>
      <c r="E26" s="297"/>
      <c r="F26" s="297"/>
      <c r="G26" s="297"/>
      <c r="H26" s="297"/>
      <c r="I26" s="297"/>
      <c r="J26" s="297"/>
      <c r="K26" s="297"/>
      <c r="L26" s="297"/>
      <c r="M26" s="297">
        <v>0</v>
      </c>
      <c r="N26" s="216">
        <f t="shared" si="0"/>
        <v>0</v>
      </c>
      <c r="O26" s="106" t="str">
        <f t="shared" si="1"/>
        <v/>
      </c>
    </row>
    <row r="27" spans="1:17" s="25" customFormat="1" ht="12.6" customHeight="1" x14ac:dyDescent="0.2">
      <c r="A27" s="117" t="s">
        <v>111</v>
      </c>
      <c r="B27" s="297"/>
      <c r="C27" s="297">
        <v>150.91</v>
      </c>
      <c r="D27" s="297">
        <v>282.83999999999997</v>
      </c>
      <c r="E27" s="297"/>
      <c r="F27" s="297"/>
      <c r="G27" s="297"/>
      <c r="H27" s="297"/>
      <c r="I27" s="297"/>
      <c r="J27" s="297"/>
      <c r="K27" s="297"/>
      <c r="L27" s="297"/>
      <c r="M27" s="297">
        <v>0</v>
      </c>
      <c r="N27" s="216">
        <f t="shared" si="0"/>
        <v>433.75</v>
      </c>
      <c r="O27" s="106">
        <f t="shared" si="1"/>
        <v>216.875</v>
      </c>
    </row>
    <row r="28" spans="1:17" s="25" customFormat="1" ht="12.6" customHeight="1" x14ac:dyDescent="0.2">
      <c r="A28" s="117" t="s">
        <v>126</v>
      </c>
      <c r="B28" s="297"/>
      <c r="C28" s="297">
        <v>120</v>
      </c>
      <c r="D28" s="297"/>
      <c r="E28" s="297"/>
      <c r="F28" s="297"/>
      <c r="G28" s="297"/>
      <c r="H28" s="297"/>
      <c r="I28" s="297"/>
      <c r="J28" s="297"/>
      <c r="K28" s="297"/>
      <c r="L28" s="297"/>
      <c r="M28" s="297">
        <v>0</v>
      </c>
      <c r="N28" s="216">
        <f t="shared" si="0"/>
        <v>120</v>
      </c>
      <c r="O28" s="106">
        <f t="shared" si="1"/>
        <v>120</v>
      </c>
    </row>
    <row r="29" spans="1:17" s="25" customFormat="1" ht="12.6" customHeight="1" x14ac:dyDescent="0.2">
      <c r="A29" s="117" t="s">
        <v>109</v>
      </c>
      <c r="B29" s="297"/>
      <c r="C29" s="297">
        <v>50.7</v>
      </c>
      <c r="D29" s="297"/>
      <c r="E29" s="297"/>
      <c r="F29" s="297"/>
      <c r="G29" s="297"/>
      <c r="H29" s="297"/>
      <c r="I29" s="297"/>
      <c r="J29" s="297"/>
      <c r="K29" s="297"/>
      <c r="L29" s="297"/>
      <c r="M29" s="297">
        <v>0</v>
      </c>
      <c r="N29" s="216">
        <f t="shared" si="0"/>
        <v>50.7</v>
      </c>
      <c r="O29" s="106">
        <f t="shared" si="1"/>
        <v>50.7</v>
      </c>
    </row>
    <row r="30" spans="1:17" s="25" customFormat="1" ht="12.6" customHeight="1" x14ac:dyDescent="0.2">
      <c r="A30" s="117" t="s">
        <v>295</v>
      </c>
      <c r="B30" s="297"/>
      <c r="C30" s="297"/>
      <c r="D30" s="297"/>
      <c r="E30" s="297"/>
      <c r="F30" s="297"/>
      <c r="G30" s="297"/>
      <c r="H30" s="297"/>
      <c r="I30" s="297"/>
      <c r="J30" s="297"/>
      <c r="K30" s="297"/>
      <c r="L30" s="297"/>
      <c r="M30" s="297">
        <v>0</v>
      </c>
      <c r="N30" s="216">
        <f t="shared" si="0"/>
        <v>0</v>
      </c>
      <c r="O30" s="106" t="str">
        <f t="shared" si="1"/>
        <v/>
      </c>
    </row>
    <row r="31" spans="1:17" s="25" customFormat="1" ht="12.6" customHeight="1" x14ac:dyDescent="0.2">
      <c r="A31" s="105" t="s">
        <v>392</v>
      </c>
      <c r="B31" s="297"/>
      <c r="C31" s="297"/>
      <c r="D31" s="297"/>
      <c r="E31" s="297"/>
      <c r="F31" s="297"/>
      <c r="G31" s="297"/>
      <c r="H31" s="297"/>
      <c r="I31" s="297"/>
      <c r="J31" s="297"/>
      <c r="K31" s="297"/>
      <c r="L31" s="297"/>
      <c r="M31" s="297">
        <v>0</v>
      </c>
      <c r="N31" s="216">
        <f t="shared" si="0"/>
        <v>0</v>
      </c>
      <c r="O31" s="106" t="str">
        <f t="shared" si="1"/>
        <v/>
      </c>
    </row>
    <row r="32" spans="1:17" s="25" customFormat="1" ht="12.6" customHeight="1" x14ac:dyDescent="0.2">
      <c r="A32" s="105" t="s">
        <v>76</v>
      </c>
      <c r="B32" s="297"/>
      <c r="C32" s="297"/>
      <c r="D32" s="297"/>
      <c r="E32" s="297"/>
      <c r="F32" s="297"/>
      <c r="G32" s="297"/>
      <c r="H32" s="297"/>
      <c r="I32" s="297"/>
      <c r="J32" s="297"/>
      <c r="K32" s="297"/>
      <c r="L32" s="297"/>
      <c r="M32" s="297">
        <v>0</v>
      </c>
      <c r="N32" s="216">
        <f t="shared" si="0"/>
        <v>0</v>
      </c>
      <c r="O32" s="106" t="str">
        <f t="shared" si="1"/>
        <v/>
      </c>
    </row>
    <row r="33" spans="1:15" s="25" customFormat="1" ht="12.6" customHeight="1" x14ac:dyDescent="0.2">
      <c r="A33" s="105" t="s">
        <v>294</v>
      </c>
      <c r="B33" s="297"/>
      <c r="C33" s="297"/>
      <c r="D33" s="297"/>
      <c r="E33" s="297"/>
      <c r="F33" s="297"/>
      <c r="G33" s="297"/>
      <c r="H33" s="297"/>
      <c r="I33" s="297"/>
      <c r="J33" s="297"/>
      <c r="K33" s="297"/>
      <c r="L33" s="297"/>
      <c r="M33" s="297">
        <v>0</v>
      </c>
      <c r="N33" s="216">
        <f t="shared" si="0"/>
        <v>0</v>
      </c>
      <c r="O33" s="106" t="str">
        <f t="shared" si="1"/>
        <v/>
      </c>
    </row>
    <row r="34" spans="1:15" s="25" customFormat="1" ht="12.6" customHeight="1" x14ac:dyDescent="0.2">
      <c r="A34" s="117" t="s">
        <v>295</v>
      </c>
      <c r="B34" s="297"/>
      <c r="C34" s="297"/>
      <c r="D34" s="297"/>
      <c r="E34" s="297"/>
      <c r="F34" s="297"/>
      <c r="G34" s="297"/>
      <c r="H34" s="297"/>
      <c r="I34" s="297"/>
      <c r="J34" s="297"/>
      <c r="K34" s="297"/>
      <c r="L34" s="297"/>
      <c r="M34" s="297">
        <v>0</v>
      </c>
      <c r="N34" s="216">
        <f t="shared" si="0"/>
        <v>0</v>
      </c>
      <c r="O34" s="106" t="str">
        <f t="shared" si="1"/>
        <v/>
      </c>
    </row>
    <row r="35" spans="1:15" s="25" customFormat="1" ht="12.6" customHeight="1" x14ac:dyDescent="0.2">
      <c r="A35" s="117" t="s">
        <v>85</v>
      </c>
      <c r="B35" s="297"/>
      <c r="C35" s="297"/>
      <c r="D35" s="297"/>
      <c r="E35" s="297"/>
      <c r="F35" s="297"/>
      <c r="G35" s="297"/>
      <c r="H35" s="297"/>
      <c r="I35" s="297"/>
      <c r="J35" s="297"/>
      <c r="K35" s="297"/>
      <c r="L35" s="297"/>
      <c r="M35" s="297">
        <v>0</v>
      </c>
      <c r="N35" s="216">
        <f t="shared" si="0"/>
        <v>0</v>
      </c>
      <c r="O35" s="106" t="str">
        <f t="shared" si="1"/>
        <v/>
      </c>
    </row>
    <row r="36" spans="1:15" s="25" customFormat="1" ht="12.6" customHeight="1" x14ac:dyDescent="0.2">
      <c r="A36" s="117" t="s">
        <v>118</v>
      </c>
      <c r="B36" s="297"/>
      <c r="C36" s="297"/>
      <c r="D36" s="297"/>
      <c r="E36" s="297"/>
      <c r="F36" s="297"/>
      <c r="G36" s="297"/>
      <c r="H36" s="297"/>
      <c r="I36" s="297"/>
      <c r="J36" s="297"/>
      <c r="K36" s="297"/>
      <c r="L36" s="297"/>
      <c r="M36" s="297">
        <v>0</v>
      </c>
      <c r="N36" s="216">
        <f t="shared" si="0"/>
        <v>0</v>
      </c>
      <c r="O36" s="106" t="str">
        <f t="shared" si="1"/>
        <v/>
      </c>
    </row>
    <row r="37" spans="1:15" s="25" customFormat="1" ht="12.6" customHeight="1" x14ac:dyDescent="0.2">
      <c r="A37" s="105" t="s">
        <v>102</v>
      </c>
      <c r="B37" s="297"/>
      <c r="C37" s="297"/>
      <c r="D37" s="297"/>
      <c r="E37" s="297"/>
      <c r="F37" s="297"/>
      <c r="G37" s="297"/>
      <c r="H37" s="297"/>
      <c r="I37" s="297"/>
      <c r="J37" s="297"/>
      <c r="K37" s="297"/>
      <c r="L37" s="297"/>
      <c r="M37" s="297">
        <v>0</v>
      </c>
      <c r="N37" s="216">
        <f t="shared" si="0"/>
        <v>0</v>
      </c>
      <c r="O37" s="106" t="str">
        <f t="shared" si="1"/>
        <v/>
      </c>
    </row>
    <row r="38" spans="1:15" s="25" customFormat="1" ht="12.6" customHeight="1" x14ac:dyDescent="0.2">
      <c r="A38" s="263" t="s">
        <v>371</v>
      </c>
      <c r="B38" s="297">
        <v>151.93</v>
      </c>
      <c r="C38" s="297">
        <v>151.93</v>
      </c>
      <c r="D38" s="297">
        <v>151.93</v>
      </c>
      <c r="E38" s="297"/>
      <c r="F38" s="297"/>
      <c r="G38" s="297"/>
      <c r="H38" s="297"/>
      <c r="I38" s="297"/>
      <c r="J38" s="297"/>
      <c r="K38" s="297"/>
      <c r="L38" s="297"/>
      <c r="M38" s="297">
        <v>0</v>
      </c>
      <c r="N38" s="216">
        <f t="shared" si="0"/>
        <v>455.79</v>
      </c>
      <c r="O38" s="106">
        <f t="shared" si="1"/>
        <v>151.93</v>
      </c>
    </row>
    <row r="39" spans="1:15" s="25" customFormat="1" ht="12.6" customHeight="1" x14ac:dyDescent="0.2">
      <c r="A39" s="105" t="s">
        <v>98</v>
      </c>
      <c r="B39" s="297"/>
      <c r="C39" s="297"/>
      <c r="D39" s="297"/>
      <c r="E39" s="297"/>
      <c r="F39" s="297"/>
      <c r="G39" s="297"/>
      <c r="H39" s="297"/>
      <c r="I39" s="297"/>
      <c r="J39" s="297"/>
      <c r="K39" s="297"/>
      <c r="L39" s="297"/>
      <c r="M39" s="297">
        <v>0</v>
      </c>
      <c r="N39" s="216">
        <f t="shared" si="0"/>
        <v>0</v>
      </c>
      <c r="O39" s="106" t="str">
        <f t="shared" si="1"/>
        <v/>
      </c>
    </row>
    <row r="40" spans="1:15" s="25" customFormat="1" ht="12.6" customHeight="1" x14ac:dyDescent="0.2">
      <c r="A40" s="105" t="s">
        <v>106</v>
      </c>
      <c r="B40" s="297"/>
      <c r="C40" s="297"/>
      <c r="D40" s="297"/>
      <c r="E40" s="297"/>
      <c r="F40" s="297"/>
      <c r="G40" s="297"/>
      <c r="H40" s="297"/>
      <c r="I40" s="297"/>
      <c r="J40" s="297"/>
      <c r="K40" s="297"/>
      <c r="L40" s="297"/>
      <c r="M40" s="297">
        <v>0</v>
      </c>
      <c r="N40" s="216">
        <f t="shared" si="0"/>
        <v>0</v>
      </c>
      <c r="O40" s="106" t="str">
        <f t="shared" si="1"/>
        <v/>
      </c>
    </row>
    <row r="41" spans="1:15" s="25" customFormat="1" ht="12.6" customHeight="1" x14ac:dyDescent="0.2">
      <c r="A41" s="105" t="s">
        <v>253</v>
      </c>
      <c r="B41" s="297"/>
      <c r="C41" s="297">
        <v>250</v>
      </c>
      <c r="D41" s="297">
        <v>250</v>
      </c>
      <c r="E41" s="297"/>
      <c r="F41" s="297"/>
      <c r="G41" s="297"/>
      <c r="H41" s="297"/>
      <c r="I41" s="297"/>
      <c r="J41" s="297"/>
      <c r="K41" s="297"/>
      <c r="L41" s="297"/>
      <c r="M41" s="297">
        <v>0</v>
      </c>
      <c r="N41" s="216">
        <f t="shared" si="0"/>
        <v>500</v>
      </c>
      <c r="O41" s="106">
        <f t="shared" si="1"/>
        <v>250</v>
      </c>
    </row>
    <row r="42" spans="1:15" s="25" customFormat="1" ht="12.6" customHeight="1" x14ac:dyDescent="0.2">
      <c r="A42" s="105" t="s">
        <v>212</v>
      </c>
      <c r="B42" s="297"/>
      <c r="C42" s="297"/>
      <c r="D42" s="297"/>
      <c r="E42" s="297"/>
      <c r="F42" s="297"/>
      <c r="G42" s="297"/>
      <c r="H42" s="297"/>
      <c r="I42" s="297"/>
      <c r="J42" s="297"/>
      <c r="K42" s="297"/>
      <c r="L42" s="297"/>
      <c r="M42" s="297">
        <v>0</v>
      </c>
      <c r="N42" s="216">
        <f t="shared" si="0"/>
        <v>0</v>
      </c>
      <c r="O42" s="106" t="str">
        <f t="shared" si="1"/>
        <v/>
      </c>
    </row>
    <row r="43" spans="1:15" s="25" customFormat="1" ht="12.6" customHeight="1" x14ac:dyDescent="0.2">
      <c r="A43" s="105" t="s">
        <v>71</v>
      </c>
      <c r="B43" s="297">
        <v>635.37</v>
      </c>
      <c r="C43" s="297">
        <v>296.27</v>
      </c>
      <c r="D43" s="297">
        <v>224.65</v>
      </c>
      <c r="E43" s="297"/>
      <c r="F43" s="297"/>
      <c r="G43" s="297"/>
      <c r="H43" s="297"/>
      <c r="I43" s="297"/>
      <c r="J43" s="297"/>
      <c r="K43" s="297"/>
      <c r="L43" s="297"/>
      <c r="M43" s="297">
        <v>0</v>
      </c>
      <c r="N43" s="216">
        <f t="shared" si="0"/>
        <v>1156.29</v>
      </c>
      <c r="O43" s="106">
        <f t="shared" si="1"/>
        <v>385.43</v>
      </c>
    </row>
    <row r="44" spans="1:15" s="25" customFormat="1" ht="12.6" customHeight="1" x14ac:dyDescent="0.2">
      <c r="A44" s="105" t="s">
        <v>95</v>
      </c>
      <c r="B44" s="297">
        <v>3183.62</v>
      </c>
      <c r="C44" s="297">
        <v>3336.5</v>
      </c>
      <c r="D44" s="297">
        <v>3271.7</v>
      </c>
      <c r="E44" s="297"/>
      <c r="F44" s="297"/>
      <c r="G44" s="297"/>
      <c r="H44" s="297"/>
      <c r="I44" s="297"/>
      <c r="J44" s="297"/>
      <c r="K44" s="297"/>
      <c r="L44" s="297"/>
      <c r="M44" s="297">
        <v>0</v>
      </c>
      <c r="N44" s="216">
        <f t="shared" si="0"/>
        <v>9791.82</v>
      </c>
      <c r="O44" s="106">
        <f t="shared" si="1"/>
        <v>3263.94</v>
      </c>
    </row>
    <row r="45" spans="1:15" s="25" customFormat="1" ht="12.6" customHeight="1" x14ac:dyDescent="0.2">
      <c r="A45" s="105" t="s">
        <v>169</v>
      </c>
      <c r="B45" s="297">
        <v>200</v>
      </c>
      <c r="C45" s="297">
        <v>200</v>
      </c>
      <c r="D45" s="297">
        <v>200</v>
      </c>
      <c r="E45" s="297"/>
      <c r="F45" s="297"/>
      <c r="G45" s="297"/>
      <c r="H45" s="297"/>
      <c r="I45" s="297"/>
      <c r="J45" s="297"/>
      <c r="K45" s="297"/>
      <c r="L45" s="297"/>
      <c r="M45" s="297">
        <v>0</v>
      </c>
      <c r="N45" s="216">
        <f t="shared" si="0"/>
        <v>600</v>
      </c>
      <c r="O45" s="106">
        <f t="shared" si="1"/>
        <v>200</v>
      </c>
    </row>
    <row r="46" spans="1:15" s="25" customFormat="1" ht="12.6" customHeight="1" x14ac:dyDescent="0.2">
      <c r="A46" s="105" t="s">
        <v>96</v>
      </c>
      <c r="B46" s="297">
        <v>689.64</v>
      </c>
      <c r="C46" s="297">
        <v>543.87</v>
      </c>
      <c r="D46" s="297">
        <v>716.51</v>
      </c>
      <c r="E46" s="297"/>
      <c r="F46" s="297"/>
      <c r="G46" s="297"/>
      <c r="H46" s="297"/>
      <c r="I46" s="297"/>
      <c r="J46" s="297"/>
      <c r="K46" s="297"/>
      <c r="L46" s="297"/>
      <c r="M46" s="297">
        <v>0</v>
      </c>
      <c r="N46" s="216">
        <f t="shared" si="0"/>
        <v>1950.02</v>
      </c>
      <c r="O46" s="106">
        <f t="shared" si="1"/>
        <v>650.00666666666666</v>
      </c>
    </row>
    <row r="47" spans="1:15" s="25" customFormat="1" ht="12.6" customHeight="1" x14ac:dyDescent="0.2">
      <c r="A47" s="105" t="s">
        <v>74</v>
      </c>
      <c r="B47" s="297">
        <v>232.22</v>
      </c>
      <c r="C47" s="297"/>
      <c r="D47" s="297">
        <v>464.56</v>
      </c>
      <c r="E47" s="297"/>
      <c r="F47" s="297"/>
      <c r="G47" s="297"/>
      <c r="H47" s="297"/>
      <c r="I47" s="297"/>
      <c r="J47" s="297"/>
      <c r="K47" s="297"/>
      <c r="L47" s="297"/>
      <c r="M47" s="297">
        <v>0</v>
      </c>
      <c r="N47" s="216">
        <f t="shared" si="0"/>
        <v>696.78</v>
      </c>
      <c r="O47" s="106">
        <f t="shared" si="1"/>
        <v>348.39</v>
      </c>
    </row>
    <row r="48" spans="1:15" s="25" customFormat="1" ht="12.6" customHeight="1" x14ac:dyDescent="0.2">
      <c r="A48" s="105" t="s">
        <v>75</v>
      </c>
      <c r="B48" s="297">
        <v>1510.63</v>
      </c>
      <c r="C48" s="297">
        <v>943.81</v>
      </c>
      <c r="D48" s="297">
        <v>1365.19</v>
      </c>
      <c r="E48" s="297"/>
      <c r="F48" s="297"/>
      <c r="G48" s="297"/>
      <c r="H48" s="297"/>
      <c r="I48" s="297"/>
      <c r="J48" s="297"/>
      <c r="K48" s="297"/>
      <c r="L48" s="297"/>
      <c r="M48" s="297">
        <v>0</v>
      </c>
      <c r="N48" s="216">
        <f t="shared" si="0"/>
        <v>3819.63</v>
      </c>
      <c r="O48" s="106">
        <f t="shared" si="1"/>
        <v>1273.21</v>
      </c>
    </row>
    <row r="49" spans="1:15" s="25" customFormat="1" ht="12.6" customHeight="1" x14ac:dyDescent="0.2">
      <c r="A49" s="105" t="s">
        <v>211</v>
      </c>
      <c r="B49" s="297"/>
      <c r="C49" s="297"/>
      <c r="D49" s="297"/>
      <c r="E49" s="297"/>
      <c r="F49" s="297"/>
      <c r="G49" s="297"/>
      <c r="H49" s="297"/>
      <c r="I49" s="297"/>
      <c r="J49" s="297"/>
      <c r="K49" s="297"/>
      <c r="L49" s="297"/>
      <c r="M49" s="297">
        <v>0</v>
      </c>
      <c r="N49" s="216">
        <f t="shared" si="0"/>
        <v>0</v>
      </c>
      <c r="O49" s="106" t="str">
        <f t="shared" si="1"/>
        <v/>
      </c>
    </row>
    <row r="50" spans="1:15" s="25" customFormat="1" ht="12.6" customHeight="1" x14ac:dyDescent="0.2">
      <c r="A50" s="105" t="s">
        <v>226</v>
      </c>
      <c r="B50" s="297"/>
      <c r="C50" s="297"/>
      <c r="D50" s="297"/>
      <c r="E50" s="297"/>
      <c r="F50" s="297"/>
      <c r="G50" s="297"/>
      <c r="H50" s="297"/>
      <c r="I50" s="297"/>
      <c r="J50" s="297"/>
      <c r="K50" s="297"/>
      <c r="L50" s="297"/>
      <c r="M50" s="297">
        <v>0</v>
      </c>
      <c r="N50" s="216">
        <f t="shared" si="0"/>
        <v>0</v>
      </c>
      <c r="O50" s="106" t="str">
        <f t="shared" si="1"/>
        <v/>
      </c>
    </row>
    <row r="51" spans="1:15" s="25" customFormat="1" ht="12.6" customHeight="1" x14ac:dyDescent="0.2">
      <c r="A51" s="105" t="s">
        <v>107</v>
      </c>
      <c r="B51" s="297"/>
      <c r="C51" s="297">
        <v>35</v>
      </c>
      <c r="D51" s="297"/>
      <c r="E51" s="297"/>
      <c r="F51" s="297"/>
      <c r="G51" s="297"/>
      <c r="H51" s="297"/>
      <c r="I51" s="297"/>
      <c r="J51" s="297"/>
      <c r="K51" s="297"/>
      <c r="L51" s="297"/>
      <c r="M51" s="297">
        <v>0</v>
      </c>
      <c r="N51" s="216">
        <f t="shared" si="0"/>
        <v>35</v>
      </c>
      <c r="O51" s="106">
        <f t="shared" si="1"/>
        <v>35</v>
      </c>
    </row>
    <row r="52" spans="1:15" s="25" customFormat="1" ht="12.6" customHeight="1" x14ac:dyDescent="0.2">
      <c r="A52" s="105" t="s">
        <v>79</v>
      </c>
      <c r="B52" s="297"/>
      <c r="C52" s="297"/>
      <c r="D52" s="297"/>
      <c r="E52" s="297"/>
      <c r="F52" s="297"/>
      <c r="G52" s="297"/>
      <c r="H52" s="297"/>
      <c r="I52" s="297"/>
      <c r="J52" s="297"/>
      <c r="K52" s="297"/>
      <c r="L52" s="297"/>
      <c r="M52" s="297">
        <v>0</v>
      </c>
      <c r="N52" s="216">
        <f t="shared" si="0"/>
        <v>0</v>
      </c>
      <c r="O52" s="106" t="str">
        <f t="shared" si="1"/>
        <v/>
      </c>
    </row>
    <row r="53" spans="1:15" s="25" customFormat="1" ht="12.6" customHeight="1" x14ac:dyDescent="0.2">
      <c r="A53" s="105" t="s">
        <v>234</v>
      </c>
      <c r="B53" s="297">
        <v>2.89</v>
      </c>
      <c r="C53" s="297">
        <v>126.07</v>
      </c>
      <c r="D53" s="297">
        <v>15.56</v>
      </c>
      <c r="E53" s="297"/>
      <c r="F53" s="297"/>
      <c r="G53" s="297"/>
      <c r="H53" s="297"/>
      <c r="I53" s="297"/>
      <c r="J53" s="297"/>
      <c r="K53" s="297"/>
      <c r="L53" s="297"/>
      <c r="M53" s="297">
        <v>0</v>
      </c>
      <c r="N53" s="216">
        <f t="shared" si="0"/>
        <v>144.51999999999998</v>
      </c>
      <c r="O53" s="106">
        <f t="shared" si="1"/>
        <v>48.173333333333325</v>
      </c>
    </row>
    <row r="54" spans="1:15" s="25" customFormat="1" ht="12.6" customHeight="1" x14ac:dyDescent="0.2">
      <c r="A54" s="105" t="s">
        <v>81</v>
      </c>
      <c r="B54" s="297">
        <v>218.68</v>
      </c>
      <c r="C54" s="297">
        <v>218.68</v>
      </c>
      <c r="D54" s="297">
        <v>218.68</v>
      </c>
      <c r="E54" s="297"/>
      <c r="F54" s="297"/>
      <c r="G54" s="297"/>
      <c r="H54" s="297"/>
      <c r="I54" s="297"/>
      <c r="J54" s="297"/>
      <c r="K54" s="297"/>
      <c r="L54" s="297"/>
      <c r="M54" s="297">
        <v>0</v>
      </c>
      <c r="N54" s="216">
        <f t="shared" si="0"/>
        <v>656.04</v>
      </c>
      <c r="O54" s="106">
        <f t="shared" si="1"/>
        <v>218.67999999999998</v>
      </c>
    </row>
    <row r="55" spans="1:15" s="25" customFormat="1" ht="12.6" customHeight="1" x14ac:dyDescent="0.2">
      <c r="A55" s="105" t="s">
        <v>202</v>
      </c>
      <c r="B55" s="297"/>
      <c r="C55" s="297"/>
      <c r="D55" s="297"/>
      <c r="E55" s="297"/>
      <c r="F55" s="297"/>
      <c r="G55" s="297"/>
      <c r="H55" s="297"/>
      <c r="I55" s="297"/>
      <c r="J55" s="297"/>
      <c r="K55" s="297"/>
      <c r="L55" s="297"/>
      <c r="M55" s="297">
        <v>0</v>
      </c>
      <c r="N55" s="216">
        <f t="shared" si="0"/>
        <v>0</v>
      </c>
      <c r="O55" s="106" t="str">
        <f t="shared" si="1"/>
        <v/>
      </c>
    </row>
    <row r="56" spans="1:15" s="25" customFormat="1" ht="12.6" customHeight="1" thickBot="1" x14ac:dyDescent="0.25">
      <c r="A56" s="168" t="s">
        <v>1</v>
      </c>
      <c r="B56" s="178">
        <f>SUM(B7:B55)</f>
        <v>8719.98</v>
      </c>
      <c r="C56" s="178">
        <f t="shared" ref="C56:M56" si="2">SUM(C7:C55)</f>
        <v>6729.0400000000009</v>
      </c>
      <c r="D56" s="178">
        <f t="shared" si="2"/>
        <v>7444.7800000000016</v>
      </c>
      <c r="E56" s="178">
        <f t="shared" si="2"/>
        <v>0</v>
      </c>
      <c r="F56" s="178">
        <f t="shared" si="2"/>
        <v>0</v>
      </c>
      <c r="G56" s="178">
        <f t="shared" si="2"/>
        <v>0</v>
      </c>
      <c r="H56" s="178">
        <f t="shared" si="2"/>
        <v>0</v>
      </c>
      <c r="I56" s="178">
        <f t="shared" si="2"/>
        <v>0</v>
      </c>
      <c r="J56" s="178">
        <f t="shared" si="2"/>
        <v>0</v>
      </c>
      <c r="K56" s="178">
        <f>SUM(K7:K55)</f>
        <v>0</v>
      </c>
      <c r="L56" s="178">
        <f t="shared" si="2"/>
        <v>0</v>
      </c>
      <c r="M56" s="178">
        <f t="shared" si="2"/>
        <v>0</v>
      </c>
      <c r="N56" s="178">
        <f>SUM(N7:N55)</f>
        <v>22893.8</v>
      </c>
      <c r="O56" s="295">
        <f>IFERROR(AVERAGEIF(B56:M56,"&gt;0"),"")</f>
        <v>7631.2666666666673</v>
      </c>
    </row>
    <row r="57" spans="1:15" s="71" customFormat="1" ht="12.6" customHeight="1" thickBot="1" x14ac:dyDescent="0.25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</row>
    <row r="58" spans="1:15" s="71" customFormat="1" ht="12.6" customHeight="1" thickBot="1" x14ac:dyDescent="0.25">
      <c r="A58" s="72" t="s">
        <v>2</v>
      </c>
      <c r="B58" s="282">
        <f t="shared" ref="B58:O58" si="3">B6</f>
        <v>44197</v>
      </c>
      <c r="C58" s="283">
        <f t="shared" si="3"/>
        <v>44228</v>
      </c>
      <c r="D58" s="283">
        <f t="shared" si="3"/>
        <v>44256</v>
      </c>
      <c r="E58" s="283">
        <f t="shared" si="3"/>
        <v>44287</v>
      </c>
      <c r="F58" s="283">
        <f t="shared" si="3"/>
        <v>44317</v>
      </c>
      <c r="G58" s="283">
        <f t="shared" si="3"/>
        <v>44348</v>
      </c>
      <c r="H58" s="283">
        <f t="shared" si="3"/>
        <v>44378</v>
      </c>
      <c r="I58" s="283">
        <f t="shared" si="3"/>
        <v>44409</v>
      </c>
      <c r="J58" s="283">
        <f t="shared" si="3"/>
        <v>44440</v>
      </c>
      <c r="K58" s="283">
        <f t="shared" si="3"/>
        <v>44470</v>
      </c>
      <c r="L58" s="283">
        <f t="shared" si="3"/>
        <v>44501</v>
      </c>
      <c r="M58" s="283">
        <f t="shared" si="3"/>
        <v>44531</v>
      </c>
      <c r="N58" s="284" t="str">
        <f t="shared" si="3"/>
        <v>Total</v>
      </c>
      <c r="O58" s="285" t="str">
        <f t="shared" si="3"/>
        <v>Média</v>
      </c>
    </row>
    <row r="59" spans="1:15" s="25" customFormat="1" ht="12.6" customHeight="1" x14ac:dyDescent="0.2">
      <c r="A59" s="264" t="s">
        <v>5</v>
      </c>
      <c r="B59" s="37">
        <v>7875</v>
      </c>
      <c r="C59" s="37">
        <v>7875</v>
      </c>
      <c r="D59" s="37">
        <v>7875</v>
      </c>
      <c r="E59" s="37"/>
      <c r="F59" s="37"/>
      <c r="G59" s="37"/>
      <c r="H59" s="37"/>
      <c r="I59" s="37"/>
      <c r="J59" s="37"/>
      <c r="K59" s="37"/>
      <c r="L59" s="37"/>
      <c r="M59" s="37">
        <v>0</v>
      </c>
      <c r="N59" s="183">
        <f t="shared" ref="N59:N68" si="4">SUM(B59:M59)</f>
        <v>23625</v>
      </c>
      <c r="O59" s="106">
        <f>IFERROR(AVERAGEIF(B59:M59,"&gt;0"),"")</f>
        <v>7875</v>
      </c>
    </row>
    <row r="60" spans="1:15" s="25" customFormat="1" ht="12.6" customHeight="1" x14ac:dyDescent="0.2">
      <c r="A60" s="269" t="s">
        <v>166</v>
      </c>
      <c r="B60" s="469"/>
      <c r="C60" s="37">
        <v>1160.6300000000001</v>
      </c>
      <c r="D60" s="37">
        <v>144.11000000000001</v>
      </c>
      <c r="E60" s="37"/>
      <c r="F60" s="37"/>
      <c r="G60" s="37"/>
      <c r="H60" s="37"/>
      <c r="I60" s="37"/>
      <c r="J60" s="37"/>
      <c r="K60" s="37"/>
      <c r="L60" s="37"/>
      <c r="M60" s="37">
        <v>0</v>
      </c>
      <c r="N60" s="183">
        <f t="shared" si="4"/>
        <v>1304.7400000000002</v>
      </c>
      <c r="O60" s="106">
        <f t="shared" ref="O60:O67" si="5">IFERROR(AVERAGEIF(B60:M60,"&gt;0"),"")</f>
        <v>652.37000000000012</v>
      </c>
    </row>
    <row r="61" spans="1:15" s="25" customFormat="1" ht="12.6" customHeight="1" x14ac:dyDescent="0.2">
      <c r="A61" s="111" t="s">
        <v>427</v>
      </c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>
        <v>0</v>
      </c>
      <c r="N61" s="183">
        <f t="shared" si="4"/>
        <v>0</v>
      </c>
      <c r="O61" s="106" t="str">
        <f t="shared" si="5"/>
        <v/>
      </c>
    </row>
    <row r="62" spans="1:15" s="25" customFormat="1" ht="12.6" customHeight="1" x14ac:dyDescent="0.2">
      <c r="A62" s="128" t="s">
        <v>320</v>
      </c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>
        <v>0</v>
      </c>
      <c r="N62" s="183">
        <f t="shared" si="4"/>
        <v>0</v>
      </c>
      <c r="O62" s="106" t="str">
        <f t="shared" si="5"/>
        <v/>
      </c>
    </row>
    <row r="63" spans="1:15" s="25" customFormat="1" ht="12.6" customHeight="1" x14ac:dyDescent="0.2">
      <c r="A63" s="111" t="s">
        <v>306</v>
      </c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>
        <v>0</v>
      </c>
      <c r="N63" s="183">
        <f t="shared" si="4"/>
        <v>0</v>
      </c>
      <c r="O63" s="106" t="str">
        <f t="shared" si="5"/>
        <v/>
      </c>
    </row>
    <row r="64" spans="1:15" s="25" customFormat="1" ht="12.6" customHeight="1" x14ac:dyDescent="0.2">
      <c r="A64" s="111" t="s">
        <v>148</v>
      </c>
      <c r="B64" s="37"/>
      <c r="C64" s="37"/>
      <c r="D64" s="37">
        <v>40</v>
      </c>
      <c r="E64" s="37"/>
      <c r="F64" s="37"/>
      <c r="G64" s="37"/>
      <c r="H64" s="37"/>
      <c r="I64" s="37"/>
      <c r="J64" s="37"/>
      <c r="K64" s="37"/>
      <c r="L64" s="37"/>
      <c r="M64" s="37">
        <v>0</v>
      </c>
      <c r="N64" s="183">
        <f t="shared" si="4"/>
        <v>40</v>
      </c>
      <c r="O64" s="106">
        <f t="shared" si="5"/>
        <v>40</v>
      </c>
    </row>
    <row r="65" spans="1:15" s="25" customFormat="1" ht="12.6" customHeight="1" x14ac:dyDescent="0.2">
      <c r="A65" s="111" t="s">
        <v>61</v>
      </c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>
        <v>0</v>
      </c>
      <c r="N65" s="183">
        <f t="shared" si="4"/>
        <v>0</v>
      </c>
      <c r="O65" s="106" t="str">
        <f t="shared" si="5"/>
        <v/>
      </c>
    </row>
    <row r="66" spans="1:15" s="25" customFormat="1" ht="12.6" customHeight="1" x14ac:dyDescent="0.2">
      <c r="A66" s="111" t="s">
        <v>644</v>
      </c>
      <c r="B66" s="37">
        <v>900</v>
      </c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>
        <v>0</v>
      </c>
      <c r="N66" s="183">
        <f t="shared" si="4"/>
        <v>900</v>
      </c>
      <c r="O66" s="106">
        <f t="shared" si="5"/>
        <v>900</v>
      </c>
    </row>
    <row r="67" spans="1:15" s="25" customFormat="1" ht="12.6" customHeight="1" x14ac:dyDescent="0.2">
      <c r="A67" s="112" t="s">
        <v>3</v>
      </c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>
        <v>0</v>
      </c>
      <c r="N67" s="183">
        <f t="shared" si="4"/>
        <v>0</v>
      </c>
      <c r="O67" s="106" t="str">
        <f t="shared" si="5"/>
        <v/>
      </c>
    </row>
    <row r="68" spans="1:15" s="25" customFormat="1" ht="12.6" customHeight="1" thickBot="1" x14ac:dyDescent="0.25">
      <c r="A68" s="176" t="s">
        <v>1</v>
      </c>
      <c r="B68" s="177">
        <f t="shared" ref="B68:M68" si="6">SUM(B59:B67)</f>
        <v>8775</v>
      </c>
      <c r="C68" s="177">
        <f t="shared" si="6"/>
        <v>9035.630000000001</v>
      </c>
      <c r="D68" s="177">
        <f t="shared" si="6"/>
        <v>8059.11</v>
      </c>
      <c r="E68" s="177">
        <f t="shared" si="6"/>
        <v>0</v>
      </c>
      <c r="F68" s="177">
        <f t="shared" si="6"/>
        <v>0</v>
      </c>
      <c r="G68" s="177">
        <f t="shared" si="6"/>
        <v>0</v>
      </c>
      <c r="H68" s="177">
        <f t="shared" si="6"/>
        <v>0</v>
      </c>
      <c r="I68" s="177">
        <f t="shared" si="6"/>
        <v>0</v>
      </c>
      <c r="J68" s="177">
        <f t="shared" si="6"/>
        <v>0</v>
      </c>
      <c r="K68" s="177">
        <f t="shared" si="6"/>
        <v>0</v>
      </c>
      <c r="L68" s="177">
        <f t="shared" si="6"/>
        <v>0</v>
      </c>
      <c r="M68" s="177">
        <f t="shared" si="6"/>
        <v>0</v>
      </c>
      <c r="N68" s="189">
        <f t="shared" si="4"/>
        <v>25869.74</v>
      </c>
      <c r="O68" s="291">
        <f>IFERROR(AVERAGEIF(B68:M68,"&gt;0"),"")</f>
        <v>8623.2466666666678</v>
      </c>
    </row>
    <row r="69" spans="1:15" s="25" customFormat="1" ht="12.6" customHeight="1" thickBot="1" x14ac:dyDescent="0.25">
      <c r="A69" s="41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43"/>
      <c r="O69" s="39"/>
    </row>
    <row r="70" spans="1:15" s="34" customFormat="1" ht="12.6" customHeight="1" thickBot="1" x14ac:dyDescent="0.25">
      <c r="A70" s="184" t="s">
        <v>9</v>
      </c>
      <c r="B70" s="336">
        <f>'[2]2021'!$E$37</f>
        <v>23087.01</v>
      </c>
      <c r="C70" s="336">
        <f>'[2]2021'!$H$37</f>
        <v>25010.62</v>
      </c>
      <c r="D70" s="336">
        <f>'[2]2021'!$K$37</f>
        <v>25850.29</v>
      </c>
      <c r="E70" s="336">
        <f>'[2]2021'!$N$37</f>
        <v>0</v>
      </c>
      <c r="F70" s="336">
        <f>'[2]2021'!$Q$37</f>
        <v>0</v>
      </c>
      <c r="G70" s="336">
        <f>'[2]2021'!$T$37</f>
        <v>0</v>
      </c>
      <c r="H70" s="336">
        <f>'[2]2021'!$W$37</f>
        <v>0</v>
      </c>
      <c r="I70" s="336">
        <f>'[2]2021'!$Z$37</f>
        <v>0</v>
      </c>
      <c r="J70" s="336">
        <f>'[2]2021'!$AC$37</f>
        <v>0</v>
      </c>
      <c r="K70" s="336">
        <f>'[2]2021'!$AF$37</f>
        <v>0</v>
      </c>
      <c r="L70" s="336">
        <f>'[2]2021'!$AI$37</f>
        <v>0</v>
      </c>
      <c r="M70" s="336">
        <f>'[2]2021'!$AL$37</f>
        <v>0</v>
      </c>
      <c r="N70" s="43"/>
      <c r="O70" s="43"/>
    </row>
  </sheetData>
  <sheetProtection password="E499" sheet="1" objects="1" scenarios="1" selectLockedCells="1" selectUnlockedCells="1"/>
  <mergeCells count="3">
    <mergeCell ref="A1:O1"/>
    <mergeCell ref="A2:O2"/>
    <mergeCell ref="A4:O4"/>
  </mergeCells>
  <printOptions horizontalCentered="1"/>
  <pageMargins left="0.74803149606299213" right="0.35433070866141736" top="0.39370078740157483" bottom="0.39370078740157483" header="0.51181102362204722" footer="0.51181102362204722"/>
  <pageSetup paperSize="9" scale="70" firstPageNumber="0" orientation="landscape" horizontalDpi="300" verticalDpi="300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7"/>
  <dimension ref="A1:P75"/>
  <sheetViews>
    <sheetView topLeftCell="A22" zoomScale="130" zoomScaleNormal="130" workbookViewId="0">
      <selection activeCell="B43" sqref="B43:M43"/>
    </sheetView>
  </sheetViews>
  <sheetFormatPr defaultRowHeight="12.75" x14ac:dyDescent="0.2"/>
  <cols>
    <col min="1" max="1" width="40.85546875" style="44" customWidth="1"/>
    <col min="2" max="3" width="9.7109375" style="44" customWidth="1"/>
    <col min="4" max="4" width="9.42578125" style="44" customWidth="1"/>
    <col min="5" max="5" width="10.140625" style="44" customWidth="1"/>
    <col min="6" max="6" width="11.140625" style="44" customWidth="1"/>
    <col min="7" max="8" width="9.7109375" style="44" customWidth="1"/>
    <col min="9" max="9" width="9" style="44" customWidth="1"/>
    <col min="10" max="10" width="10.85546875" style="44" customWidth="1"/>
    <col min="11" max="11" width="10.7109375" style="44" customWidth="1"/>
    <col min="12" max="13" width="9.7109375" style="44" customWidth="1"/>
    <col min="14" max="14" width="9.7109375" style="215" customWidth="1"/>
    <col min="15" max="15" width="9.7109375" style="44" customWidth="1"/>
    <col min="16" max="16384" width="9.140625" style="44"/>
  </cols>
  <sheetData>
    <row r="1" spans="1:15" ht="15" x14ac:dyDescent="0.2">
      <c r="A1" s="508" t="str">
        <f>APUCARANA!A1</f>
        <v xml:space="preserve">ORDEM DOS ADVOGADOS DO BRASIL - Seção PR </v>
      </c>
      <c r="B1" s="509"/>
      <c r="C1" s="509"/>
      <c r="D1" s="509"/>
      <c r="E1" s="509"/>
      <c r="F1" s="509"/>
      <c r="G1" s="509"/>
      <c r="H1" s="509"/>
      <c r="I1" s="509"/>
      <c r="J1" s="509"/>
      <c r="K1" s="509"/>
      <c r="L1" s="509"/>
      <c r="M1" s="509"/>
      <c r="N1" s="509"/>
      <c r="O1" s="510"/>
    </row>
    <row r="2" spans="1:15" ht="14.1" customHeight="1" thickBot="1" x14ac:dyDescent="0.25">
      <c r="A2" s="481" t="s">
        <v>703</v>
      </c>
      <c r="B2" s="482"/>
      <c r="C2" s="482"/>
      <c r="D2" s="482"/>
      <c r="E2" s="482"/>
      <c r="F2" s="482"/>
      <c r="G2" s="482"/>
      <c r="H2" s="482"/>
      <c r="I2" s="482"/>
      <c r="J2" s="482"/>
      <c r="K2" s="482"/>
      <c r="L2" s="482"/>
      <c r="M2" s="482"/>
      <c r="N2" s="482"/>
      <c r="O2" s="483"/>
    </row>
    <row r="3" spans="1:15" ht="14.1" customHeight="1" thickBot="1" x14ac:dyDescent="0.25">
      <c r="A3" s="45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211"/>
      <c r="O3" s="46"/>
    </row>
    <row r="4" spans="1:15" s="52" customFormat="1" ht="12.6" customHeight="1" x14ac:dyDescent="0.2">
      <c r="A4" s="545" t="s">
        <v>31</v>
      </c>
      <c r="B4" s="546"/>
      <c r="C4" s="546"/>
      <c r="D4" s="546"/>
      <c r="E4" s="546"/>
      <c r="F4" s="546"/>
      <c r="G4" s="546"/>
      <c r="H4" s="546"/>
      <c r="I4" s="546"/>
      <c r="J4" s="546"/>
      <c r="K4" s="546"/>
      <c r="L4" s="546"/>
      <c r="M4" s="546"/>
      <c r="N4" s="546"/>
      <c r="O4" s="547"/>
    </row>
    <row r="5" spans="1:15" ht="12.6" customHeight="1" thickBot="1" x14ac:dyDescent="0.25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298"/>
      <c r="O5" s="45"/>
    </row>
    <row r="6" spans="1:15" s="71" customFormat="1" ht="12.6" customHeight="1" thickBot="1" x14ac:dyDescent="0.25">
      <c r="A6" s="9" t="s">
        <v>0</v>
      </c>
      <c r="B6" s="301">
        <f>APUCARANA!B6</f>
        <v>44197</v>
      </c>
      <c r="C6" s="301">
        <f>APUCARANA!C6</f>
        <v>44228</v>
      </c>
      <c r="D6" s="301">
        <f>APUCARANA!D6</f>
        <v>44256</v>
      </c>
      <c r="E6" s="301">
        <f>APUCARANA!E6</f>
        <v>44287</v>
      </c>
      <c r="F6" s="301">
        <f>APUCARANA!F6</f>
        <v>44317</v>
      </c>
      <c r="G6" s="301">
        <f>APUCARANA!G6</f>
        <v>44348</v>
      </c>
      <c r="H6" s="301">
        <f>APUCARANA!H6</f>
        <v>44378</v>
      </c>
      <c r="I6" s="301">
        <f>APUCARANA!I6</f>
        <v>44409</v>
      </c>
      <c r="J6" s="301">
        <f>APUCARANA!J6</f>
        <v>44440</v>
      </c>
      <c r="K6" s="301">
        <f>APUCARANA!K6</f>
        <v>44470</v>
      </c>
      <c r="L6" s="301">
        <f>APUCARANA!L6</f>
        <v>44501</v>
      </c>
      <c r="M6" s="301">
        <f>APUCARANA!M6</f>
        <v>44531</v>
      </c>
      <c r="N6" s="12" t="str">
        <f>APUCARANA!N6</f>
        <v>Total</v>
      </c>
      <c r="O6" s="9" t="str">
        <f>APUCARANA!O6</f>
        <v>Média</v>
      </c>
    </row>
    <row r="7" spans="1:15" s="25" customFormat="1" ht="12.6" customHeight="1" x14ac:dyDescent="0.2">
      <c r="A7" s="105" t="s">
        <v>530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>
        <v>0</v>
      </c>
      <c r="N7" s="183">
        <f t="shared" ref="N7:N55" si="0">SUM(B7:M7)</f>
        <v>0</v>
      </c>
      <c r="O7" s="106" t="str">
        <f>IFERROR(AVERAGEIF(B7:M7,"&gt;0"),"")</f>
        <v/>
      </c>
    </row>
    <row r="8" spans="1:15" s="25" customFormat="1" ht="12.6" customHeight="1" x14ac:dyDescent="0.2">
      <c r="A8" s="105" t="s">
        <v>122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>
        <v>0</v>
      </c>
      <c r="N8" s="183">
        <f t="shared" si="0"/>
        <v>0</v>
      </c>
      <c r="O8" s="106" t="str">
        <f t="shared" ref="O8:O55" si="1">IFERROR(AVERAGEIF(B8:M8,"&gt;0"),"")</f>
        <v/>
      </c>
    </row>
    <row r="9" spans="1:15" s="25" customFormat="1" ht="12.6" customHeight="1" x14ac:dyDescent="0.2">
      <c r="A9" s="105" t="s">
        <v>672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>
        <v>0</v>
      </c>
      <c r="N9" s="183">
        <f t="shared" si="0"/>
        <v>0</v>
      </c>
      <c r="O9" s="106" t="str">
        <f t="shared" si="1"/>
        <v/>
      </c>
    </row>
    <row r="10" spans="1:15" s="25" customFormat="1" ht="12.6" customHeight="1" x14ac:dyDescent="0.2">
      <c r="A10" s="105" t="s">
        <v>113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>
        <v>0</v>
      </c>
      <c r="N10" s="183">
        <f t="shared" si="0"/>
        <v>0</v>
      </c>
      <c r="O10" s="106" t="str">
        <f t="shared" si="1"/>
        <v/>
      </c>
    </row>
    <row r="11" spans="1:15" s="25" customFormat="1" ht="12.6" customHeight="1" x14ac:dyDescent="0.2">
      <c r="A11" s="105" t="s">
        <v>487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>
        <v>0</v>
      </c>
      <c r="N11" s="183">
        <f t="shared" si="0"/>
        <v>0</v>
      </c>
      <c r="O11" s="106" t="str">
        <f t="shared" si="1"/>
        <v/>
      </c>
    </row>
    <row r="12" spans="1:15" s="25" customFormat="1" ht="12.6" customHeight="1" x14ac:dyDescent="0.2">
      <c r="A12" s="105" t="s">
        <v>277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>
        <v>0</v>
      </c>
      <c r="N12" s="183">
        <f t="shared" si="0"/>
        <v>0</v>
      </c>
      <c r="O12" s="106" t="str">
        <f t="shared" si="1"/>
        <v/>
      </c>
    </row>
    <row r="13" spans="1:15" s="25" customFormat="1" ht="12.6" customHeight="1" x14ac:dyDescent="0.2">
      <c r="A13" s="105" t="s">
        <v>607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>
        <v>0</v>
      </c>
      <c r="N13" s="183">
        <f t="shared" si="0"/>
        <v>0</v>
      </c>
      <c r="O13" s="106" t="str">
        <f t="shared" si="1"/>
        <v/>
      </c>
    </row>
    <row r="14" spans="1:15" s="25" customFormat="1" ht="12.6" customHeight="1" x14ac:dyDescent="0.2">
      <c r="A14" s="105" t="s">
        <v>131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>
        <v>0</v>
      </c>
      <c r="N14" s="183">
        <f t="shared" si="0"/>
        <v>0</v>
      </c>
      <c r="O14" s="106" t="str">
        <f t="shared" si="1"/>
        <v/>
      </c>
    </row>
    <row r="15" spans="1:15" s="25" customFormat="1" ht="12.6" customHeight="1" x14ac:dyDescent="0.2">
      <c r="A15" s="105" t="s">
        <v>157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>
        <v>0</v>
      </c>
      <c r="N15" s="183">
        <f t="shared" si="0"/>
        <v>0</v>
      </c>
      <c r="O15" s="106" t="str">
        <f t="shared" si="1"/>
        <v/>
      </c>
    </row>
    <row r="16" spans="1:15" s="25" customFormat="1" ht="12.6" customHeight="1" x14ac:dyDescent="0.2">
      <c r="A16" s="105" t="s">
        <v>154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>
        <v>0</v>
      </c>
      <c r="N16" s="183">
        <f t="shared" si="0"/>
        <v>0</v>
      </c>
      <c r="O16" s="106" t="str">
        <f t="shared" si="1"/>
        <v/>
      </c>
    </row>
    <row r="17" spans="1:15" s="25" customFormat="1" ht="12.6" customHeight="1" x14ac:dyDescent="0.2">
      <c r="A17" s="105" t="s">
        <v>182</v>
      </c>
      <c r="B17" s="26">
        <v>395.57</v>
      </c>
      <c r="C17" s="26"/>
      <c r="D17" s="26">
        <v>163.22</v>
      </c>
      <c r="E17" s="26"/>
      <c r="F17" s="26"/>
      <c r="G17" s="26"/>
      <c r="H17" s="26"/>
      <c r="I17" s="26"/>
      <c r="J17" s="26"/>
      <c r="K17" s="26"/>
      <c r="L17" s="26"/>
      <c r="M17" s="26">
        <v>0</v>
      </c>
      <c r="N17" s="183">
        <f t="shared" si="0"/>
        <v>558.79</v>
      </c>
      <c r="O17" s="106">
        <f t="shared" si="1"/>
        <v>279.39499999999998</v>
      </c>
    </row>
    <row r="18" spans="1:15" s="25" customFormat="1" ht="12.6" customHeight="1" x14ac:dyDescent="0.2">
      <c r="A18" s="105" t="s">
        <v>488</v>
      </c>
      <c r="B18" s="26">
        <v>151</v>
      </c>
      <c r="C18" s="26"/>
      <c r="D18" s="26">
        <v>131</v>
      </c>
      <c r="E18" s="26"/>
      <c r="F18" s="26"/>
      <c r="G18" s="26"/>
      <c r="H18" s="26"/>
      <c r="I18" s="26"/>
      <c r="J18" s="26"/>
      <c r="K18" s="26"/>
      <c r="L18" s="26"/>
      <c r="M18" s="26">
        <v>0</v>
      </c>
      <c r="N18" s="183">
        <f t="shared" si="0"/>
        <v>282</v>
      </c>
      <c r="O18" s="106">
        <f t="shared" si="1"/>
        <v>141</v>
      </c>
    </row>
    <row r="19" spans="1:15" s="25" customFormat="1" ht="12.6" customHeight="1" x14ac:dyDescent="0.2">
      <c r="A19" s="105" t="s">
        <v>577</v>
      </c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>
        <v>0</v>
      </c>
      <c r="N19" s="183">
        <f t="shared" si="0"/>
        <v>0</v>
      </c>
      <c r="O19" s="106" t="str">
        <f t="shared" si="1"/>
        <v/>
      </c>
    </row>
    <row r="20" spans="1:15" s="25" customFormat="1" ht="12.6" customHeight="1" x14ac:dyDescent="0.2">
      <c r="A20" s="105" t="s">
        <v>622</v>
      </c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>
        <v>0</v>
      </c>
      <c r="N20" s="183">
        <f t="shared" si="0"/>
        <v>0</v>
      </c>
      <c r="O20" s="106" t="str">
        <f t="shared" si="1"/>
        <v/>
      </c>
    </row>
    <row r="21" spans="1:15" s="25" customFormat="1" ht="12.6" customHeight="1" x14ac:dyDescent="0.2">
      <c r="A21" s="105" t="s">
        <v>67</v>
      </c>
      <c r="B21" s="26">
        <v>103.9</v>
      </c>
      <c r="C21" s="26"/>
      <c r="D21" s="26">
        <v>71.02</v>
      </c>
      <c r="E21" s="26"/>
      <c r="F21" s="26"/>
      <c r="G21" s="26"/>
      <c r="H21" s="26"/>
      <c r="I21" s="26"/>
      <c r="J21" s="26"/>
      <c r="K21" s="26"/>
      <c r="L21" s="26"/>
      <c r="M21" s="26">
        <v>0</v>
      </c>
      <c r="N21" s="183">
        <f t="shared" si="0"/>
        <v>174.92000000000002</v>
      </c>
      <c r="O21" s="106">
        <f t="shared" si="1"/>
        <v>87.460000000000008</v>
      </c>
    </row>
    <row r="22" spans="1:15" s="25" customFormat="1" ht="12.6" customHeight="1" x14ac:dyDescent="0.2">
      <c r="A22" s="117" t="s">
        <v>91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>
        <v>0</v>
      </c>
      <c r="N22" s="183">
        <f t="shared" si="0"/>
        <v>0</v>
      </c>
      <c r="O22" s="106" t="str">
        <f t="shared" si="1"/>
        <v/>
      </c>
    </row>
    <row r="23" spans="1:15" s="25" customFormat="1" ht="12.6" customHeight="1" x14ac:dyDescent="0.2">
      <c r="A23" s="162" t="s">
        <v>158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>
        <v>0</v>
      </c>
      <c r="N23" s="183">
        <f t="shared" si="0"/>
        <v>0</v>
      </c>
      <c r="O23" s="106" t="str">
        <f t="shared" si="1"/>
        <v/>
      </c>
    </row>
    <row r="24" spans="1:15" s="25" customFormat="1" ht="12.6" customHeight="1" x14ac:dyDescent="0.2">
      <c r="A24" s="268" t="s">
        <v>142</v>
      </c>
      <c r="B24" s="26">
        <v>118</v>
      </c>
      <c r="C24" s="26">
        <v>62</v>
      </c>
      <c r="D24" s="26">
        <v>62</v>
      </c>
      <c r="E24" s="26"/>
      <c r="F24" s="26"/>
      <c r="G24" s="26"/>
      <c r="H24" s="26"/>
      <c r="I24" s="26"/>
      <c r="J24" s="26"/>
      <c r="K24" s="26"/>
      <c r="L24" s="26"/>
      <c r="M24" s="26">
        <v>0</v>
      </c>
      <c r="N24" s="183">
        <f t="shared" si="0"/>
        <v>242</v>
      </c>
      <c r="O24" s="106">
        <f t="shared" si="1"/>
        <v>80.666666666666671</v>
      </c>
    </row>
    <row r="25" spans="1:15" s="25" customFormat="1" ht="12.6" customHeight="1" x14ac:dyDescent="0.2">
      <c r="A25" s="156" t="s">
        <v>68</v>
      </c>
      <c r="B25" s="26">
        <v>23</v>
      </c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>
        <v>0</v>
      </c>
      <c r="N25" s="183">
        <f t="shared" si="0"/>
        <v>23</v>
      </c>
      <c r="O25" s="106">
        <f t="shared" si="1"/>
        <v>23</v>
      </c>
    </row>
    <row r="26" spans="1:15" s="25" customFormat="1" ht="12.6" customHeight="1" x14ac:dyDescent="0.2">
      <c r="A26" s="156" t="s">
        <v>77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>
        <v>0</v>
      </c>
      <c r="N26" s="183">
        <f t="shared" si="0"/>
        <v>0</v>
      </c>
      <c r="O26" s="106" t="str">
        <f t="shared" si="1"/>
        <v/>
      </c>
    </row>
    <row r="27" spans="1:15" s="25" customFormat="1" ht="12.6" customHeight="1" x14ac:dyDescent="0.2">
      <c r="A27" s="156" t="s">
        <v>111</v>
      </c>
      <c r="B27" s="26">
        <v>486.85</v>
      </c>
      <c r="C27" s="26">
        <v>20</v>
      </c>
      <c r="D27" s="26">
        <v>313.76</v>
      </c>
      <c r="E27" s="26"/>
      <c r="F27" s="26"/>
      <c r="G27" s="26"/>
      <c r="H27" s="26"/>
      <c r="I27" s="26"/>
      <c r="J27" s="26"/>
      <c r="K27" s="26"/>
      <c r="L27" s="26"/>
      <c r="M27" s="26">
        <v>0</v>
      </c>
      <c r="N27" s="183">
        <f t="shared" si="0"/>
        <v>820.61</v>
      </c>
      <c r="O27" s="106">
        <f t="shared" si="1"/>
        <v>273.53666666666669</v>
      </c>
    </row>
    <row r="28" spans="1:15" s="25" customFormat="1" ht="12.6" customHeight="1" x14ac:dyDescent="0.2">
      <c r="A28" s="156" t="s">
        <v>69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>
        <v>0</v>
      </c>
      <c r="N28" s="183">
        <f t="shared" si="0"/>
        <v>0</v>
      </c>
      <c r="O28" s="106" t="str">
        <f t="shared" si="1"/>
        <v/>
      </c>
    </row>
    <row r="29" spans="1:15" s="25" customFormat="1" ht="12.6" customHeight="1" x14ac:dyDescent="0.2">
      <c r="A29" s="156" t="s">
        <v>578</v>
      </c>
      <c r="B29" s="26">
        <v>1095</v>
      </c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>
        <v>0</v>
      </c>
      <c r="N29" s="183">
        <f t="shared" si="0"/>
        <v>1095</v>
      </c>
      <c r="O29" s="106">
        <f t="shared" si="1"/>
        <v>1095</v>
      </c>
    </row>
    <row r="30" spans="1:15" s="25" customFormat="1" ht="12.6" customHeight="1" x14ac:dyDescent="0.2">
      <c r="A30" s="156" t="s">
        <v>126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>
        <v>0</v>
      </c>
      <c r="N30" s="183">
        <f t="shared" si="0"/>
        <v>0</v>
      </c>
      <c r="O30" s="106" t="str">
        <f t="shared" si="1"/>
        <v/>
      </c>
    </row>
    <row r="31" spans="1:15" s="25" customFormat="1" ht="12.6" customHeight="1" x14ac:dyDescent="0.2">
      <c r="A31" s="156" t="s">
        <v>403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>
        <v>0</v>
      </c>
      <c r="N31" s="183">
        <f t="shared" si="0"/>
        <v>0</v>
      </c>
      <c r="O31" s="106" t="str">
        <f t="shared" si="1"/>
        <v/>
      </c>
    </row>
    <row r="32" spans="1:15" s="25" customFormat="1" ht="12.6" customHeight="1" x14ac:dyDescent="0.2">
      <c r="A32" s="156" t="s">
        <v>176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>
        <v>0</v>
      </c>
      <c r="N32" s="183">
        <f t="shared" si="0"/>
        <v>0</v>
      </c>
      <c r="O32" s="106" t="str">
        <f t="shared" si="1"/>
        <v/>
      </c>
    </row>
    <row r="33" spans="1:15" s="25" customFormat="1" ht="12.6" customHeight="1" x14ac:dyDescent="0.2">
      <c r="A33" s="156" t="s">
        <v>118</v>
      </c>
      <c r="B33" s="26">
        <v>150</v>
      </c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>
        <v>0</v>
      </c>
      <c r="N33" s="183">
        <f t="shared" si="0"/>
        <v>150</v>
      </c>
      <c r="O33" s="106">
        <f t="shared" si="1"/>
        <v>150</v>
      </c>
    </row>
    <row r="34" spans="1:15" s="25" customFormat="1" ht="12.6" customHeight="1" x14ac:dyDescent="0.2">
      <c r="A34" s="156" t="s">
        <v>664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>
        <v>0</v>
      </c>
      <c r="N34" s="183">
        <f t="shared" si="0"/>
        <v>0</v>
      </c>
      <c r="O34" s="106" t="str">
        <f>IFERROR(AVERAGEIF(B34:M34,"&gt;0"),"")</f>
        <v/>
      </c>
    </row>
    <row r="35" spans="1:15" s="25" customFormat="1" ht="12.6" customHeight="1" x14ac:dyDescent="0.2">
      <c r="A35" s="156" t="s">
        <v>493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>
        <v>0</v>
      </c>
      <c r="N35" s="183">
        <f t="shared" si="0"/>
        <v>0</v>
      </c>
      <c r="O35" s="106" t="str">
        <f t="shared" si="1"/>
        <v/>
      </c>
    </row>
    <row r="36" spans="1:15" s="25" customFormat="1" ht="12.6" customHeight="1" x14ac:dyDescent="0.2">
      <c r="A36" s="156" t="s">
        <v>139</v>
      </c>
      <c r="B36" s="26">
        <v>735</v>
      </c>
      <c r="C36" s="26">
        <v>735</v>
      </c>
      <c r="D36" s="26">
        <v>735</v>
      </c>
      <c r="E36" s="26"/>
      <c r="F36" s="26"/>
      <c r="G36" s="26"/>
      <c r="H36" s="26"/>
      <c r="I36" s="26"/>
      <c r="J36" s="26"/>
      <c r="K36" s="26"/>
      <c r="L36" s="26"/>
      <c r="M36" s="26">
        <v>0</v>
      </c>
      <c r="N36" s="183">
        <f t="shared" si="0"/>
        <v>2205</v>
      </c>
      <c r="O36" s="106">
        <f t="shared" si="1"/>
        <v>735</v>
      </c>
    </row>
    <row r="37" spans="1:15" s="25" customFormat="1" ht="12.6" customHeight="1" x14ac:dyDescent="0.2">
      <c r="A37" s="263" t="s">
        <v>371</v>
      </c>
      <c r="B37" s="26">
        <v>120.2</v>
      </c>
      <c r="C37" s="26">
        <v>120.2</v>
      </c>
      <c r="D37" s="26">
        <v>120.2</v>
      </c>
      <c r="E37" s="26"/>
      <c r="F37" s="26"/>
      <c r="G37" s="26"/>
      <c r="H37" s="26"/>
      <c r="I37" s="26"/>
      <c r="J37" s="26"/>
      <c r="K37" s="26"/>
      <c r="L37" s="26"/>
      <c r="M37" s="26">
        <v>0</v>
      </c>
      <c r="N37" s="183">
        <f t="shared" si="0"/>
        <v>360.6</v>
      </c>
      <c r="O37" s="106">
        <f t="shared" si="1"/>
        <v>120.2</v>
      </c>
    </row>
    <row r="38" spans="1:15" s="25" customFormat="1" ht="12.6" customHeight="1" x14ac:dyDescent="0.2">
      <c r="A38" s="156" t="s">
        <v>173</v>
      </c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>
        <v>0</v>
      </c>
      <c r="N38" s="183">
        <f t="shared" si="0"/>
        <v>0</v>
      </c>
      <c r="O38" s="106" t="str">
        <f t="shared" si="1"/>
        <v/>
      </c>
    </row>
    <row r="39" spans="1:15" s="25" customFormat="1" ht="12.6" customHeight="1" x14ac:dyDescent="0.2">
      <c r="A39" s="156" t="s">
        <v>197</v>
      </c>
      <c r="B39" s="26"/>
      <c r="C39" s="26"/>
      <c r="D39" s="26">
        <v>384</v>
      </c>
      <c r="E39" s="26"/>
      <c r="F39" s="26"/>
      <c r="G39" s="26"/>
      <c r="H39" s="26"/>
      <c r="I39" s="26"/>
      <c r="J39" s="26"/>
      <c r="K39" s="26"/>
      <c r="L39" s="26"/>
      <c r="M39" s="26">
        <v>0</v>
      </c>
      <c r="N39" s="183">
        <f t="shared" si="0"/>
        <v>384</v>
      </c>
      <c r="O39" s="106">
        <f t="shared" si="1"/>
        <v>384</v>
      </c>
    </row>
    <row r="40" spans="1:15" s="25" customFormat="1" ht="12.6" customHeight="1" x14ac:dyDescent="0.2">
      <c r="A40" s="156" t="s">
        <v>520</v>
      </c>
      <c r="B40" s="26"/>
      <c r="C40" s="26"/>
      <c r="D40" s="26">
        <v>200</v>
      </c>
      <c r="E40" s="26"/>
      <c r="F40" s="26"/>
      <c r="G40" s="26"/>
      <c r="H40" s="26"/>
      <c r="I40" s="26"/>
      <c r="J40" s="26"/>
      <c r="K40" s="26"/>
      <c r="L40" s="26"/>
      <c r="M40" s="26">
        <v>0</v>
      </c>
      <c r="N40" s="183">
        <f t="shared" si="0"/>
        <v>200</v>
      </c>
      <c r="O40" s="106">
        <f t="shared" si="1"/>
        <v>200</v>
      </c>
    </row>
    <row r="41" spans="1:15" s="25" customFormat="1" ht="12.6" customHeight="1" x14ac:dyDescent="0.2">
      <c r="A41" s="156" t="s">
        <v>497</v>
      </c>
      <c r="B41" s="26"/>
      <c r="C41" s="26">
        <v>103.25</v>
      </c>
      <c r="D41" s="26">
        <v>177</v>
      </c>
      <c r="E41" s="26"/>
      <c r="F41" s="26"/>
      <c r="G41" s="26"/>
      <c r="H41" s="26"/>
      <c r="I41" s="26"/>
      <c r="J41" s="26"/>
      <c r="K41" s="26"/>
      <c r="L41" s="26"/>
      <c r="M41" s="26">
        <v>0</v>
      </c>
      <c r="N41" s="183">
        <f t="shared" si="0"/>
        <v>280.25</v>
      </c>
      <c r="O41" s="106">
        <f t="shared" si="1"/>
        <v>140.125</v>
      </c>
    </row>
    <row r="42" spans="1:15" s="25" customFormat="1" ht="12.6" customHeight="1" x14ac:dyDescent="0.2">
      <c r="A42" s="127" t="s">
        <v>532</v>
      </c>
      <c r="B42" s="26">
        <v>68</v>
      </c>
      <c r="C42" s="26"/>
      <c r="D42" s="26">
        <v>12</v>
      </c>
      <c r="E42" s="26"/>
      <c r="F42" s="26"/>
      <c r="G42" s="26"/>
      <c r="H42" s="26"/>
      <c r="I42" s="26"/>
      <c r="J42" s="26"/>
      <c r="K42" s="26"/>
      <c r="L42" s="26"/>
      <c r="M42" s="26">
        <v>0</v>
      </c>
      <c r="N42" s="183">
        <f t="shared" si="0"/>
        <v>80</v>
      </c>
      <c r="O42" s="106">
        <f t="shared" si="1"/>
        <v>40</v>
      </c>
    </row>
    <row r="43" spans="1:15" s="25" customFormat="1" ht="12.6" customHeight="1" x14ac:dyDescent="0.2">
      <c r="A43" s="105" t="s">
        <v>95</v>
      </c>
      <c r="B43" s="26">
        <v>1301.83</v>
      </c>
      <c r="C43" s="26">
        <v>1397.59</v>
      </c>
      <c r="D43" s="26">
        <v>603.71</v>
      </c>
      <c r="E43" s="26"/>
      <c r="F43" s="26"/>
      <c r="G43" s="26"/>
      <c r="H43" s="26"/>
      <c r="I43" s="26"/>
      <c r="J43" s="26"/>
      <c r="K43" s="26"/>
      <c r="L43" s="26"/>
      <c r="M43" s="26">
        <v>0</v>
      </c>
      <c r="N43" s="183">
        <f t="shared" si="0"/>
        <v>3303.13</v>
      </c>
      <c r="O43" s="106">
        <f t="shared" si="1"/>
        <v>1101.0433333333333</v>
      </c>
    </row>
    <row r="44" spans="1:15" s="25" customFormat="1" ht="12.6" customHeight="1" x14ac:dyDescent="0.2">
      <c r="A44" s="105" t="s">
        <v>366</v>
      </c>
      <c r="B44" s="26"/>
      <c r="C44" s="26">
        <v>650</v>
      </c>
      <c r="D44" s="26"/>
      <c r="E44" s="26"/>
      <c r="F44" s="26"/>
      <c r="G44" s="26"/>
      <c r="H44" s="26"/>
      <c r="I44" s="26"/>
      <c r="J44" s="26"/>
      <c r="K44" s="26"/>
      <c r="L44" s="26"/>
      <c r="M44" s="26">
        <v>0</v>
      </c>
      <c r="N44" s="183">
        <f t="shared" si="0"/>
        <v>650</v>
      </c>
      <c r="O44" s="106">
        <f t="shared" si="1"/>
        <v>650</v>
      </c>
    </row>
    <row r="45" spans="1:15" s="25" customFormat="1" ht="12.6" customHeight="1" x14ac:dyDescent="0.2">
      <c r="A45" s="105" t="s">
        <v>96</v>
      </c>
      <c r="B45" s="26">
        <v>629.70000000000005</v>
      </c>
      <c r="C45" s="26">
        <v>964.62</v>
      </c>
      <c r="D45" s="26">
        <v>523.9</v>
      </c>
      <c r="E45" s="26"/>
      <c r="F45" s="26"/>
      <c r="G45" s="26"/>
      <c r="H45" s="26"/>
      <c r="I45" s="26"/>
      <c r="J45" s="26"/>
      <c r="K45" s="26"/>
      <c r="L45" s="26"/>
      <c r="M45" s="26">
        <v>0</v>
      </c>
      <c r="N45" s="183">
        <f t="shared" si="0"/>
        <v>2118.2200000000003</v>
      </c>
      <c r="O45" s="106">
        <f t="shared" si="1"/>
        <v>706.07333333333338</v>
      </c>
    </row>
    <row r="46" spans="1:15" s="25" customFormat="1" ht="12.6" customHeight="1" x14ac:dyDescent="0.2">
      <c r="A46" s="105" t="s">
        <v>74</v>
      </c>
      <c r="B46" s="26">
        <v>223</v>
      </c>
      <c r="C46" s="26">
        <v>223</v>
      </c>
      <c r="D46" s="26">
        <v>223</v>
      </c>
      <c r="E46" s="26"/>
      <c r="F46" s="26"/>
      <c r="G46" s="26"/>
      <c r="H46" s="26"/>
      <c r="I46" s="26"/>
      <c r="J46" s="26"/>
      <c r="K46" s="26"/>
      <c r="L46" s="26"/>
      <c r="M46" s="26">
        <v>0</v>
      </c>
      <c r="N46" s="183">
        <f t="shared" si="0"/>
        <v>669</v>
      </c>
      <c r="O46" s="106">
        <f t="shared" si="1"/>
        <v>223</v>
      </c>
    </row>
    <row r="47" spans="1:15" s="25" customFormat="1" ht="12.6" customHeight="1" x14ac:dyDescent="0.2">
      <c r="A47" s="105" t="s">
        <v>75</v>
      </c>
      <c r="B47" s="26">
        <v>302.52</v>
      </c>
      <c r="C47" s="26">
        <v>320.77</v>
      </c>
      <c r="D47" s="26">
        <v>322.57</v>
      </c>
      <c r="E47" s="26"/>
      <c r="F47" s="26"/>
      <c r="G47" s="26"/>
      <c r="H47" s="26"/>
      <c r="I47" s="26"/>
      <c r="J47" s="26"/>
      <c r="K47" s="26"/>
      <c r="L47" s="26"/>
      <c r="M47" s="26">
        <v>0</v>
      </c>
      <c r="N47" s="183">
        <f t="shared" si="0"/>
        <v>945.8599999999999</v>
      </c>
      <c r="O47" s="106">
        <f t="shared" si="1"/>
        <v>315.28666666666663</v>
      </c>
    </row>
    <row r="48" spans="1:15" s="25" customFormat="1" ht="12.6" customHeight="1" x14ac:dyDescent="0.2">
      <c r="A48" s="105" t="s">
        <v>175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>
        <v>0</v>
      </c>
      <c r="N48" s="183">
        <f t="shared" si="0"/>
        <v>0</v>
      </c>
      <c r="O48" s="106" t="str">
        <f t="shared" si="1"/>
        <v/>
      </c>
    </row>
    <row r="49" spans="1:15" s="25" customFormat="1" ht="12.6" customHeight="1" x14ac:dyDescent="0.2">
      <c r="A49" s="105" t="s">
        <v>112</v>
      </c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>
        <v>0</v>
      </c>
      <c r="N49" s="183">
        <f t="shared" si="0"/>
        <v>0</v>
      </c>
      <c r="O49" s="106" t="str">
        <f t="shared" si="1"/>
        <v/>
      </c>
    </row>
    <row r="50" spans="1:15" s="25" customFormat="1" ht="12.6" customHeight="1" x14ac:dyDescent="0.2">
      <c r="A50" s="105" t="s">
        <v>351</v>
      </c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>
        <v>0</v>
      </c>
      <c r="N50" s="183">
        <f t="shared" si="0"/>
        <v>0</v>
      </c>
      <c r="O50" s="106" t="str">
        <f t="shared" si="1"/>
        <v/>
      </c>
    </row>
    <row r="51" spans="1:15" s="25" customFormat="1" ht="12.6" customHeight="1" x14ac:dyDescent="0.2">
      <c r="A51" s="105" t="s">
        <v>268</v>
      </c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>
        <v>0</v>
      </c>
      <c r="N51" s="183">
        <f t="shared" si="0"/>
        <v>0</v>
      </c>
      <c r="O51" s="106" t="str">
        <f t="shared" si="1"/>
        <v/>
      </c>
    </row>
    <row r="52" spans="1:15" s="25" customFormat="1" ht="12.6" customHeight="1" x14ac:dyDescent="0.2">
      <c r="A52" s="105" t="s">
        <v>79</v>
      </c>
      <c r="B52" s="26">
        <v>72.3</v>
      </c>
      <c r="C52" s="26">
        <v>49</v>
      </c>
      <c r="D52" s="26">
        <v>51.7</v>
      </c>
      <c r="E52" s="26"/>
      <c r="F52" s="26"/>
      <c r="G52" s="26"/>
      <c r="H52" s="26"/>
      <c r="I52" s="26"/>
      <c r="J52" s="26"/>
      <c r="K52" s="26"/>
      <c r="L52" s="26"/>
      <c r="M52" s="26">
        <v>0</v>
      </c>
      <c r="N52" s="183">
        <f t="shared" si="0"/>
        <v>173</v>
      </c>
      <c r="O52" s="106">
        <f t="shared" si="1"/>
        <v>57.666666666666664</v>
      </c>
    </row>
    <row r="53" spans="1:15" s="25" customFormat="1" ht="12.6" customHeight="1" x14ac:dyDescent="0.2">
      <c r="A53" s="105" t="s">
        <v>545</v>
      </c>
      <c r="B53" s="26">
        <v>5.91</v>
      </c>
      <c r="C53" s="26">
        <v>41.46</v>
      </c>
      <c r="D53" s="26">
        <v>557.87</v>
      </c>
      <c r="E53" s="26"/>
      <c r="F53" s="26"/>
      <c r="G53" s="26"/>
      <c r="H53" s="26"/>
      <c r="I53" s="26"/>
      <c r="J53" s="26"/>
      <c r="K53" s="26"/>
      <c r="L53" s="26"/>
      <c r="M53" s="26">
        <v>0</v>
      </c>
      <c r="N53" s="183">
        <f t="shared" si="0"/>
        <v>605.24</v>
      </c>
      <c r="O53" s="106">
        <f t="shared" si="1"/>
        <v>201.74666666666667</v>
      </c>
    </row>
    <row r="54" spans="1:15" s="25" customFormat="1" ht="12.6" customHeight="1" x14ac:dyDescent="0.2">
      <c r="A54" s="105" t="s">
        <v>81</v>
      </c>
      <c r="B54" s="26">
        <v>270.14</v>
      </c>
      <c r="C54" s="26">
        <v>125.64</v>
      </c>
      <c r="D54" s="26">
        <v>134.55000000000001</v>
      </c>
      <c r="E54" s="26"/>
      <c r="F54" s="26"/>
      <c r="G54" s="26"/>
      <c r="H54" s="26"/>
      <c r="I54" s="26"/>
      <c r="J54" s="26"/>
      <c r="K54" s="26"/>
      <c r="L54" s="26"/>
      <c r="M54" s="26">
        <v>0</v>
      </c>
      <c r="N54" s="183">
        <f t="shared" si="0"/>
        <v>530.32999999999993</v>
      </c>
      <c r="O54" s="106">
        <f t="shared" si="1"/>
        <v>176.77666666666664</v>
      </c>
    </row>
    <row r="55" spans="1:15" s="25" customFormat="1" ht="12.6" customHeight="1" x14ac:dyDescent="0.2">
      <c r="A55" s="105" t="s">
        <v>202</v>
      </c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>
        <v>0</v>
      </c>
      <c r="N55" s="183">
        <f t="shared" si="0"/>
        <v>0</v>
      </c>
      <c r="O55" s="106" t="str">
        <f t="shared" si="1"/>
        <v/>
      </c>
    </row>
    <row r="56" spans="1:15" s="25" customFormat="1" ht="12.6" customHeight="1" thickBot="1" x14ac:dyDescent="0.25">
      <c r="A56" s="168" t="s">
        <v>1</v>
      </c>
      <c r="B56" s="178">
        <f t="shared" ref="B56:N56" si="2">SUM(B7:B55)</f>
        <v>6251.92</v>
      </c>
      <c r="C56" s="178">
        <f t="shared" si="2"/>
        <v>4812.5300000000007</v>
      </c>
      <c r="D56" s="178">
        <f t="shared" si="2"/>
        <v>4786.5</v>
      </c>
      <c r="E56" s="178">
        <f t="shared" si="2"/>
        <v>0</v>
      </c>
      <c r="F56" s="178">
        <f t="shared" si="2"/>
        <v>0</v>
      </c>
      <c r="G56" s="178">
        <f t="shared" si="2"/>
        <v>0</v>
      </c>
      <c r="H56" s="178">
        <f t="shared" si="2"/>
        <v>0</v>
      </c>
      <c r="I56" s="178">
        <f t="shared" si="2"/>
        <v>0</v>
      </c>
      <c r="J56" s="178">
        <f t="shared" si="2"/>
        <v>0</v>
      </c>
      <c r="K56" s="178">
        <f t="shared" si="2"/>
        <v>0</v>
      </c>
      <c r="L56" s="178">
        <f t="shared" si="2"/>
        <v>0</v>
      </c>
      <c r="M56" s="178">
        <f t="shared" si="2"/>
        <v>0</v>
      </c>
      <c r="N56" s="178">
        <f t="shared" si="2"/>
        <v>15850.95</v>
      </c>
      <c r="O56" s="295">
        <f>IFERROR(AVERAGEIF(B56:M56,"&gt;0"),"")</f>
        <v>5283.6500000000005</v>
      </c>
    </row>
    <row r="57" spans="1:15" s="25" customFormat="1" ht="12.6" customHeight="1" thickBot="1" x14ac:dyDescent="0.2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1"/>
    </row>
    <row r="58" spans="1:15" s="71" customFormat="1" ht="12.6" customHeight="1" thickBot="1" x14ac:dyDescent="0.25">
      <c r="A58" s="72" t="s">
        <v>2</v>
      </c>
      <c r="B58" s="136">
        <f t="shared" ref="B58:O58" si="3">B6</f>
        <v>44197</v>
      </c>
      <c r="C58" s="137">
        <f t="shared" si="3"/>
        <v>44228</v>
      </c>
      <c r="D58" s="137">
        <f t="shared" si="3"/>
        <v>44256</v>
      </c>
      <c r="E58" s="137">
        <f t="shared" si="3"/>
        <v>44287</v>
      </c>
      <c r="F58" s="137">
        <f t="shared" si="3"/>
        <v>44317</v>
      </c>
      <c r="G58" s="137">
        <f t="shared" si="3"/>
        <v>44348</v>
      </c>
      <c r="H58" s="137">
        <f t="shared" si="3"/>
        <v>44378</v>
      </c>
      <c r="I58" s="137">
        <f t="shared" si="3"/>
        <v>44409</v>
      </c>
      <c r="J58" s="137">
        <f t="shared" si="3"/>
        <v>44440</v>
      </c>
      <c r="K58" s="137">
        <f t="shared" si="3"/>
        <v>44470</v>
      </c>
      <c r="L58" s="137">
        <f t="shared" si="3"/>
        <v>44501</v>
      </c>
      <c r="M58" s="137">
        <f t="shared" si="3"/>
        <v>44531</v>
      </c>
      <c r="N58" s="138" t="str">
        <f t="shared" si="3"/>
        <v>Total</v>
      </c>
      <c r="O58" s="139" t="str">
        <f t="shared" si="3"/>
        <v>Média</v>
      </c>
    </row>
    <row r="59" spans="1:15" s="25" customFormat="1" ht="12.6" customHeight="1" x14ac:dyDescent="0.2">
      <c r="A59" s="111" t="s">
        <v>5</v>
      </c>
      <c r="B59" s="27">
        <v>5775</v>
      </c>
      <c r="C59" s="27">
        <v>5775</v>
      </c>
      <c r="D59" s="27">
        <v>5775</v>
      </c>
      <c r="E59" s="27"/>
      <c r="F59" s="27"/>
      <c r="G59" s="27"/>
      <c r="H59" s="27"/>
      <c r="I59" s="27"/>
      <c r="J59" s="27"/>
      <c r="K59" s="27"/>
      <c r="L59" s="27"/>
      <c r="M59" s="27">
        <v>0</v>
      </c>
      <c r="N59" s="210">
        <f t="shared" ref="N59:N72" si="4">SUM(B59:M59)</f>
        <v>17325</v>
      </c>
      <c r="O59" s="106">
        <f>IFERROR(AVERAGEIF(B59:M59,"&gt;0"),"")</f>
        <v>5775</v>
      </c>
    </row>
    <row r="60" spans="1:15" s="25" customFormat="1" ht="12.6" customHeight="1" x14ac:dyDescent="0.2">
      <c r="A60" s="111" t="s">
        <v>563</v>
      </c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>
        <v>0</v>
      </c>
      <c r="N60" s="210">
        <f t="shared" si="4"/>
        <v>0</v>
      </c>
      <c r="O60" s="106" t="str">
        <f t="shared" ref="O60:O70" si="5">IFERROR(AVERAGEIF(B60:M60,"&gt;0"),"")</f>
        <v/>
      </c>
    </row>
    <row r="61" spans="1:15" s="25" customFormat="1" ht="12.6" customHeight="1" x14ac:dyDescent="0.2">
      <c r="A61" s="111" t="s">
        <v>320</v>
      </c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>
        <v>0</v>
      </c>
      <c r="N61" s="210">
        <f t="shared" si="4"/>
        <v>0</v>
      </c>
      <c r="O61" s="106" t="str">
        <f t="shared" si="5"/>
        <v/>
      </c>
    </row>
    <row r="62" spans="1:15" s="25" customFormat="1" ht="12.6" customHeight="1" x14ac:dyDescent="0.2">
      <c r="A62" s="111" t="s">
        <v>427</v>
      </c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>
        <v>0</v>
      </c>
      <c r="N62" s="210">
        <f t="shared" si="4"/>
        <v>0</v>
      </c>
      <c r="O62" s="106" t="str">
        <f t="shared" si="5"/>
        <v/>
      </c>
    </row>
    <row r="63" spans="1:15" s="25" customFormat="1" ht="12.6" customHeight="1" x14ac:dyDescent="0.2">
      <c r="A63" s="111" t="s">
        <v>579</v>
      </c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>
        <v>0</v>
      </c>
      <c r="N63" s="210">
        <f t="shared" si="4"/>
        <v>0</v>
      </c>
      <c r="O63" s="106" t="str">
        <f t="shared" si="5"/>
        <v/>
      </c>
    </row>
    <row r="64" spans="1:15" s="25" customFormat="1" ht="12.6" customHeight="1" x14ac:dyDescent="0.2">
      <c r="A64" s="111" t="s">
        <v>580</v>
      </c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>
        <v>0</v>
      </c>
      <c r="N64" s="210">
        <f t="shared" si="4"/>
        <v>0</v>
      </c>
      <c r="O64" s="106" t="str">
        <f t="shared" si="5"/>
        <v/>
      </c>
    </row>
    <row r="65" spans="1:16" s="25" customFormat="1" ht="12.6" customHeight="1" x14ac:dyDescent="0.2">
      <c r="A65" s="111" t="s">
        <v>512</v>
      </c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>
        <v>0</v>
      </c>
      <c r="N65" s="210">
        <f t="shared" si="4"/>
        <v>0</v>
      </c>
      <c r="O65" s="106" t="str">
        <f t="shared" si="5"/>
        <v/>
      </c>
    </row>
    <row r="66" spans="1:16" s="25" customFormat="1" ht="12.6" customHeight="1" x14ac:dyDescent="0.2">
      <c r="A66" s="111" t="s">
        <v>148</v>
      </c>
      <c r="B66" s="27">
        <v>5</v>
      </c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>
        <v>0</v>
      </c>
      <c r="N66" s="210">
        <f t="shared" si="4"/>
        <v>5</v>
      </c>
      <c r="O66" s="106">
        <f t="shared" si="5"/>
        <v>5</v>
      </c>
    </row>
    <row r="67" spans="1:16" s="25" customFormat="1" ht="12.6" customHeight="1" x14ac:dyDescent="0.2">
      <c r="A67" s="112" t="s">
        <v>4</v>
      </c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>
        <v>0</v>
      </c>
      <c r="N67" s="210">
        <f t="shared" si="4"/>
        <v>0</v>
      </c>
      <c r="O67" s="106" t="str">
        <f t="shared" si="5"/>
        <v/>
      </c>
    </row>
    <row r="68" spans="1:16" s="25" customFormat="1" ht="12.6" customHeight="1" x14ac:dyDescent="0.2">
      <c r="A68" s="112" t="s">
        <v>667</v>
      </c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>
        <v>0</v>
      </c>
      <c r="N68" s="210">
        <f t="shared" si="4"/>
        <v>0</v>
      </c>
      <c r="O68" s="106" t="str">
        <f t="shared" si="5"/>
        <v/>
      </c>
    </row>
    <row r="69" spans="1:16" s="25" customFormat="1" ht="12.6" customHeight="1" x14ac:dyDescent="0.2">
      <c r="A69" s="112" t="s">
        <v>3</v>
      </c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>
        <v>0</v>
      </c>
      <c r="N69" s="210">
        <f t="shared" si="4"/>
        <v>0</v>
      </c>
      <c r="O69" s="106" t="str">
        <f t="shared" si="5"/>
        <v/>
      </c>
    </row>
    <row r="70" spans="1:16" s="25" customFormat="1" ht="12.6" customHeight="1" x14ac:dyDescent="0.2">
      <c r="A70" s="112" t="s">
        <v>680</v>
      </c>
      <c r="B70" s="27">
        <v>90</v>
      </c>
      <c r="C70" s="27"/>
      <c r="D70" s="27">
        <v>4050</v>
      </c>
      <c r="E70" s="27"/>
      <c r="F70" s="27"/>
      <c r="G70" s="27"/>
      <c r="H70" s="27"/>
      <c r="I70" s="27"/>
      <c r="J70" s="27"/>
      <c r="K70" s="27"/>
      <c r="L70" s="27"/>
      <c r="M70" s="27">
        <v>0</v>
      </c>
      <c r="N70" s="210">
        <f t="shared" si="4"/>
        <v>4140</v>
      </c>
      <c r="O70" s="106">
        <f t="shared" si="5"/>
        <v>2070</v>
      </c>
    </row>
    <row r="71" spans="1:16" s="25" customFormat="1" ht="12.6" customHeight="1" x14ac:dyDescent="0.2">
      <c r="A71" s="112" t="s">
        <v>470</v>
      </c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>
        <v>0</v>
      </c>
      <c r="N71" s="210">
        <f t="shared" si="4"/>
        <v>0</v>
      </c>
      <c r="O71" s="106" t="str">
        <f>IFERROR(AVERAGEIF(B71:M71,"&gt;0"),"")</f>
        <v/>
      </c>
    </row>
    <row r="72" spans="1:16" s="25" customFormat="1" ht="12.6" customHeight="1" thickBot="1" x14ac:dyDescent="0.25">
      <c r="A72" s="176" t="s">
        <v>1</v>
      </c>
      <c r="B72" s="177">
        <f t="shared" ref="B72:M72" si="6">SUM(B59:B71)</f>
        <v>5870</v>
      </c>
      <c r="C72" s="177">
        <f t="shared" si="6"/>
        <v>5775</v>
      </c>
      <c r="D72" s="177">
        <f t="shared" si="6"/>
        <v>9825</v>
      </c>
      <c r="E72" s="177">
        <f t="shared" si="6"/>
        <v>0</v>
      </c>
      <c r="F72" s="177">
        <f t="shared" si="6"/>
        <v>0</v>
      </c>
      <c r="G72" s="177">
        <f t="shared" si="6"/>
        <v>0</v>
      </c>
      <c r="H72" s="177">
        <f t="shared" si="6"/>
        <v>0</v>
      </c>
      <c r="I72" s="177">
        <f t="shared" si="6"/>
        <v>0</v>
      </c>
      <c r="J72" s="177">
        <f t="shared" si="6"/>
        <v>0</v>
      </c>
      <c r="K72" s="177">
        <f t="shared" si="6"/>
        <v>0</v>
      </c>
      <c r="L72" s="177">
        <f t="shared" si="6"/>
        <v>0</v>
      </c>
      <c r="M72" s="177">
        <f t="shared" si="6"/>
        <v>0</v>
      </c>
      <c r="N72" s="177">
        <f t="shared" si="4"/>
        <v>21470</v>
      </c>
      <c r="O72" s="291">
        <f>IFERROR(AVERAGEIF(B72:M72,"&gt;0"),"")</f>
        <v>7156.666666666667</v>
      </c>
    </row>
    <row r="73" spans="1:16" s="25" customFormat="1" ht="12.6" customHeight="1" thickBot="1" x14ac:dyDescent="0.2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43"/>
      <c r="O73" s="39"/>
    </row>
    <row r="74" spans="1:16" s="34" customFormat="1" ht="12.6" customHeight="1" thickBot="1" x14ac:dyDescent="0.25">
      <c r="A74" s="186" t="s">
        <v>9</v>
      </c>
      <c r="B74" s="336">
        <f>'[2]2021'!$E$38</f>
        <v>486.34</v>
      </c>
      <c r="C74" s="336">
        <f>'[2]2021'!$H$38</f>
        <v>1035.25</v>
      </c>
      <c r="D74" s="336">
        <f>'[2]2021'!$K$38</f>
        <v>6193.9500000000007</v>
      </c>
      <c r="E74" s="336">
        <f>'[2]2021'!$N$38</f>
        <v>0</v>
      </c>
      <c r="F74" s="336">
        <f>'[2]2021'!$Q$38</f>
        <v>0</v>
      </c>
      <c r="G74" s="336">
        <f>'[2]2021'!$T$38</f>
        <v>0</v>
      </c>
      <c r="H74" s="336">
        <f>'[2]2021'!$W$38</f>
        <v>0</v>
      </c>
      <c r="I74" s="336">
        <f>'[2]2021'!$Z$38</f>
        <v>0</v>
      </c>
      <c r="J74" s="336">
        <f>'[2]2021'!$AC$38</f>
        <v>0</v>
      </c>
      <c r="K74" s="336">
        <f>'[2]2021'!$AF$38</f>
        <v>0</v>
      </c>
      <c r="L74" s="336">
        <f>'[2]2021'!$AI$38</f>
        <v>0</v>
      </c>
      <c r="M74" s="336">
        <f>'[2]2021'!$AL$38</f>
        <v>0</v>
      </c>
      <c r="N74" s="42"/>
      <c r="O74" s="42"/>
      <c r="P74" s="43"/>
    </row>
    <row r="75" spans="1:16" s="25" customFormat="1" ht="14.1" customHeight="1" x14ac:dyDescent="0.2">
      <c r="N75" s="43"/>
      <c r="O75" s="30"/>
      <c r="P75" s="30"/>
    </row>
  </sheetData>
  <sheetProtection password="E499" sheet="1" objects="1" scenarios="1" selectLockedCells="1" selectUnlockedCells="1"/>
  <mergeCells count="3">
    <mergeCell ref="A1:O1"/>
    <mergeCell ref="A2:O2"/>
    <mergeCell ref="A4:O4"/>
  </mergeCells>
  <printOptions horizontalCentered="1"/>
  <pageMargins left="0.74803149606299213" right="0.35433070866141736" top="0.39370078740157483" bottom="0.39370078740157483" header="0.51181102362204722" footer="0.51181102362204722"/>
  <pageSetup paperSize="9" scale="75" firstPageNumber="0" orientation="landscape" horizontalDpi="300" verticalDpi="300" r:id="rId1"/>
  <headerFooter alignWithMargins="0"/>
  <ignoredErrors>
    <ignoredError sqref="B56:C56 D56:M56" formulaRange="1"/>
  </ignoredErrors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8"/>
  <dimension ref="A1:Q76"/>
  <sheetViews>
    <sheetView topLeftCell="A47" zoomScale="140" zoomScaleNormal="140" workbookViewId="0">
      <selection activeCell="B64" sqref="B64:M64"/>
    </sheetView>
  </sheetViews>
  <sheetFormatPr defaultRowHeight="12.75" x14ac:dyDescent="0.2"/>
  <cols>
    <col min="1" max="1" width="37.85546875" style="44" customWidth="1"/>
    <col min="2" max="2" width="9.7109375" style="44" customWidth="1"/>
    <col min="3" max="3" width="10.7109375" style="44" customWidth="1"/>
    <col min="4" max="6" width="9.7109375" style="44" customWidth="1"/>
    <col min="7" max="7" width="10.85546875" style="44" customWidth="1"/>
    <col min="8" max="8" width="9.5703125" style="44" customWidth="1"/>
    <col min="9" max="9" width="10.140625" style="44" customWidth="1"/>
    <col min="10" max="10" width="8.42578125" style="44" customWidth="1"/>
    <col min="11" max="11" width="10.42578125" style="44" customWidth="1"/>
    <col min="12" max="13" width="9.7109375" style="44" customWidth="1"/>
    <col min="14" max="14" width="9.7109375" style="215" customWidth="1"/>
    <col min="15" max="15" width="9.7109375" style="44" customWidth="1"/>
    <col min="16" max="16" width="9.140625" style="44"/>
    <col min="17" max="17" width="9.28515625" style="44" bestFit="1" customWidth="1"/>
    <col min="18" max="16384" width="9.140625" style="44"/>
  </cols>
  <sheetData>
    <row r="1" spans="1:15" ht="15" x14ac:dyDescent="0.2">
      <c r="A1" s="508" t="str">
        <f>APUCARANA!A1</f>
        <v xml:space="preserve">ORDEM DOS ADVOGADOS DO BRASIL - Seção PR </v>
      </c>
      <c r="B1" s="509"/>
      <c r="C1" s="509"/>
      <c r="D1" s="509"/>
      <c r="E1" s="509"/>
      <c r="F1" s="509"/>
      <c r="G1" s="509"/>
      <c r="H1" s="509"/>
      <c r="I1" s="509"/>
      <c r="J1" s="509"/>
      <c r="K1" s="509"/>
      <c r="L1" s="509"/>
      <c r="M1" s="509"/>
      <c r="N1" s="509"/>
      <c r="O1" s="510"/>
    </row>
    <row r="2" spans="1:15" ht="14.1" customHeight="1" thickBot="1" x14ac:dyDescent="0.25">
      <c r="A2" s="481" t="s">
        <v>703</v>
      </c>
      <c r="B2" s="482"/>
      <c r="C2" s="482"/>
      <c r="D2" s="482"/>
      <c r="E2" s="482"/>
      <c r="F2" s="482"/>
      <c r="G2" s="482"/>
      <c r="H2" s="482"/>
      <c r="I2" s="482"/>
      <c r="J2" s="482"/>
      <c r="K2" s="482"/>
      <c r="L2" s="482"/>
      <c r="M2" s="482"/>
      <c r="N2" s="482"/>
      <c r="O2" s="483"/>
    </row>
    <row r="3" spans="1:15" ht="14.1" customHeight="1" thickBot="1" x14ac:dyDescent="0.25">
      <c r="A3" s="83"/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234"/>
      <c r="O3" s="85"/>
    </row>
    <row r="4" spans="1:15" s="52" customFormat="1" ht="12.6" customHeight="1" thickBot="1" x14ac:dyDescent="0.25">
      <c r="A4" s="557" t="s">
        <v>30</v>
      </c>
      <c r="B4" s="558"/>
      <c r="C4" s="558"/>
      <c r="D4" s="558"/>
      <c r="E4" s="558"/>
      <c r="F4" s="558"/>
      <c r="G4" s="558"/>
      <c r="H4" s="558"/>
      <c r="I4" s="558"/>
      <c r="J4" s="558"/>
      <c r="K4" s="558"/>
      <c r="L4" s="558"/>
      <c r="M4" s="558"/>
      <c r="N4" s="558"/>
      <c r="O4" s="559"/>
    </row>
    <row r="5" spans="1:15" ht="12.6" customHeight="1" thickBot="1" x14ac:dyDescent="0.25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298"/>
      <c r="O5" s="45"/>
    </row>
    <row r="6" spans="1:15" s="71" customFormat="1" ht="12.6" customHeight="1" thickBot="1" x14ac:dyDescent="0.25">
      <c r="A6" s="9" t="s">
        <v>0</v>
      </c>
      <c r="B6" s="102">
        <f>APUCARANA!B6</f>
        <v>44197</v>
      </c>
      <c r="C6" s="102">
        <f>APUCARANA!C6</f>
        <v>44228</v>
      </c>
      <c r="D6" s="102">
        <f>APUCARANA!D6</f>
        <v>44256</v>
      </c>
      <c r="E6" s="102">
        <f>APUCARANA!E6</f>
        <v>44287</v>
      </c>
      <c r="F6" s="102">
        <f>APUCARANA!F6</f>
        <v>44317</v>
      </c>
      <c r="G6" s="102">
        <f>APUCARANA!G6</f>
        <v>44348</v>
      </c>
      <c r="H6" s="102">
        <f>APUCARANA!H6</f>
        <v>44378</v>
      </c>
      <c r="I6" s="102">
        <f>APUCARANA!I6</f>
        <v>44409</v>
      </c>
      <c r="J6" s="102">
        <f>APUCARANA!J6</f>
        <v>44440</v>
      </c>
      <c r="K6" s="102">
        <f>APUCARANA!K6</f>
        <v>44470</v>
      </c>
      <c r="L6" s="102">
        <f>APUCARANA!L6</f>
        <v>44501</v>
      </c>
      <c r="M6" s="102">
        <f>APUCARANA!M6</f>
        <v>44531</v>
      </c>
      <c r="N6" s="12" t="str">
        <f>APUCARANA!N6</f>
        <v>Total</v>
      </c>
      <c r="O6" s="9" t="str">
        <f>APUCARANA!O6</f>
        <v>Média</v>
      </c>
    </row>
    <row r="7" spans="1:15" s="25" customFormat="1" ht="12.6" customHeight="1" x14ac:dyDescent="0.2">
      <c r="A7" s="105" t="s">
        <v>82</v>
      </c>
      <c r="B7" s="26">
        <v>33</v>
      </c>
      <c r="C7" s="26">
        <v>33</v>
      </c>
      <c r="D7" s="26">
        <v>33</v>
      </c>
      <c r="E7" s="26"/>
      <c r="F7" s="26"/>
      <c r="G7" s="26"/>
      <c r="H7" s="26"/>
      <c r="I7" s="26"/>
      <c r="J7" s="26"/>
      <c r="K7" s="26"/>
      <c r="L7" s="26"/>
      <c r="M7" s="26">
        <v>0</v>
      </c>
      <c r="N7" s="183">
        <f>SUM(B7:M7)</f>
        <v>99</v>
      </c>
      <c r="O7" s="106">
        <f>IFERROR(AVERAGEIF(B7:M7,"&gt;0"),"")</f>
        <v>33</v>
      </c>
    </row>
    <row r="8" spans="1:15" s="25" customFormat="1" ht="12.6" customHeight="1" x14ac:dyDescent="0.2">
      <c r="A8" s="105" t="s">
        <v>415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>
        <v>0</v>
      </c>
      <c r="N8" s="183">
        <f t="shared" ref="N8:N55" si="0">SUM(B8:M8)</f>
        <v>0</v>
      </c>
      <c r="O8" s="106" t="str">
        <f t="shared" ref="O8:O55" si="1">IFERROR(AVERAGEIF(B8:M8,"&gt;0"),"")</f>
        <v/>
      </c>
    </row>
    <row r="9" spans="1:15" s="25" customFormat="1" ht="12.6" customHeight="1" x14ac:dyDescent="0.2">
      <c r="A9" s="105" t="s">
        <v>122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>
        <v>0</v>
      </c>
      <c r="N9" s="183">
        <f t="shared" si="0"/>
        <v>0</v>
      </c>
      <c r="O9" s="106" t="str">
        <f t="shared" si="1"/>
        <v/>
      </c>
    </row>
    <row r="10" spans="1:15" s="25" customFormat="1" ht="12.6" customHeight="1" x14ac:dyDescent="0.2">
      <c r="A10" s="105" t="s">
        <v>277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>
        <v>0</v>
      </c>
      <c r="N10" s="183">
        <f t="shared" si="0"/>
        <v>0</v>
      </c>
      <c r="O10" s="106" t="str">
        <f t="shared" si="1"/>
        <v/>
      </c>
    </row>
    <row r="11" spans="1:15" s="25" customFormat="1" ht="12.6" customHeight="1" x14ac:dyDescent="0.2">
      <c r="A11" s="105" t="s">
        <v>608</v>
      </c>
      <c r="B11" s="26">
        <v>1487</v>
      </c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>
        <v>0</v>
      </c>
      <c r="N11" s="183">
        <f t="shared" si="0"/>
        <v>1487</v>
      </c>
      <c r="O11" s="106">
        <f t="shared" si="1"/>
        <v>1487</v>
      </c>
    </row>
    <row r="12" spans="1:15" s="25" customFormat="1" ht="12.6" customHeight="1" x14ac:dyDescent="0.2">
      <c r="A12" s="105" t="s">
        <v>149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>
        <v>0</v>
      </c>
      <c r="N12" s="183">
        <f t="shared" si="0"/>
        <v>0</v>
      </c>
      <c r="O12" s="106" t="str">
        <f t="shared" si="1"/>
        <v/>
      </c>
    </row>
    <row r="13" spans="1:15" s="25" customFormat="1" ht="12.6" customHeight="1" x14ac:dyDescent="0.2">
      <c r="A13" s="105" t="s">
        <v>436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>
        <v>0</v>
      </c>
      <c r="N13" s="183">
        <f t="shared" si="0"/>
        <v>0</v>
      </c>
      <c r="O13" s="106" t="str">
        <f t="shared" si="1"/>
        <v/>
      </c>
    </row>
    <row r="14" spans="1:15" s="25" customFormat="1" ht="12.6" customHeight="1" x14ac:dyDescent="0.2">
      <c r="A14" s="162" t="s">
        <v>167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>
        <v>0</v>
      </c>
      <c r="N14" s="183">
        <f t="shared" si="0"/>
        <v>0</v>
      </c>
      <c r="O14" s="106" t="str">
        <f t="shared" si="1"/>
        <v/>
      </c>
    </row>
    <row r="15" spans="1:15" s="25" customFormat="1" ht="12.6" customHeight="1" x14ac:dyDescent="0.2">
      <c r="A15" s="121" t="s">
        <v>131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>
        <v>0</v>
      </c>
      <c r="N15" s="183">
        <f t="shared" si="0"/>
        <v>0</v>
      </c>
      <c r="O15" s="106" t="str">
        <f t="shared" si="1"/>
        <v/>
      </c>
    </row>
    <row r="16" spans="1:15" s="25" customFormat="1" ht="12.6" customHeight="1" x14ac:dyDescent="0.2">
      <c r="A16" s="105" t="s">
        <v>182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>
        <v>0</v>
      </c>
      <c r="N16" s="183">
        <f t="shared" si="0"/>
        <v>0</v>
      </c>
      <c r="O16" s="106" t="str">
        <f t="shared" si="1"/>
        <v/>
      </c>
    </row>
    <row r="17" spans="1:15" s="25" customFormat="1" ht="12.6" customHeight="1" x14ac:dyDescent="0.2">
      <c r="A17" s="105" t="s">
        <v>187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>
        <v>0</v>
      </c>
      <c r="N17" s="183">
        <f t="shared" si="0"/>
        <v>0</v>
      </c>
      <c r="O17" s="106" t="str">
        <f t="shared" si="1"/>
        <v/>
      </c>
    </row>
    <row r="18" spans="1:15" s="25" customFormat="1" ht="12.6" customHeight="1" x14ac:dyDescent="0.2">
      <c r="A18" s="105" t="s">
        <v>488</v>
      </c>
      <c r="B18" s="26"/>
      <c r="C18" s="26">
        <v>349.7</v>
      </c>
      <c r="D18" s="26">
        <v>80</v>
      </c>
      <c r="E18" s="26"/>
      <c r="F18" s="26"/>
      <c r="G18" s="26"/>
      <c r="H18" s="26"/>
      <c r="I18" s="26"/>
      <c r="J18" s="26"/>
      <c r="K18" s="26"/>
      <c r="L18" s="26"/>
      <c r="M18" s="26">
        <v>0</v>
      </c>
      <c r="N18" s="183">
        <f t="shared" si="0"/>
        <v>429.7</v>
      </c>
      <c r="O18" s="106">
        <f t="shared" si="1"/>
        <v>214.85</v>
      </c>
    </row>
    <row r="19" spans="1:15" s="25" customFormat="1" ht="12.6" customHeight="1" x14ac:dyDescent="0.2">
      <c r="A19" s="105" t="s">
        <v>244</v>
      </c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>
        <v>0</v>
      </c>
      <c r="N19" s="183">
        <f t="shared" si="0"/>
        <v>0</v>
      </c>
      <c r="O19" s="106" t="str">
        <f t="shared" si="1"/>
        <v/>
      </c>
    </row>
    <row r="20" spans="1:15" s="25" customFormat="1" ht="12.6" customHeight="1" x14ac:dyDescent="0.2">
      <c r="A20" s="105" t="s">
        <v>67</v>
      </c>
      <c r="B20" s="26"/>
      <c r="C20" s="26"/>
      <c r="D20" s="26">
        <v>319.60000000000002</v>
      </c>
      <c r="E20" s="26"/>
      <c r="F20" s="26"/>
      <c r="G20" s="26"/>
      <c r="H20" s="26"/>
      <c r="I20" s="26"/>
      <c r="J20" s="26"/>
      <c r="K20" s="26"/>
      <c r="L20" s="26"/>
      <c r="M20" s="26">
        <v>0</v>
      </c>
      <c r="N20" s="183">
        <f t="shared" si="0"/>
        <v>319.60000000000002</v>
      </c>
      <c r="O20" s="106">
        <f t="shared" si="1"/>
        <v>319.60000000000002</v>
      </c>
    </row>
    <row r="21" spans="1:15" s="25" customFormat="1" ht="12.6" customHeight="1" x14ac:dyDescent="0.2">
      <c r="A21" s="105" t="s">
        <v>91</v>
      </c>
      <c r="B21" s="26">
        <v>240</v>
      </c>
      <c r="C21" s="26">
        <v>240</v>
      </c>
      <c r="D21" s="26">
        <v>240</v>
      </c>
      <c r="E21" s="26"/>
      <c r="F21" s="26"/>
      <c r="G21" s="26"/>
      <c r="H21" s="26"/>
      <c r="I21" s="26"/>
      <c r="J21" s="26"/>
      <c r="K21" s="26"/>
      <c r="L21" s="26"/>
      <c r="M21" s="26">
        <v>0</v>
      </c>
      <c r="N21" s="183">
        <f t="shared" si="0"/>
        <v>720</v>
      </c>
      <c r="O21" s="106">
        <f t="shared" si="1"/>
        <v>240</v>
      </c>
    </row>
    <row r="22" spans="1:15" s="25" customFormat="1" ht="12.6" customHeight="1" x14ac:dyDescent="0.2">
      <c r="A22" s="105" t="s">
        <v>271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>
        <v>0</v>
      </c>
      <c r="N22" s="183">
        <f t="shared" si="0"/>
        <v>0</v>
      </c>
      <c r="O22" s="106" t="str">
        <f t="shared" si="1"/>
        <v/>
      </c>
    </row>
    <row r="23" spans="1:15" s="25" customFormat="1" ht="12.6" customHeight="1" x14ac:dyDescent="0.2">
      <c r="A23" s="105" t="s">
        <v>235</v>
      </c>
      <c r="B23" s="26"/>
      <c r="C23" s="26">
        <v>270</v>
      </c>
      <c r="D23" s="26"/>
      <c r="E23" s="26"/>
      <c r="F23" s="26"/>
      <c r="G23" s="26"/>
      <c r="H23" s="26"/>
      <c r="I23" s="26"/>
      <c r="J23" s="26"/>
      <c r="K23" s="26"/>
      <c r="L23" s="26"/>
      <c r="M23" s="26">
        <v>0</v>
      </c>
      <c r="N23" s="183">
        <f t="shared" si="0"/>
        <v>270</v>
      </c>
      <c r="O23" s="106">
        <f t="shared" si="1"/>
        <v>270</v>
      </c>
    </row>
    <row r="24" spans="1:15" s="25" customFormat="1" ht="12.6" customHeight="1" x14ac:dyDescent="0.2">
      <c r="A24" s="105" t="s">
        <v>158</v>
      </c>
      <c r="B24" s="26">
        <v>70</v>
      </c>
      <c r="C24" s="26"/>
      <c r="D24" s="26">
        <v>-270</v>
      </c>
      <c r="E24" s="26"/>
      <c r="F24" s="26"/>
      <c r="G24" s="26"/>
      <c r="H24" s="26"/>
      <c r="I24" s="26"/>
      <c r="J24" s="26"/>
      <c r="K24" s="26"/>
      <c r="L24" s="26"/>
      <c r="M24" s="26">
        <v>0</v>
      </c>
      <c r="N24" s="183">
        <f t="shared" si="0"/>
        <v>-200</v>
      </c>
      <c r="O24" s="106">
        <f t="shared" si="1"/>
        <v>70</v>
      </c>
    </row>
    <row r="25" spans="1:15" s="25" customFormat="1" ht="12.6" customHeight="1" x14ac:dyDescent="0.2">
      <c r="A25" s="105" t="s">
        <v>227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>
        <v>0</v>
      </c>
      <c r="N25" s="183">
        <f t="shared" si="0"/>
        <v>0</v>
      </c>
      <c r="O25" s="106" t="str">
        <f t="shared" si="1"/>
        <v/>
      </c>
    </row>
    <row r="26" spans="1:15" s="25" customFormat="1" ht="12.6" customHeight="1" x14ac:dyDescent="0.2">
      <c r="A26" s="105" t="s">
        <v>88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>
        <v>0</v>
      </c>
      <c r="N26" s="183">
        <f t="shared" si="0"/>
        <v>0</v>
      </c>
      <c r="O26" s="106" t="str">
        <f t="shared" si="1"/>
        <v/>
      </c>
    </row>
    <row r="27" spans="1:15" s="25" customFormat="1" ht="12.6" customHeight="1" x14ac:dyDescent="0.2">
      <c r="A27" s="105" t="s">
        <v>77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>
        <v>0</v>
      </c>
      <c r="N27" s="183">
        <f t="shared" si="0"/>
        <v>0</v>
      </c>
      <c r="O27" s="106" t="str">
        <f t="shared" si="1"/>
        <v/>
      </c>
    </row>
    <row r="28" spans="1:15" s="25" customFormat="1" ht="12.6" customHeight="1" x14ac:dyDescent="0.2">
      <c r="A28" s="105" t="s">
        <v>111</v>
      </c>
      <c r="B28" s="26"/>
      <c r="C28" s="26">
        <v>112.06</v>
      </c>
      <c r="D28" s="26">
        <v>269.60000000000002</v>
      </c>
      <c r="E28" s="26"/>
      <c r="F28" s="26"/>
      <c r="G28" s="26"/>
      <c r="H28" s="26"/>
      <c r="I28" s="26"/>
      <c r="J28" s="26"/>
      <c r="K28" s="26"/>
      <c r="L28" s="26"/>
      <c r="M28" s="26">
        <v>0</v>
      </c>
      <c r="N28" s="183">
        <f t="shared" si="0"/>
        <v>381.66</v>
      </c>
      <c r="O28" s="106">
        <f t="shared" si="1"/>
        <v>190.83</v>
      </c>
    </row>
    <row r="29" spans="1:15" s="25" customFormat="1" ht="12.6" customHeight="1" x14ac:dyDescent="0.2">
      <c r="A29" s="105" t="s">
        <v>69</v>
      </c>
      <c r="B29" s="26"/>
      <c r="C29" s="26"/>
      <c r="D29" s="26">
        <v>154</v>
      </c>
      <c r="E29" s="26"/>
      <c r="F29" s="26"/>
      <c r="G29" s="26"/>
      <c r="H29" s="26"/>
      <c r="I29" s="26"/>
      <c r="J29" s="26"/>
      <c r="K29" s="26"/>
      <c r="L29" s="26"/>
      <c r="M29" s="26">
        <v>0</v>
      </c>
      <c r="N29" s="183">
        <f t="shared" si="0"/>
        <v>154</v>
      </c>
      <c r="O29" s="106">
        <f t="shared" si="1"/>
        <v>154</v>
      </c>
    </row>
    <row r="30" spans="1:15" s="25" customFormat="1" ht="12.6" customHeight="1" x14ac:dyDescent="0.2">
      <c r="A30" s="105" t="s">
        <v>126</v>
      </c>
      <c r="B30" s="26"/>
      <c r="C30" s="26"/>
      <c r="D30" s="26">
        <v>270</v>
      </c>
      <c r="E30" s="26"/>
      <c r="F30" s="26"/>
      <c r="G30" s="26"/>
      <c r="H30" s="26"/>
      <c r="I30" s="26"/>
      <c r="J30" s="26"/>
      <c r="K30" s="26"/>
      <c r="L30" s="26"/>
      <c r="M30" s="26">
        <v>0</v>
      </c>
      <c r="N30" s="183">
        <f t="shared" si="0"/>
        <v>270</v>
      </c>
      <c r="O30" s="106">
        <f t="shared" si="1"/>
        <v>270</v>
      </c>
    </row>
    <row r="31" spans="1:15" s="25" customFormat="1" ht="12.6" customHeight="1" x14ac:dyDescent="0.2">
      <c r="A31" s="105" t="s">
        <v>76</v>
      </c>
      <c r="B31" s="26">
        <v>128.87</v>
      </c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>
        <v>0</v>
      </c>
      <c r="N31" s="183">
        <f t="shared" si="0"/>
        <v>128.87</v>
      </c>
      <c r="O31" s="106">
        <f t="shared" si="1"/>
        <v>128.87</v>
      </c>
    </row>
    <row r="32" spans="1:15" s="25" customFormat="1" ht="12.6" customHeight="1" x14ac:dyDescent="0.2">
      <c r="A32" s="105" t="s">
        <v>294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>
        <v>0</v>
      </c>
      <c r="N32" s="183">
        <f t="shared" si="0"/>
        <v>0</v>
      </c>
      <c r="O32" s="106" t="str">
        <f t="shared" si="1"/>
        <v/>
      </c>
    </row>
    <row r="33" spans="1:15" s="25" customFormat="1" ht="12.6" customHeight="1" x14ac:dyDescent="0.2">
      <c r="A33" s="105" t="s">
        <v>217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>
        <v>0</v>
      </c>
      <c r="N33" s="183">
        <f t="shared" si="0"/>
        <v>0</v>
      </c>
      <c r="O33" s="106" t="str">
        <f t="shared" si="1"/>
        <v/>
      </c>
    </row>
    <row r="34" spans="1:15" s="25" customFormat="1" ht="12.6" customHeight="1" x14ac:dyDescent="0.2">
      <c r="A34" s="105" t="s">
        <v>176</v>
      </c>
      <c r="B34" s="26"/>
      <c r="C34" s="26"/>
      <c r="D34" s="26">
        <v>490</v>
      </c>
      <c r="E34" s="26"/>
      <c r="F34" s="26"/>
      <c r="G34" s="26"/>
      <c r="H34" s="26"/>
      <c r="I34" s="26"/>
      <c r="J34" s="26"/>
      <c r="K34" s="26"/>
      <c r="L34" s="26"/>
      <c r="M34" s="26">
        <v>0</v>
      </c>
      <c r="N34" s="183">
        <f t="shared" si="0"/>
        <v>490</v>
      </c>
      <c r="O34" s="106">
        <f t="shared" si="1"/>
        <v>490</v>
      </c>
    </row>
    <row r="35" spans="1:15" s="25" customFormat="1" ht="12.6" customHeight="1" x14ac:dyDescent="0.2">
      <c r="A35" s="105" t="s">
        <v>118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>
        <v>0</v>
      </c>
      <c r="N35" s="183">
        <f t="shared" si="0"/>
        <v>0</v>
      </c>
      <c r="O35" s="106" t="str">
        <f t="shared" si="1"/>
        <v/>
      </c>
    </row>
    <row r="36" spans="1:15" s="25" customFormat="1" ht="12.6" customHeight="1" x14ac:dyDescent="0.2">
      <c r="A36" s="105" t="s">
        <v>650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183">
        <f t="shared" si="0"/>
        <v>0</v>
      </c>
      <c r="O36" s="106" t="str">
        <f t="shared" si="1"/>
        <v/>
      </c>
    </row>
    <row r="37" spans="1:15" s="25" customFormat="1" ht="12.6" customHeight="1" x14ac:dyDescent="0.2">
      <c r="A37" s="105" t="s">
        <v>200</v>
      </c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>
        <v>0</v>
      </c>
      <c r="N37" s="183">
        <f t="shared" si="0"/>
        <v>0</v>
      </c>
      <c r="O37" s="106" t="str">
        <f t="shared" si="1"/>
        <v/>
      </c>
    </row>
    <row r="38" spans="1:15" s="25" customFormat="1" ht="12.6" customHeight="1" x14ac:dyDescent="0.2">
      <c r="A38" s="263" t="s">
        <v>681</v>
      </c>
      <c r="B38" s="26"/>
      <c r="C38" s="26">
        <v>3.28</v>
      </c>
      <c r="D38" s="26"/>
      <c r="E38" s="26"/>
      <c r="F38" s="26"/>
      <c r="G38" s="26"/>
      <c r="H38" s="26"/>
      <c r="I38" s="26"/>
      <c r="J38" s="26"/>
      <c r="K38" s="26"/>
      <c r="L38" s="26"/>
      <c r="M38" s="26">
        <v>0</v>
      </c>
      <c r="N38" s="183">
        <f t="shared" si="0"/>
        <v>3.28</v>
      </c>
      <c r="O38" s="106">
        <f t="shared" si="1"/>
        <v>3.28</v>
      </c>
    </row>
    <row r="39" spans="1:15" s="25" customFormat="1" ht="12.6" customHeight="1" x14ac:dyDescent="0.2">
      <c r="A39" s="263" t="s">
        <v>371</v>
      </c>
      <c r="B39" s="26">
        <v>119.34</v>
      </c>
      <c r="C39" s="26">
        <v>119.34</v>
      </c>
      <c r="D39" s="26">
        <v>119.34</v>
      </c>
      <c r="E39" s="26"/>
      <c r="F39" s="26"/>
      <c r="G39" s="26"/>
      <c r="H39" s="26"/>
      <c r="I39" s="26"/>
      <c r="J39" s="26"/>
      <c r="K39" s="26"/>
      <c r="L39" s="26"/>
      <c r="M39" s="26">
        <v>0</v>
      </c>
      <c r="N39" s="183">
        <f t="shared" si="0"/>
        <v>358.02</v>
      </c>
      <c r="O39" s="106">
        <f t="shared" si="1"/>
        <v>119.33999999999999</v>
      </c>
    </row>
    <row r="40" spans="1:15" s="25" customFormat="1" ht="12.6" customHeight="1" x14ac:dyDescent="0.2">
      <c r="A40" s="105" t="s">
        <v>106</v>
      </c>
      <c r="B40" s="26"/>
      <c r="C40" s="26"/>
      <c r="D40" s="26">
        <v>500</v>
      </c>
      <c r="E40" s="26"/>
      <c r="F40" s="26"/>
      <c r="G40" s="26"/>
      <c r="H40" s="26"/>
      <c r="I40" s="26"/>
      <c r="J40" s="26"/>
      <c r="K40" s="26"/>
      <c r="L40" s="26"/>
      <c r="M40" s="26">
        <v>0</v>
      </c>
      <c r="N40" s="183">
        <f t="shared" si="0"/>
        <v>500</v>
      </c>
      <c r="O40" s="106">
        <f t="shared" si="1"/>
        <v>500</v>
      </c>
    </row>
    <row r="41" spans="1:15" s="25" customFormat="1" ht="12.6" customHeight="1" x14ac:dyDescent="0.2">
      <c r="A41" s="105" t="s">
        <v>253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>
        <v>0</v>
      </c>
      <c r="N41" s="183">
        <f t="shared" si="0"/>
        <v>0</v>
      </c>
      <c r="O41" s="106" t="str">
        <f t="shared" si="1"/>
        <v/>
      </c>
    </row>
    <row r="42" spans="1:15" s="25" customFormat="1" ht="12.6" customHeight="1" x14ac:dyDescent="0.2">
      <c r="A42" s="105" t="s">
        <v>541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>
        <v>0</v>
      </c>
      <c r="N42" s="183">
        <f t="shared" si="0"/>
        <v>0</v>
      </c>
      <c r="O42" s="106" t="str">
        <f t="shared" si="1"/>
        <v/>
      </c>
    </row>
    <row r="43" spans="1:15" s="25" customFormat="1" ht="12.6" customHeight="1" x14ac:dyDescent="0.2">
      <c r="A43" s="105" t="s">
        <v>532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>
        <v>0</v>
      </c>
      <c r="N43" s="183">
        <f t="shared" si="0"/>
        <v>0</v>
      </c>
      <c r="O43" s="106" t="str">
        <f t="shared" si="1"/>
        <v/>
      </c>
    </row>
    <row r="44" spans="1:15" s="25" customFormat="1" ht="12.6" customHeight="1" x14ac:dyDescent="0.2">
      <c r="A44" s="105" t="s">
        <v>497</v>
      </c>
      <c r="B44" s="26"/>
      <c r="C44" s="26">
        <v>120.4</v>
      </c>
      <c r="D44" s="26">
        <v>237.6</v>
      </c>
      <c r="E44" s="26"/>
      <c r="F44" s="26"/>
      <c r="G44" s="26"/>
      <c r="H44" s="26"/>
      <c r="I44" s="26"/>
      <c r="J44" s="26"/>
      <c r="K44" s="26"/>
      <c r="L44" s="26"/>
      <c r="M44" s="26">
        <v>0</v>
      </c>
      <c r="N44" s="183">
        <f t="shared" si="0"/>
        <v>358</v>
      </c>
      <c r="O44" s="106">
        <f t="shared" si="1"/>
        <v>179</v>
      </c>
    </row>
    <row r="45" spans="1:15" s="25" customFormat="1" ht="12.6" customHeight="1" x14ac:dyDescent="0.2">
      <c r="A45" s="105" t="s">
        <v>352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>
        <v>0</v>
      </c>
      <c r="N45" s="183">
        <f t="shared" si="0"/>
        <v>0</v>
      </c>
      <c r="O45" s="106" t="str">
        <f t="shared" si="1"/>
        <v/>
      </c>
    </row>
    <row r="46" spans="1:15" s="25" customFormat="1" ht="12.6" customHeight="1" x14ac:dyDescent="0.2">
      <c r="A46" s="105" t="s">
        <v>95</v>
      </c>
      <c r="B46" s="26">
        <v>350.33</v>
      </c>
      <c r="C46" s="26">
        <v>383.41</v>
      </c>
      <c r="D46" s="26">
        <v>331.32</v>
      </c>
      <c r="E46" s="26"/>
      <c r="F46" s="26"/>
      <c r="G46" s="26"/>
      <c r="H46" s="26"/>
      <c r="I46" s="26"/>
      <c r="J46" s="26"/>
      <c r="K46" s="26"/>
      <c r="L46" s="26"/>
      <c r="M46" s="26">
        <v>0</v>
      </c>
      <c r="N46" s="183">
        <f t="shared" si="0"/>
        <v>1065.06</v>
      </c>
      <c r="O46" s="106">
        <f t="shared" si="1"/>
        <v>355.02</v>
      </c>
    </row>
    <row r="47" spans="1:15" s="25" customFormat="1" ht="12.6" customHeight="1" x14ac:dyDescent="0.2">
      <c r="A47" s="105" t="s">
        <v>105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>
        <v>0</v>
      </c>
      <c r="N47" s="183">
        <f t="shared" si="0"/>
        <v>0</v>
      </c>
      <c r="O47" s="106" t="str">
        <f t="shared" si="1"/>
        <v/>
      </c>
    </row>
    <row r="48" spans="1:15" s="25" customFormat="1" ht="12.6" customHeight="1" x14ac:dyDescent="0.2">
      <c r="A48" s="105" t="s">
        <v>96</v>
      </c>
      <c r="B48" s="26">
        <v>138</v>
      </c>
      <c r="C48" s="26"/>
      <c r="D48" s="26">
        <v>69</v>
      </c>
      <c r="E48" s="26"/>
      <c r="F48" s="26"/>
      <c r="G48" s="26"/>
      <c r="H48" s="26"/>
      <c r="I48" s="26"/>
      <c r="J48" s="26"/>
      <c r="K48" s="26"/>
      <c r="L48" s="26"/>
      <c r="M48" s="26">
        <v>0</v>
      </c>
      <c r="N48" s="183">
        <f t="shared" si="0"/>
        <v>207</v>
      </c>
      <c r="O48" s="106">
        <f t="shared" si="1"/>
        <v>103.5</v>
      </c>
    </row>
    <row r="49" spans="1:17" s="25" customFormat="1" ht="12.6" customHeight="1" x14ac:dyDescent="0.2">
      <c r="A49" s="105" t="s">
        <v>74</v>
      </c>
      <c r="B49" s="26">
        <v>318</v>
      </c>
      <c r="C49" s="26"/>
      <c r="D49" s="26">
        <v>636</v>
      </c>
      <c r="E49" s="26"/>
      <c r="F49" s="26"/>
      <c r="G49" s="26"/>
      <c r="H49" s="26"/>
      <c r="I49" s="26"/>
      <c r="J49" s="26"/>
      <c r="K49" s="26"/>
      <c r="L49" s="26"/>
      <c r="M49" s="26">
        <v>0</v>
      </c>
      <c r="N49" s="183">
        <f t="shared" si="0"/>
        <v>954</v>
      </c>
      <c r="O49" s="106">
        <f t="shared" si="1"/>
        <v>477</v>
      </c>
    </row>
    <row r="50" spans="1:17" s="25" customFormat="1" ht="12.6" customHeight="1" x14ac:dyDescent="0.2">
      <c r="A50" s="105" t="s">
        <v>75</v>
      </c>
      <c r="B50" s="26">
        <v>1477.9</v>
      </c>
      <c r="C50" s="26">
        <v>1477.9</v>
      </c>
      <c r="D50" s="26">
        <v>1477.9</v>
      </c>
      <c r="E50" s="26"/>
      <c r="F50" s="26"/>
      <c r="G50" s="26"/>
      <c r="H50" s="26"/>
      <c r="I50" s="26"/>
      <c r="J50" s="26"/>
      <c r="K50" s="26"/>
      <c r="L50" s="26"/>
      <c r="M50" s="26">
        <v>0</v>
      </c>
      <c r="N50" s="183">
        <f t="shared" si="0"/>
        <v>4433.7000000000007</v>
      </c>
      <c r="O50" s="106">
        <f t="shared" si="1"/>
        <v>1477.9000000000003</v>
      </c>
    </row>
    <row r="51" spans="1:17" s="25" customFormat="1" ht="12.6" customHeight="1" x14ac:dyDescent="0.2">
      <c r="A51" s="105" t="s">
        <v>268</v>
      </c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>
        <v>0</v>
      </c>
      <c r="N51" s="183">
        <f t="shared" si="0"/>
        <v>0</v>
      </c>
      <c r="O51" s="106" t="str">
        <f t="shared" si="1"/>
        <v/>
      </c>
    </row>
    <row r="52" spans="1:17" s="25" customFormat="1" ht="12.6" customHeight="1" x14ac:dyDescent="0.2">
      <c r="A52" s="105" t="s">
        <v>79</v>
      </c>
      <c r="B52" s="26">
        <v>51.5</v>
      </c>
      <c r="C52" s="26">
        <v>139</v>
      </c>
      <c r="D52" s="26">
        <v>49</v>
      </c>
      <c r="E52" s="26"/>
      <c r="F52" s="26"/>
      <c r="G52" s="26"/>
      <c r="H52" s="26"/>
      <c r="I52" s="26"/>
      <c r="J52" s="26"/>
      <c r="K52" s="26"/>
      <c r="L52" s="26"/>
      <c r="M52" s="26">
        <v>0</v>
      </c>
      <c r="N52" s="183">
        <f t="shared" si="0"/>
        <v>239.5</v>
      </c>
      <c r="O52" s="106">
        <f t="shared" si="1"/>
        <v>79.833333333333329</v>
      </c>
    </row>
    <row r="53" spans="1:17" s="25" customFormat="1" ht="12.6" customHeight="1" x14ac:dyDescent="0.2">
      <c r="A53" s="105" t="s">
        <v>81</v>
      </c>
      <c r="B53" s="26">
        <v>408.09</v>
      </c>
      <c r="C53" s="26">
        <v>164.41</v>
      </c>
      <c r="D53" s="26">
        <v>175.34</v>
      </c>
      <c r="E53" s="26"/>
      <c r="F53" s="26"/>
      <c r="G53" s="26"/>
      <c r="H53" s="26"/>
      <c r="I53" s="26"/>
      <c r="J53" s="26"/>
      <c r="K53" s="26"/>
      <c r="L53" s="26"/>
      <c r="M53" s="26">
        <v>0</v>
      </c>
      <c r="N53" s="183">
        <f t="shared" si="0"/>
        <v>747.84</v>
      </c>
      <c r="O53" s="106">
        <f t="shared" si="1"/>
        <v>249.28</v>
      </c>
    </row>
    <row r="54" spans="1:17" s="25" customFormat="1" ht="12.6" customHeight="1" x14ac:dyDescent="0.2">
      <c r="A54" s="105" t="s">
        <v>87</v>
      </c>
      <c r="B54" s="26">
        <v>10.45</v>
      </c>
      <c r="C54" s="26"/>
      <c r="D54" s="26">
        <v>4129.3500000000004</v>
      </c>
      <c r="E54" s="26"/>
      <c r="F54" s="26"/>
      <c r="G54" s="26"/>
      <c r="H54" s="26"/>
      <c r="I54" s="26"/>
      <c r="J54" s="26"/>
      <c r="K54" s="26"/>
      <c r="L54" s="26"/>
      <c r="M54" s="26">
        <v>0</v>
      </c>
      <c r="N54" s="183">
        <f t="shared" si="0"/>
        <v>4139.8</v>
      </c>
      <c r="O54" s="106">
        <f t="shared" si="1"/>
        <v>2069.9</v>
      </c>
    </row>
    <row r="55" spans="1:17" s="25" customFormat="1" ht="12.6" customHeight="1" x14ac:dyDescent="0.2">
      <c r="A55" s="105" t="s">
        <v>202</v>
      </c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>
        <v>0</v>
      </c>
      <c r="N55" s="183">
        <f t="shared" si="0"/>
        <v>0</v>
      </c>
      <c r="O55" s="106" t="str">
        <f t="shared" si="1"/>
        <v/>
      </c>
    </row>
    <row r="56" spans="1:17" s="25" customFormat="1" ht="12.6" customHeight="1" thickBot="1" x14ac:dyDescent="0.25">
      <c r="A56" s="168" t="s">
        <v>1</v>
      </c>
      <c r="B56" s="178">
        <f t="shared" ref="B56:M56" si="2">SUM(B7:B55)</f>
        <v>4832.4800000000005</v>
      </c>
      <c r="C56" s="178">
        <f t="shared" si="2"/>
        <v>3412.5</v>
      </c>
      <c r="D56" s="178">
        <f t="shared" si="2"/>
        <v>9311.0500000000011</v>
      </c>
      <c r="E56" s="178">
        <f t="shared" si="2"/>
        <v>0</v>
      </c>
      <c r="F56" s="178">
        <f t="shared" si="2"/>
        <v>0</v>
      </c>
      <c r="G56" s="178">
        <f t="shared" si="2"/>
        <v>0</v>
      </c>
      <c r="H56" s="178">
        <f t="shared" si="2"/>
        <v>0</v>
      </c>
      <c r="I56" s="178">
        <f t="shared" si="2"/>
        <v>0</v>
      </c>
      <c r="J56" s="178">
        <f t="shared" si="2"/>
        <v>0</v>
      </c>
      <c r="K56" s="178">
        <f t="shared" si="2"/>
        <v>0</v>
      </c>
      <c r="L56" s="178">
        <f>SUM(L7:L55)</f>
        <v>0</v>
      </c>
      <c r="M56" s="178">
        <f t="shared" si="2"/>
        <v>0</v>
      </c>
      <c r="N56" s="190">
        <f>SUM(B56:M56)</f>
        <v>17556.03</v>
      </c>
      <c r="O56" s="295">
        <f>IFERROR(AVERAGEIF(B56:M56,"&gt;0"),"")</f>
        <v>5852.0099999999993</v>
      </c>
    </row>
    <row r="57" spans="1:17" s="25" customFormat="1" ht="12.6" customHeight="1" thickBot="1" x14ac:dyDescent="0.25">
      <c r="A57" s="115"/>
      <c r="B57" s="116"/>
      <c r="C57" s="116"/>
      <c r="D57" s="116"/>
      <c r="E57" s="116"/>
      <c r="F57" s="116"/>
      <c r="G57" s="116"/>
      <c r="H57" s="116"/>
      <c r="I57" s="116"/>
      <c r="J57" s="116"/>
      <c r="K57" s="116"/>
      <c r="L57" s="116"/>
      <c r="M57" s="116"/>
      <c r="N57" s="116"/>
      <c r="O57" s="31"/>
      <c r="Q57" s="77"/>
    </row>
    <row r="58" spans="1:17" s="71" customFormat="1" ht="12.6" customHeight="1" thickBot="1" x14ac:dyDescent="0.25">
      <c r="A58" s="72" t="s">
        <v>2</v>
      </c>
      <c r="B58" s="136">
        <f t="shared" ref="B58:O58" si="3">B6</f>
        <v>44197</v>
      </c>
      <c r="C58" s="137">
        <f t="shared" si="3"/>
        <v>44228</v>
      </c>
      <c r="D58" s="137">
        <f t="shared" si="3"/>
        <v>44256</v>
      </c>
      <c r="E58" s="137">
        <f t="shared" si="3"/>
        <v>44287</v>
      </c>
      <c r="F58" s="137">
        <f t="shared" si="3"/>
        <v>44317</v>
      </c>
      <c r="G58" s="137">
        <f t="shared" si="3"/>
        <v>44348</v>
      </c>
      <c r="H58" s="137">
        <f t="shared" si="3"/>
        <v>44378</v>
      </c>
      <c r="I58" s="137">
        <f t="shared" si="3"/>
        <v>44409</v>
      </c>
      <c r="J58" s="137">
        <f t="shared" si="3"/>
        <v>44440</v>
      </c>
      <c r="K58" s="137">
        <f t="shared" si="3"/>
        <v>44470</v>
      </c>
      <c r="L58" s="137">
        <f t="shared" si="3"/>
        <v>44501</v>
      </c>
      <c r="M58" s="137">
        <f t="shared" si="3"/>
        <v>44531</v>
      </c>
      <c r="N58" s="138" t="str">
        <f t="shared" si="3"/>
        <v>Total</v>
      </c>
      <c r="O58" s="139" t="str">
        <f t="shared" si="3"/>
        <v>Média</v>
      </c>
    </row>
    <row r="59" spans="1:17" s="25" customFormat="1" ht="12.6" customHeight="1" x14ac:dyDescent="0.2">
      <c r="A59" s="111" t="s">
        <v>5</v>
      </c>
      <c r="B59" s="26">
        <v>6300</v>
      </c>
      <c r="C59" s="26">
        <v>6300</v>
      </c>
      <c r="D59" s="26">
        <v>6300</v>
      </c>
      <c r="E59" s="26"/>
      <c r="F59" s="26"/>
      <c r="G59" s="26"/>
      <c r="H59" s="26"/>
      <c r="I59" s="26"/>
      <c r="J59" s="26"/>
      <c r="K59" s="26"/>
      <c r="L59" s="26"/>
      <c r="M59" s="26">
        <v>0</v>
      </c>
      <c r="N59" s="210">
        <f t="shared" ref="N59:N69" si="4">SUM(B59:M59)</f>
        <v>18900</v>
      </c>
      <c r="O59" s="106">
        <f>IFERROR(AVERAGEIF(B59:M59,"&gt;0"),"")</f>
        <v>6300</v>
      </c>
    </row>
    <row r="60" spans="1:17" s="25" customFormat="1" ht="12.6" customHeight="1" x14ac:dyDescent="0.2">
      <c r="A60" s="111" t="s">
        <v>522</v>
      </c>
      <c r="B60" s="26"/>
      <c r="C60" s="26">
        <v>1356.28</v>
      </c>
      <c r="D60" s="26"/>
      <c r="E60" s="26"/>
      <c r="F60" s="26"/>
      <c r="G60" s="26"/>
      <c r="H60" s="26"/>
      <c r="I60" s="26"/>
      <c r="J60" s="26"/>
      <c r="K60" s="26"/>
      <c r="L60" s="26"/>
      <c r="M60" s="26">
        <v>0</v>
      </c>
      <c r="N60" s="210">
        <f t="shared" si="4"/>
        <v>1356.28</v>
      </c>
      <c r="O60" s="106">
        <f t="shared" ref="O60:O68" si="5">IFERROR(AVERAGEIF(B60:M60,"&gt;0"),"")</f>
        <v>1356.28</v>
      </c>
    </row>
    <row r="61" spans="1:17" s="25" customFormat="1" ht="12.6" customHeight="1" x14ac:dyDescent="0.2">
      <c r="A61" s="111" t="s">
        <v>422</v>
      </c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>
        <v>0</v>
      </c>
      <c r="N61" s="210">
        <f t="shared" si="4"/>
        <v>0</v>
      </c>
      <c r="O61" s="106" t="str">
        <f t="shared" si="5"/>
        <v/>
      </c>
    </row>
    <row r="62" spans="1:17" s="25" customFormat="1" ht="12.6" customHeight="1" x14ac:dyDescent="0.2">
      <c r="A62" s="111" t="s">
        <v>427</v>
      </c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>
        <v>0</v>
      </c>
      <c r="N62" s="210">
        <f t="shared" si="4"/>
        <v>0</v>
      </c>
      <c r="O62" s="106" t="str">
        <f t="shared" si="5"/>
        <v/>
      </c>
    </row>
    <row r="63" spans="1:17" s="25" customFormat="1" ht="12.6" customHeight="1" x14ac:dyDescent="0.2">
      <c r="A63" s="111" t="s">
        <v>148</v>
      </c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>
        <v>0</v>
      </c>
      <c r="N63" s="210">
        <f t="shared" si="4"/>
        <v>0</v>
      </c>
      <c r="O63" s="106" t="str">
        <f t="shared" si="5"/>
        <v/>
      </c>
    </row>
    <row r="64" spans="1:17" s="25" customFormat="1" ht="12.6" customHeight="1" x14ac:dyDescent="0.2">
      <c r="A64" s="111" t="s">
        <v>61</v>
      </c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>
        <v>0</v>
      </c>
      <c r="N64" s="210">
        <f t="shared" si="4"/>
        <v>0</v>
      </c>
      <c r="O64" s="106" t="str">
        <f t="shared" si="5"/>
        <v/>
      </c>
    </row>
    <row r="65" spans="1:16" s="25" customFormat="1" ht="12.6" customHeight="1" x14ac:dyDescent="0.2">
      <c r="A65" s="112" t="s">
        <v>3</v>
      </c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>
        <v>0</v>
      </c>
      <c r="N65" s="210">
        <f t="shared" si="4"/>
        <v>0</v>
      </c>
      <c r="O65" s="106" t="str">
        <f t="shared" si="5"/>
        <v/>
      </c>
    </row>
    <row r="66" spans="1:16" s="25" customFormat="1" ht="12.6" customHeight="1" x14ac:dyDescent="0.2">
      <c r="A66" s="112" t="s">
        <v>65</v>
      </c>
      <c r="B66" s="26">
        <v>16.600000000000001</v>
      </c>
      <c r="C66" s="26"/>
      <c r="D66" s="26">
        <v>9.2100000000000009</v>
      </c>
      <c r="E66" s="26"/>
      <c r="F66" s="26"/>
      <c r="G66" s="26"/>
      <c r="H66" s="26"/>
      <c r="I66" s="26"/>
      <c r="J66" s="26"/>
      <c r="K66" s="26"/>
      <c r="L66" s="26"/>
      <c r="M66" s="26">
        <v>0</v>
      </c>
      <c r="N66" s="210">
        <f t="shared" si="4"/>
        <v>25.810000000000002</v>
      </c>
      <c r="O66" s="106">
        <f t="shared" si="5"/>
        <v>12.905000000000001</v>
      </c>
    </row>
    <row r="67" spans="1:16" s="25" customFormat="1" ht="12.6" customHeight="1" x14ac:dyDescent="0.2">
      <c r="A67" s="112" t="s">
        <v>701</v>
      </c>
      <c r="B67" s="26">
        <v>1575</v>
      </c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>
        <v>0</v>
      </c>
      <c r="N67" s="210">
        <f t="shared" si="4"/>
        <v>1575</v>
      </c>
      <c r="O67" s="106">
        <f t="shared" si="5"/>
        <v>1575</v>
      </c>
    </row>
    <row r="68" spans="1:16" s="25" customFormat="1" ht="12.6" customHeight="1" x14ac:dyDescent="0.2">
      <c r="A68" s="112" t="s">
        <v>503</v>
      </c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>
        <v>0</v>
      </c>
      <c r="N68" s="210">
        <f t="shared" si="4"/>
        <v>0</v>
      </c>
      <c r="O68" s="106" t="str">
        <f t="shared" si="5"/>
        <v/>
      </c>
    </row>
    <row r="69" spans="1:16" s="25" customFormat="1" ht="12.6" customHeight="1" thickBot="1" x14ac:dyDescent="0.25">
      <c r="A69" s="176" t="s">
        <v>1</v>
      </c>
      <c r="B69" s="177">
        <f t="shared" ref="B69:M69" si="6">SUM(B59:B68)</f>
        <v>7891.6</v>
      </c>
      <c r="C69" s="177">
        <f t="shared" si="6"/>
        <v>7656.28</v>
      </c>
      <c r="D69" s="177">
        <f t="shared" si="6"/>
        <v>6309.21</v>
      </c>
      <c r="E69" s="177">
        <f t="shared" si="6"/>
        <v>0</v>
      </c>
      <c r="F69" s="177">
        <f>SUM(F59:F68)</f>
        <v>0</v>
      </c>
      <c r="G69" s="177">
        <f>SUM(G59:G68)</f>
        <v>0</v>
      </c>
      <c r="H69" s="177">
        <f t="shared" si="6"/>
        <v>0</v>
      </c>
      <c r="I69" s="177">
        <f>SUM(I59:I68)</f>
        <v>0</v>
      </c>
      <c r="J69" s="177">
        <f t="shared" si="6"/>
        <v>0</v>
      </c>
      <c r="K69" s="177">
        <f t="shared" si="6"/>
        <v>0</v>
      </c>
      <c r="L69" s="177">
        <f t="shared" si="6"/>
        <v>0</v>
      </c>
      <c r="M69" s="177">
        <f t="shared" si="6"/>
        <v>0</v>
      </c>
      <c r="N69" s="177">
        <f t="shared" si="4"/>
        <v>21857.09</v>
      </c>
      <c r="O69" s="291">
        <f>IFERROR(AVERAGEIF(B69:M69,"&gt;0"),"")</f>
        <v>7285.6966666666667</v>
      </c>
    </row>
    <row r="70" spans="1:16" s="25" customFormat="1" ht="12.6" customHeight="1" thickBot="1" x14ac:dyDescent="0.25">
      <c r="N70" s="34"/>
    </row>
    <row r="71" spans="1:16" s="34" customFormat="1" ht="12.6" customHeight="1" thickBot="1" x14ac:dyDescent="0.25">
      <c r="A71" s="186" t="s">
        <v>9</v>
      </c>
      <c r="B71" s="336">
        <f>'[2]2021'!$E$39</f>
        <v>36606.78</v>
      </c>
      <c r="C71" s="336">
        <f>'[2]2021'!$H$39</f>
        <v>41023.340000000004</v>
      </c>
      <c r="D71" s="336">
        <f>'[2]2021'!$K$39</f>
        <v>38152.51</v>
      </c>
      <c r="E71" s="336">
        <f>'[2]2021'!$N$39</f>
        <v>0</v>
      </c>
      <c r="F71" s="336">
        <f>'[2]2021'!$Q$39</f>
        <v>0</v>
      </c>
      <c r="G71" s="336">
        <f>'[2]2021'!$T$39</f>
        <v>0</v>
      </c>
      <c r="H71" s="336">
        <f>'[2]2021'!$W$39</f>
        <v>0</v>
      </c>
      <c r="I71" s="336">
        <f>'[2]2021'!$Z$39</f>
        <v>0</v>
      </c>
      <c r="J71" s="336">
        <f>'[2]2021'!$AC$39</f>
        <v>0</v>
      </c>
      <c r="K71" s="336">
        <f>'[2]2021'!$AF$39</f>
        <v>0</v>
      </c>
      <c r="L71" s="336">
        <f>'[2]2021'!$AI$39</f>
        <v>0</v>
      </c>
      <c r="M71" s="336">
        <f>'[2]2021'!$AL$39</f>
        <v>0</v>
      </c>
      <c r="N71" s="43"/>
      <c r="O71" s="43"/>
    </row>
    <row r="72" spans="1:16" s="25" customFormat="1" ht="14.1" customHeight="1" x14ac:dyDescent="0.2">
      <c r="N72" s="34"/>
    </row>
    <row r="73" spans="1:16" s="25" customFormat="1" ht="14.1" customHeight="1" x14ac:dyDescent="0.2">
      <c r="N73" s="34"/>
    </row>
    <row r="74" spans="1:16" s="25" customFormat="1" ht="14.1" customHeight="1" x14ac:dyDescent="0.2">
      <c r="N74" s="34"/>
    </row>
    <row r="75" spans="1:16" s="25" customFormat="1" ht="14.1" customHeight="1" x14ac:dyDescent="0.2">
      <c r="N75" s="34"/>
      <c r="O75" s="30"/>
      <c r="P75" s="30"/>
    </row>
    <row r="76" spans="1:16" x14ac:dyDescent="0.2">
      <c r="B76" s="25"/>
      <c r="O76" s="98"/>
      <c r="P76" s="98"/>
    </row>
  </sheetData>
  <sheetProtection password="E499" sheet="1" objects="1" scenarios="1" selectLockedCells="1" selectUnlockedCells="1"/>
  <mergeCells count="3">
    <mergeCell ref="A1:O1"/>
    <mergeCell ref="A2:O2"/>
    <mergeCell ref="A4:O4"/>
  </mergeCells>
  <printOptions horizontalCentered="1"/>
  <pageMargins left="0.78740157480314965" right="0" top="0.39370078740157483" bottom="0.39370078740157483" header="0.51181102362204722" footer="0.51181102362204722"/>
  <pageSetup paperSize="9" scale="65" firstPageNumber="0" orientation="landscape" horizontalDpi="300" verticalDpi="300" r:id="rId1"/>
  <headerFooter alignWithMargins="0"/>
  <ignoredErrors>
    <ignoredError sqref="B56:M56" formulaRange="1"/>
  </ignoredErrors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9"/>
  <dimension ref="A1:O69"/>
  <sheetViews>
    <sheetView topLeftCell="A40" zoomScale="140" zoomScaleNormal="140" workbookViewId="0">
      <selection activeCell="B50" sqref="B50:M50"/>
    </sheetView>
  </sheetViews>
  <sheetFormatPr defaultRowHeight="12.75" x14ac:dyDescent="0.2"/>
  <cols>
    <col min="1" max="1" width="36.140625" style="44" customWidth="1"/>
    <col min="2" max="3" width="9.7109375" style="44" customWidth="1"/>
    <col min="4" max="4" width="9.7109375" style="25" customWidth="1"/>
    <col min="5" max="6" width="9.7109375" style="44" customWidth="1"/>
    <col min="7" max="7" width="9.28515625" style="44" customWidth="1"/>
    <col min="8" max="8" width="9.7109375" style="44" customWidth="1"/>
    <col min="9" max="9" width="9.28515625" style="44" customWidth="1"/>
    <col min="10" max="10" width="9.7109375" style="44" customWidth="1"/>
    <col min="11" max="11" width="8.85546875" style="44" customWidth="1"/>
    <col min="12" max="12" width="9.5703125" style="44" customWidth="1"/>
    <col min="13" max="13" width="9.7109375" style="44" customWidth="1"/>
    <col min="14" max="14" width="9.7109375" style="215" customWidth="1"/>
    <col min="15" max="15" width="9.7109375" style="44" customWidth="1"/>
    <col min="16" max="16384" width="9.140625" style="44"/>
  </cols>
  <sheetData>
    <row r="1" spans="1:15" ht="12.6" customHeight="1" x14ac:dyDescent="0.2">
      <c r="A1" s="508" t="str">
        <f>APUCARANA!A1</f>
        <v xml:space="preserve">ORDEM DOS ADVOGADOS DO BRASIL - Seção PR </v>
      </c>
      <c r="B1" s="509"/>
      <c r="C1" s="509"/>
      <c r="D1" s="509"/>
      <c r="E1" s="509"/>
      <c r="F1" s="509"/>
      <c r="G1" s="509"/>
      <c r="H1" s="509"/>
      <c r="I1" s="509"/>
      <c r="J1" s="509"/>
      <c r="K1" s="509"/>
      <c r="L1" s="509"/>
      <c r="M1" s="509"/>
      <c r="N1" s="509"/>
      <c r="O1" s="510"/>
    </row>
    <row r="2" spans="1:15" ht="12.6" customHeight="1" thickBot="1" x14ac:dyDescent="0.25">
      <c r="A2" s="481" t="s">
        <v>703</v>
      </c>
      <c r="B2" s="482"/>
      <c r="C2" s="482"/>
      <c r="D2" s="482"/>
      <c r="E2" s="482"/>
      <c r="F2" s="482"/>
      <c r="G2" s="482"/>
      <c r="H2" s="482"/>
      <c r="I2" s="482"/>
      <c r="J2" s="482"/>
      <c r="K2" s="482"/>
      <c r="L2" s="482"/>
      <c r="M2" s="482"/>
      <c r="N2" s="482"/>
      <c r="O2" s="483"/>
    </row>
    <row r="3" spans="1:15" ht="12.6" customHeight="1" thickBot="1" x14ac:dyDescent="0.25">
      <c r="A3" s="45"/>
      <c r="B3" s="46"/>
      <c r="C3" s="46"/>
      <c r="D3" s="45"/>
      <c r="E3" s="46"/>
      <c r="F3" s="46"/>
      <c r="G3" s="46"/>
      <c r="H3" s="46"/>
      <c r="I3" s="46"/>
      <c r="J3" s="46"/>
      <c r="K3" s="46"/>
      <c r="L3" s="46"/>
      <c r="M3" s="46"/>
      <c r="N3" s="211"/>
      <c r="O3" s="46"/>
    </row>
    <row r="4" spans="1:15" s="52" customFormat="1" ht="12.6" customHeight="1" x14ac:dyDescent="0.2">
      <c r="A4" s="545" t="s">
        <v>29</v>
      </c>
      <c r="B4" s="546"/>
      <c r="C4" s="546"/>
      <c r="D4" s="546"/>
      <c r="E4" s="546"/>
      <c r="F4" s="546"/>
      <c r="G4" s="546"/>
      <c r="H4" s="546"/>
      <c r="I4" s="546"/>
      <c r="J4" s="546"/>
      <c r="K4" s="546"/>
      <c r="L4" s="546"/>
      <c r="M4" s="546"/>
      <c r="N4" s="546"/>
      <c r="O4" s="547"/>
    </row>
    <row r="5" spans="1:15" ht="12.6" customHeight="1" thickBot="1" x14ac:dyDescent="0.25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298"/>
      <c r="O5" s="45"/>
    </row>
    <row r="6" spans="1:15" s="71" customFormat="1" ht="12.6" customHeight="1" thickBot="1" x14ac:dyDescent="0.25">
      <c r="A6" s="9" t="s">
        <v>0</v>
      </c>
      <c r="B6" s="102">
        <f>APUCARANA!B6</f>
        <v>44197</v>
      </c>
      <c r="C6" s="102">
        <f>APUCARANA!C6</f>
        <v>44228</v>
      </c>
      <c r="D6" s="102">
        <f>APUCARANA!D6</f>
        <v>44256</v>
      </c>
      <c r="E6" s="102">
        <f>APUCARANA!E6</f>
        <v>44287</v>
      </c>
      <c r="F6" s="102">
        <f>APUCARANA!F6</f>
        <v>44317</v>
      </c>
      <c r="G6" s="102">
        <f>APUCARANA!G6</f>
        <v>44348</v>
      </c>
      <c r="H6" s="102">
        <f>APUCARANA!H6</f>
        <v>44378</v>
      </c>
      <c r="I6" s="102">
        <f>APUCARANA!I6</f>
        <v>44409</v>
      </c>
      <c r="J6" s="102">
        <f>APUCARANA!J6</f>
        <v>44440</v>
      </c>
      <c r="K6" s="102">
        <f>APUCARANA!K6</f>
        <v>44470</v>
      </c>
      <c r="L6" s="102">
        <f>APUCARANA!L6</f>
        <v>44501</v>
      </c>
      <c r="M6" s="102">
        <f>APUCARANA!M6</f>
        <v>44531</v>
      </c>
      <c r="N6" s="12" t="str">
        <f>APUCARANA!N6</f>
        <v>Total</v>
      </c>
      <c r="O6" s="9" t="str">
        <f>APUCARANA!O6</f>
        <v>Média</v>
      </c>
    </row>
    <row r="7" spans="1:15" s="25" customFormat="1" ht="12.6" customHeight="1" x14ac:dyDescent="0.2">
      <c r="A7" s="105" t="s">
        <v>569</v>
      </c>
      <c r="B7" s="26">
        <v>12.5</v>
      </c>
      <c r="C7" s="26"/>
      <c r="D7" s="297"/>
      <c r="E7" s="26"/>
      <c r="F7" s="26"/>
      <c r="G7" s="26"/>
      <c r="H7" s="26"/>
      <c r="I7" s="26"/>
      <c r="J7" s="26"/>
      <c r="K7" s="26"/>
      <c r="L7" s="26"/>
      <c r="M7" s="26">
        <v>0</v>
      </c>
      <c r="N7" s="183">
        <f>SUM(B7:M7)</f>
        <v>12.5</v>
      </c>
      <c r="O7" s="106">
        <f>IFERROR(AVERAGEIF(B7:M7,"&gt;0"),"")</f>
        <v>12.5</v>
      </c>
    </row>
    <row r="8" spans="1:15" s="25" customFormat="1" ht="12.6" customHeight="1" x14ac:dyDescent="0.2">
      <c r="A8" s="105" t="s">
        <v>113</v>
      </c>
      <c r="B8" s="26"/>
      <c r="C8" s="26"/>
      <c r="D8" s="297"/>
      <c r="E8" s="26"/>
      <c r="F8" s="26"/>
      <c r="G8" s="26"/>
      <c r="H8" s="26"/>
      <c r="I8" s="26"/>
      <c r="J8" s="26"/>
      <c r="K8" s="26"/>
      <c r="L8" s="26"/>
      <c r="M8" s="26">
        <v>0</v>
      </c>
      <c r="N8" s="183">
        <f t="shared" ref="N8:N55" si="0">SUM(B8:M8)</f>
        <v>0</v>
      </c>
      <c r="O8" s="106" t="str">
        <f t="shared" ref="O8:O55" si="1">IFERROR(AVERAGEIF(B8:M8,"&gt;0"),"")</f>
        <v/>
      </c>
    </row>
    <row r="9" spans="1:15" s="25" customFormat="1" ht="12.6" customHeight="1" x14ac:dyDescent="0.2">
      <c r="A9" s="105" t="s">
        <v>665</v>
      </c>
      <c r="B9" s="26"/>
      <c r="C9" s="26"/>
      <c r="D9" s="297"/>
      <c r="E9" s="26"/>
      <c r="F9" s="26"/>
      <c r="G9" s="26"/>
      <c r="H9" s="26"/>
      <c r="I9" s="26"/>
      <c r="J9" s="26"/>
      <c r="K9" s="26"/>
      <c r="L9" s="26"/>
      <c r="M9" s="26">
        <v>0</v>
      </c>
      <c r="N9" s="183">
        <f t="shared" si="0"/>
        <v>0</v>
      </c>
      <c r="O9" s="106" t="str">
        <f t="shared" si="1"/>
        <v/>
      </c>
    </row>
    <row r="10" spans="1:15" s="25" customFormat="1" ht="12.6" customHeight="1" x14ac:dyDescent="0.2">
      <c r="A10" s="105" t="s">
        <v>504</v>
      </c>
      <c r="B10" s="26"/>
      <c r="C10" s="26"/>
      <c r="D10" s="297"/>
      <c r="E10" s="26"/>
      <c r="F10" s="26"/>
      <c r="G10" s="26"/>
      <c r="H10" s="26"/>
      <c r="I10" s="26"/>
      <c r="J10" s="26"/>
      <c r="K10" s="26"/>
      <c r="L10" s="26"/>
      <c r="M10" s="26">
        <v>0</v>
      </c>
      <c r="N10" s="183">
        <f t="shared" si="0"/>
        <v>0</v>
      </c>
      <c r="O10" s="106" t="str">
        <f t="shared" si="1"/>
        <v/>
      </c>
    </row>
    <row r="11" spans="1:15" s="71" customFormat="1" ht="12.6" customHeight="1" x14ac:dyDescent="0.2">
      <c r="A11" s="155" t="s">
        <v>277</v>
      </c>
      <c r="B11" s="26"/>
      <c r="C11" s="26"/>
      <c r="D11" s="297"/>
      <c r="E11" s="26"/>
      <c r="F11" s="26"/>
      <c r="G11" s="26"/>
      <c r="H11" s="26"/>
      <c r="I11" s="26"/>
      <c r="J11" s="26"/>
      <c r="K11" s="26"/>
      <c r="L11" s="26"/>
      <c r="M11" s="26">
        <v>0</v>
      </c>
      <c r="N11" s="183">
        <f t="shared" si="0"/>
        <v>0</v>
      </c>
      <c r="O11" s="106" t="str">
        <f t="shared" si="1"/>
        <v/>
      </c>
    </row>
    <row r="12" spans="1:15" s="71" customFormat="1" ht="12.6" customHeight="1" x14ac:dyDescent="0.2">
      <c r="A12" s="155" t="s">
        <v>607</v>
      </c>
      <c r="B12" s="26">
        <v>1572.5</v>
      </c>
      <c r="C12" s="26"/>
      <c r="D12" s="297"/>
      <c r="E12" s="26"/>
      <c r="F12" s="26"/>
      <c r="G12" s="26"/>
      <c r="H12" s="26"/>
      <c r="I12" s="26"/>
      <c r="J12" s="26"/>
      <c r="K12" s="26"/>
      <c r="L12" s="26"/>
      <c r="M12" s="26">
        <v>0</v>
      </c>
      <c r="N12" s="183">
        <f t="shared" si="0"/>
        <v>1572.5</v>
      </c>
      <c r="O12" s="106">
        <f t="shared" si="1"/>
        <v>1572.5</v>
      </c>
    </row>
    <row r="13" spans="1:15" s="25" customFormat="1" ht="12.6" customHeight="1" x14ac:dyDescent="0.2">
      <c r="A13" s="105" t="s">
        <v>131</v>
      </c>
      <c r="B13" s="26"/>
      <c r="C13" s="26"/>
      <c r="D13" s="297"/>
      <c r="E13" s="26"/>
      <c r="F13" s="26"/>
      <c r="G13" s="26"/>
      <c r="H13" s="26"/>
      <c r="I13" s="26"/>
      <c r="J13" s="26"/>
      <c r="K13" s="26"/>
      <c r="L13" s="26"/>
      <c r="M13" s="26">
        <v>0</v>
      </c>
      <c r="N13" s="183">
        <f t="shared" si="0"/>
        <v>0</v>
      </c>
      <c r="O13" s="106" t="str">
        <f t="shared" si="1"/>
        <v/>
      </c>
    </row>
    <row r="14" spans="1:15" s="25" customFormat="1" ht="12.6" customHeight="1" x14ac:dyDescent="0.2">
      <c r="A14" s="105" t="s">
        <v>236</v>
      </c>
      <c r="B14" s="26"/>
      <c r="C14" s="26"/>
      <c r="D14" s="297"/>
      <c r="E14" s="26"/>
      <c r="F14" s="26"/>
      <c r="G14" s="26"/>
      <c r="H14" s="26"/>
      <c r="I14" s="26"/>
      <c r="J14" s="26"/>
      <c r="K14" s="26"/>
      <c r="L14" s="26"/>
      <c r="M14" s="26">
        <v>0</v>
      </c>
      <c r="N14" s="183">
        <f t="shared" si="0"/>
        <v>0</v>
      </c>
      <c r="O14" s="106" t="str">
        <f t="shared" si="1"/>
        <v/>
      </c>
    </row>
    <row r="15" spans="1:15" s="25" customFormat="1" ht="12.6" customHeight="1" x14ac:dyDescent="0.2">
      <c r="A15" s="105" t="s">
        <v>300</v>
      </c>
      <c r="B15" s="26"/>
      <c r="C15" s="26"/>
      <c r="D15" s="297"/>
      <c r="E15" s="26"/>
      <c r="F15" s="26"/>
      <c r="G15" s="26"/>
      <c r="H15" s="26"/>
      <c r="I15" s="26"/>
      <c r="J15" s="26"/>
      <c r="K15" s="26"/>
      <c r="L15" s="26"/>
      <c r="M15" s="26">
        <v>0</v>
      </c>
      <c r="N15" s="183">
        <f t="shared" si="0"/>
        <v>0</v>
      </c>
      <c r="O15" s="106" t="str">
        <f t="shared" si="1"/>
        <v/>
      </c>
    </row>
    <row r="16" spans="1:15" s="25" customFormat="1" ht="12.6" customHeight="1" x14ac:dyDescent="0.2">
      <c r="A16" s="105" t="s">
        <v>359</v>
      </c>
      <c r="B16" s="26"/>
      <c r="C16" s="26"/>
      <c r="D16" s="297">
        <v>110</v>
      </c>
      <c r="E16" s="26"/>
      <c r="F16" s="26"/>
      <c r="G16" s="26"/>
      <c r="H16" s="26"/>
      <c r="I16" s="26"/>
      <c r="J16" s="26"/>
      <c r="K16" s="26"/>
      <c r="L16" s="26"/>
      <c r="M16" s="26">
        <v>0</v>
      </c>
      <c r="N16" s="183">
        <f t="shared" si="0"/>
        <v>110</v>
      </c>
      <c r="O16" s="106">
        <f t="shared" si="1"/>
        <v>110</v>
      </c>
    </row>
    <row r="17" spans="1:15" s="25" customFormat="1" ht="12.6" customHeight="1" x14ac:dyDescent="0.2">
      <c r="A17" s="105" t="s">
        <v>198</v>
      </c>
      <c r="B17" s="26"/>
      <c r="C17" s="26">
        <v>142.25</v>
      </c>
      <c r="D17" s="297">
        <v>14</v>
      </c>
      <c r="E17" s="26"/>
      <c r="F17" s="26"/>
      <c r="G17" s="26"/>
      <c r="H17" s="26"/>
      <c r="I17" s="26"/>
      <c r="J17" s="26"/>
      <c r="K17" s="26"/>
      <c r="L17" s="26"/>
      <c r="M17" s="26">
        <v>0</v>
      </c>
      <c r="N17" s="183">
        <f t="shared" si="0"/>
        <v>156.25</v>
      </c>
      <c r="O17" s="106">
        <f t="shared" si="1"/>
        <v>78.125</v>
      </c>
    </row>
    <row r="18" spans="1:15" s="25" customFormat="1" ht="12.6" customHeight="1" x14ac:dyDescent="0.2">
      <c r="A18" s="105" t="s">
        <v>558</v>
      </c>
      <c r="B18" s="26"/>
      <c r="C18" s="26"/>
      <c r="D18" s="297">
        <v>454.41</v>
      </c>
      <c r="E18" s="26"/>
      <c r="F18" s="26"/>
      <c r="G18" s="26"/>
      <c r="H18" s="26"/>
      <c r="I18" s="26"/>
      <c r="J18" s="26"/>
      <c r="K18" s="26"/>
      <c r="L18" s="26"/>
      <c r="M18" s="26">
        <v>0</v>
      </c>
      <c r="N18" s="183">
        <f t="shared" si="0"/>
        <v>454.41</v>
      </c>
      <c r="O18" s="106">
        <f t="shared" si="1"/>
        <v>454.41</v>
      </c>
    </row>
    <row r="19" spans="1:15" s="25" customFormat="1" ht="12.6" customHeight="1" x14ac:dyDescent="0.2">
      <c r="A19" s="105" t="s">
        <v>642</v>
      </c>
      <c r="B19" s="26"/>
      <c r="C19" s="26"/>
      <c r="D19" s="297"/>
      <c r="E19" s="26"/>
      <c r="F19" s="26"/>
      <c r="G19" s="26"/>
      <c r="H19" s="26"/>
      <c r="I19" s="26"/>
      <c r="J19" s="26"/>
      <c r="K19" s="26"/>
      <c r="L19" s="26"/>
      <c r="M19" s="26">
        <v>0</v>
      </c>
      <c r="N19" s="183">
        <f t="shared" si="0"/>
        <v>0</v>
      </c>
      <c r="O19" s="106" t="str">
        <f t="shared" si="1"/>
        <v/>
      </c>
    </row>
    <row r="20" spans="1:15" s="25" customFormat="1" ht="12.6" customHeight="1" x14ac:dyDescent="0.2">
      <c r="A20" s="105" t="s">
        <v>67</v>
      </c>
      <c r="B20" s="26"/>
      <c r="C20" s="26"/>
      <c r="D20" s="297"/>
      <c r="E20" s="26"/>
      <c r="F20" s="26"/>
      <c r="G20" s="26"/>
      <c r="H20" s="26"/>
      <c r="I20" s="26"/>
      <c r="J20" s="26"/>
      <c r="K20" s="26"/>
      <c r="L20" s="26"/>
      <c r="M20" s="26">
        <v>0</v>
      </c>
      <c r="N20" s="183">
        <f t="shared" si="0"/>
        <v>0</v>
      </c>
      <c r="O20" s="106" t="str">
        <f t="shared" si="1"/>
        <v/>
      </c>
    </row>
    <row r="21" spans="1:15" s="25" customFormat="1" ht="12.6" customHeight="1" x14ac:dyDescent="0.2">
      <c r="A21" s="105" t="s">
        <v>489</v>
      </c>
      <c r="B21" s="26"/>
      <c r="C21" s="26"/>
      <c r="D21" s="297"/>
      <c r="E21" s="26"/>
      <c r="F21" s="26"/>
      <c r="G21" s="26"/>
      <c r="H21" s="26"/>
      <c r="I21" s="26"/>
      <c r="J21" s="26"/>
      <c r="K21" s="26"/>
      <c r="L21" s="26"/>
      <c r="M21" s="26">
        <v>0</v>
      </c>
      <c r="N21" s="183">
        <f t="shared" si="0"/>
        <v>0</v>
      </c>
      <c r="O21" s="106" t="str">
        <f t="shared" si="1"/>
        <v/>
      </c>
    </row>
    <row r="22" spans="1:15" s="25" customFormat="1" ht="12.6" customHeight="1" x14ac:dyDescent="0.2">
      <c r="A22" s="105" t="s">
        <v>216</v>
      </c>
      <c r="B22" s="26"/>
      <c r="C22" s="26"/>
      <c r="D22" s="297"/>
      <c r="E22" s="26"/>
      <c r="F22" s="26"/>
      <c r="G22" s="26"/>
      <c r="H22" s="26"/>
      <c r="I22" s="26"/>
      <c r="J22" s="26"/>
      <c r="K22" s="26"/>
      <c r="L22" s="26"/>
      <c r="M22" s="26">
        <v>0</v>
      </c>
      <c r="N22" s="183">
        <f t="shared" si="0"/>
        <v>0</v>
      </c>
      <c r="O22" s="106" t="str">
        <f t="shared" si="1"/>
        <v/>
      </c>
    </row>
    <row r="23" spans="1:15" s="25" customFormat="1" ht="12.6" customHeight="1" x14ac:dyDescent="0.2">
      <c r="A23" s="105" t="s">
        <v>159</v>
      </c>
      <c r="B23" s="26"/>
      <c r="C23" s="26"/>
      <c r="D23" s="297"/>
      <c r="E23" s="26"/>
      <c r="F23" s="26"/>
      <c r="G23" s="26"/>
      <c r="H23" s="26"/>
      <c r="I23" s="26"/>
      <c r="J23" s="26"/>
      <c r="K23" s="26"/>
      <c r="L23" s="26"/>
      <c r="M23" s="26">
        <v>0</v>
      </c>
      <c r="N23" s="183">
        <f t="shared" si="0"/>
        <v>0</v>
      </c>
      <c r="O23" s="106" t="str">
        <f t="shared" si="1"/>
        <v/>
      </c>
    </row>
    <row r="24" spans="1:15" s="25" customFormat="1" ht="12.6" customHeight="1" x14ac:dyDescent="0.2">
      <c r="A24" s="105" t="s">
        <v>158</v>
      </c>
      <c r="B24" s="26"/>
      <c r="C24" s="26"/>
      <c r="D24" s="297"/>
      <c r="E24" s="26"/>
      <c r="F24" s="26"/>
      <c r="G24" s="26"/>
      <c r="H24" s="26"/>
      <c r="I24" s="26"/>
      <c r="J24" s="26"/>
      <c r="K24" s="26"/>
      <c r="L24" s="26"/>
      <c r="M24" s="26">
        <v>0</v>
      </c>
      <c r="N24" s="183">
        <f t="shared" si="0"/>
        <v>0</v>
      </c>
      <c r="O24" s="106" t="str">
        <f t="shared" si="1"/>
        <v/>
      </c>
    </row>
    <row r="25" spans="1:15" s="25" customFormat="1" ht="12.6" customHeight="1" x14ac:dyDescent="0.2">
      <c r="A25" s="105" t="s">
        <v>706</v>
      </c>
      <c r="B25" s="26">
        <v>25</v>
      </c>
      <c r="C25" s="26"/>
      <c r="D25" s="297"/>
      <c r="E25" s="26"/>
      <c r="F25" s="26"/>
      <c r="G25" s="26"/>
      <c r="H25" s="26"/>
      <c r="I25" s="26"/>
      <c r="J25" s="26"/>
      <c r="K25" s="26"/>
      <c r="L25" s="26"/>
      <c r="M25" s="26"/>
      <c r="N25" s="183">
        <f t="shared" si="0"/>
        <v>25</v>
      </c>
      <c r="O25" s="106">
        <f t="shared" si="1"/>
        <v>25</v>
      </c>
    </row>
    <row r="26" spans="1:15" s="25" customFormat="1" ht="12.6" customHeight="1" x14ac:dyDescent="0.2">
      <c r="A26" s="105" t="s">
        <v>142</v>
      </c>
      <c r="B26" s="26"/>
      <c r="C26" s="26"/>
      <c r="D26" s="297"/>
      <c r="E26" s="26"/>
      <c r="F26" s="26"/>
      <c r="G26" s="26"/>
      <c r="H26" s="26"/>
      <c r="I26" s="26"/>
      <c r="J26" s="26"/>
      <c r="K26" s="26"/>
      <c r="L26" s="26"/>
      <c r="M26" s="26">
        <v>0</v>
      </c>
      <c r="N26" s="183">
        <f t="shared" si="0"/>
        <v>0</v>
      </c>
      <c r="O26" s="106" t="str">
        <f t="shared" si="1"/>
        <v/>
      </c>
    </row>
    <row r="27" spans="1:15" s="25" customFormat="1" ht="12.6" customHeight="1" x14ac:dyDescent="0.2">
      <c r="A27" s="105" t="s">
        <v>68</v>
      </c>
      <c r="B27" s="26"/>
      <c r="C27" s="26"/>
      <c r="D27" s="297"/>
      <c r="E27" s="26"/>
      <c r="F27" s="26"/>
      <c r="G27" s="26"/>
      <c r="H27" s="26"/>
      <c r="I27" s="26"/>
      <c r="J27" s="26"/>
      <c r="K27" s="26"/>
      <c r="L27" s="26"/>
      <c r="M27" s="26">
        <v>0</v>
      </c>
      <c r="N27" s="183">
        <f t="shared" si="0"/>
        <v>0</v>
      </c>
      <c r="O27" s="106" t="str">
        <f t="shared" si="1"/>
        <v/>
      </c>
    </row>
    <row r="28" spans="1:15" s="25" customFormat="1" ht="12.6" customHeight="1" x14ac:dyDescent="0.2">
      <c r="A28" s="105" t="s">
        <v>77</v>
      </c>
      <c r="B28" s="26"/>
      <c r="C28" s="26"/>
      <c r="D28" s="297">
        <v>121</v>
      </c>
      <c r="E28" s="26"/>
      <c r="F28" s="26"/>
      <c r="G28" s="26"/>
      <c r="H28" s="26"/>
      <c r="I28" s="26"/>
      <c r="J28" s="26"/>
      <c r="K28" s="26"/>
      <c r="L28" s="26"/>
      <c r="M28" s="26">
        <v>0</v>
      </c>
      <c r="N28" s="183">
        <f t="shared" si="0"/>
        <v>121</v>
      </c>
      <c r="O28" s="106">
        <f t="shared" si="1"/>
        <v>121</v>
      </c>
    </row>
    <row r="29" spans="1:15" s="25" customFormat="1" ht="12.6" customHeight="1" x14ac:dyDescent="0.2">
      <c r="A29" s="105" t="s">
        <v>111</v>
      </c>
      <c r="B29" s="26"/>
      <c r="C29" s="26"/>
      <c r="D29" s="297">
        <v>142.83000000000001</v>
      </c>
      <c r="E29" s="26"/>
      <c r="F29" s="26"/>
      <c r="G29" s="26"/>
      <c r="H29" s="26"/>
      <c r="I29" s="26"/>
      <c r="J29" s="26"/>
      <c r="K29" s="26"/>
      <c r="L29" s="26"/>
      <c r="M29" s="26">
        <v>0</v>
      </c>
      <c r="N29" s="183">
        <f t="shared" si="0"/>
        <v>142.83000000000001</v>
      </c>
      <c r="O29" s="106">
        <f t="shared" si="1"/>
        <v>142.83000000000001</v>
      </c>
    </row>
    <row r="30" spans="1:15" s="25" customFormat="1" ht="12.6" customHeight="1" x14ac:dyDescent="0.2">
      <c r="A30" s="105" t="s">
        <v>69</v>
      </c>
      <c r="B30" s="26"/>
      <c r="C30" s="26"/>
      <c r="D30" s="297"/>
      <c r="E30" s="26"/>
      <c r="F30" s="26"/>
      <c r="G30" s="26"/>
      <c r="H30" s="26"/>
      <c r="I30" s="26"/>
      <c r="J30" s="26"/>
      <c r="K30" s="26"/>
      <c r="L30" s="26"/>
      <c r="M30" s="26">
        <v>0</v>
      </c>
      <c r="N30" s="183">
        <f t="shared" si="0"/>
        <v>0</v>
      </c>
      <c r="O30" s="106" t="str">
        <f t="shared" si="1"/>
        <v/>
      </c>
    </row>
    <row r="31" spans="1:15" s="25" customFormat="1" ht="12.6" customHeight="1" x14ac:dyDescent="0.2">
      <c r="A31" s="105" t="s">
        <v>581</v>
      </c>
      <c r="B31" s="26"/>
      <c r="C31" s="26"/>
      <c r="D31" s="297"/>
      <c r="E31" s="26"/>
      <c r="F31" s="26"/>
      <c r="G31" s="26"/>
      <c r="H31" s="26"/>
      <c r="I31" s="26"/>
      <c r="J31" s="26"/>
      <c r="K31" s="26"/>
      <c r="L31" s="26"/>
      <c r="M31" s="26">
        <v>0</v>
      </c>
      <c r="N31" s="183">
        <f t="shared" si="0"/>
        <v>0</v>
      </c>
      <c r="O31" s="106" t="str">
        <f t="shared" si="1"/>
        <v/>
      </c>
    </row>
    <row r="32" spans="1:15" s="25" customFormat="1" ht="12.6" customHeight="1" x14ac:dyDescent="0.2">
      <c r="A32" s="105" t="s">
        <v>126</v>
      </c>
      <c r="B32" s="26"/>
      <c r="C32" s="26"/>
      <c r="D32" s="297"/>
      <c r="E32" s="26"/>
      <c r="F32" s="26"/>
      <c r="G32" s="26"/>
      <c r="H32" s="26"/>
      <c r="I32" s="26"/>
      <c r="J32" s="26"/>
      <c r="K32" s="26"/>
      <c r="L32" s="26"/>
      <c r="M32" s="26">
        <v>0</v>
      </c>
      <c r="N32" s="183">
        <f t="shared" si="0"/>
        <v>0</v>
      </c>
      <c r="O32" s="106" t="str">
        <f t="shared" si="1"/>
        <v/>
      </c>
    </row>
    <row r="33" spans="1:15" s="25" customFormat="1" ht="12.6" customHeight="1" x14ac:dyDescent="0.2">
      <c r="A33" s="105" t="s">
        <v>76</v>
      </c>
      <c r="B33" s="26"/>
      <c r="C33" s="26"/>
      <c r="D33" s="297">
        <v>125</v>
      </c>
      <c r="E33" s="26"/>
      <c r="F33" s="26"/>
      <c r="G33" s="26"/>
      <c r="H33" s="26"/>
      <c r="I33" s="26"/>
      <c r="J33" s="26"/>
      <c r="K33" s="26"/>
      <c r="L33" s="26"/>
      <c r="M33" s="26">
        <v>0</v>
      </c>
      <c r="N33" s="183">
        <f t="shared" si="0"/>
        <v>125</v>
      </c>
      <c r="O33" s="106">
        <f t="shared" si="1"/>
        <v>125</v>
      </c>
    </row>
    <row r="34" spans="1:15" s="25" customFormat="1" ht="12.6" customHeight="1" x14ac:dyDescent="0.2">
      <c r="A34" s="105" t="s">
        <v>217</v>
      </c>
      <c r="B34" s="26"/>
      <c r="C34" s="26"/>
      <c r="D34" s="297"/>
      <c r="E34" s="26"/>
      <c r="F34" s="26"/>
      <c r="G34" s="26"/>
      <c r="H34" s="26"/>
      <c r="I34" s="26"/>
      <c r="J34" s="26"/>
      <c r="K34" s="26"/>
      <c r="L34" s="26"/>
      <c r="M34" s="26">
        <v>0</v>
      </c>
      <c r="N34" s="183">
        <f t="shared" si="0"/>
        <v>0</v>
      </c>
      <c r="O34" s="106" t="str">
        <f t="shared" si="1"/>
        <v/>
      </c>
    </row>
    <row r="35" spans="1:15" s="25" customFormat="1" ht="12.6" customHeight="1" x14ac:dyDescent="0.2">
      <c r="A35" s="105" t="s">
        <v>367</v>
      </c>
      <c r="B35" s="26"/>
      <c r="C35" s="26"/>
      <c r="D35" s="297"/>
      <c r="E35" s="26"/>
      <c r="F35" s="26"/>
      <c r="G35" s="26"/>
      <c r="H35" s="26"/>
      <c r="I35" s="26"/>
      <c r="J35" s="26"/>
      <c r="K35" s="26"/>
      <c r="L35" s="26"/>
      <c r="M35" s="26">
        <v>0</v>
      </c>
      <c r="N35" s="183">
        <f t="shared" si="0"/>
        <v>0</v>
      </c>
      <c r="O35" s="106" t="str">
        <f t="shared" si="1"/>
        <v/>
      </c>
    </row>
    <row r="36" spans="1:15" s="25" customFormat="1" ht="12.6" customHeight="1" x14ac:dyDescent="0.2">
      <c r="A36" s="263" t="s">
        <v>371</v>
      </c>
      <c r="B36" s="26">
        <v>29.82</v>
      </c>
      <c r="C36" s="26">
        <v>29.82</v>
      </c>
      <c r="D36" s="297">
        <v>29.82</v>
      </c>
      <c r="E36" s="26"/>
      <c r="F36" s="26"/>
      <c r="G36" s="26"/>
      <c r="H36" s="26"/>
      <c r="I36" s="26"/>
      <c r="J36" s="26"/>
      <c r="K36" s="26"/>
      <c r="L36" s="26"/>
      <c r="M36" s="26">
        <v>0</v>
      </c>
      <c r="N36" s="183">
        <f t="shared" si="0"/>
        <v>89.460000000000008</v>
      </c>
      <c r="O36" s="106">
        <f t="shared" si="1"/>
        <v>29.820000000000004</v>
      </c>
    </row>
    <row r="37" spans="1:15" s="25" customFormat="1" ht="12.6" customHeight="1" x14ac:dyDescent="0.2">
      <c r="A37" s="105" t="s">
        <v>456</v>
      </c>
      <c r="B37" s="26"/>
      <c r="C37" s="26"/>
      <c r="D37" s="297"/>
      <c r="E37" s="26"/>
      <c r="F37" s="26"/>
      <c r="G37" s="26"/>
      <c r="H37" s="26"/>
      <c r="I37" s="26"/>
      <c r="J37" s="26"/>
      <c r="K37" s="26"/>
      <c r="L37" s="26"/>
      <c r="M37" s="26">
        <v>0</v>
      </c>
      <c r="N37" s="183">
        <f t="shared" si="0"/>
        <v>0</v>
      </c>
      <c r="O37" s="106" t="str">
        <f t="shared" si="1"/>
        <v/>
      </c>
    </row>
    <row r="38" spans="1:15" s="25" customFormat="1" ht="12.6" customHeight="1" x14ac:dyDescent="0.2">
      <c r="A38" s="105" t="s">
        <v>106</v>
      </c>
      <c r="B38" s="26"/>
      <c r="C38" s="26">
        <v>480</v>
      </c>
      <c r="D38" s="297"/>
      <c r="E38" s="26"/>
      <c r="F38" s="26"/>
      <c r="G38" s="26"/>
      <c r="H38" s="26"/>
      <c r="I38" s="26"/>
      <c r="J38" s="26"/>
      <c r="K38" s="26"/>
      <c r="L38" s="26"/>
      <c r="M38" s="26">
        <v>0</v>
      </c>
      <c r="N38" s="183">
        <f t="shared" si="0"/>
        <v>480</v>
      </c>
      <c r="O38" s="106">
        <f t="shared" si="1"/>
        <v>480</v>
      </c>
    </row>
    <row r="39" spans="1:15" s="25" customFormat="1" ht="12.6" customHeight="1" x14ac:dyDescent="0.2">
      <c r="A39" s="105" t="s">
        <v>253</v>
      </c>
      <c r="B39" s="26"/>
      <c r="C39" s="26">
        <v>100</v>
      </c>
      <c r="D39" s="297">
        <v>350</v>
      </c>
      <c r="E39" s="26"/>
      <c r="F39" s="26"/>
      <c r="G39" s="26"/>
      <c r="H39" s="26"/>
      <c r="I39" s="26"/>
      <c r="J39" s="26"/>
      <c r="K39" s="26"/>
      <c r="L39" s="26"/>
      <c r="M39" s="26">
        <v>0</v>
      </c>
      <c r="N39" s="183">
        <f t="shared" si="0"/>
        <v>450</v>
      </c>
      <c r="O39" s="106">
        <f t="shared" si="1"/>
        <v>225</v>
      </c>
    </row>
    <row r="40" spans="1:15" s="25" customFormat="1" ht="12.6" customHeight="1" x14ac:dyDescent="0.2">
      <c r="A40" s="105" t="s">
        <v>582</v>
      </c>
      <c r="B40" s="26"/>
      <c r="C40" s="26"/>
      <c r="D40" s="297"/>
      <c r="E40" s="26"/>
      <c r="F40" s="26"/>
      <c r="G40" s="26"/>
      <c r="H40" s="26"/>
      <c r="I40" s="26"/>
      <c r="J40" s="26"/>
      <c r="K40" s="26"/>
      <c r="L40" s="26"/>
      <c r="M40" s="26">
        <v>0</v>
      </c>
      <c r="N40" s="183">
        <f t="shared" si="0"/>
        <v>0</v>
      </c>
      <c r="O40" s="106" t="str">
        <f t="shared" si="1"/>
        <v/>
      </c>
    </row>
    <row r="41" spans="1:15" s="25" customFormat="1" ht="12.6" customHeight="1" x14ac:dyDescent="0.2">
      <c r="A41" s="105" t="s">
        <v>528</v>
      </c>
      <c r="B41" s="26"/>
      <c r="C41" s="26"/>
      <c r="D41" s="297"/>
      <c r="E41" s="26"/>
      <c r="F41" s="26"/>
      <c r="G41" s="26"/>
      <c r="H41" s="26"/>
      <c r="I41" s="26"/>
      <c r="J41" s="26"/>
      <c r="K41" s="26"/>
      <c r="L41" s="26"/>
      <c r="M41" s="26">
        <v>0</v>
      </c>
      <c r="N41" s="183">
        <f t="shared" si="0"/>
        <v>0</v>
      </c>
      <c r="O41" s="106" t="str">
        <f t="shared" si="1"/>
        <v/>
      </c>
    </row>
    <row r="42" spans="1:15" s="25" customFormat="1" ht="12.6" customHeight="1" x14ac:dyDescent="0.2">
      <c r="A42" s="105" t="s">
        <v>497</v>
      </c>
      <c r="B42" s="26">
        <v>19.5</v>
      </c>
      <c r="C42" s="26">
        <v>35.200000000000003</v>
      </c>
      <c r="D42" s="297">
        <v>21.3</v>
      </c>
      <c r="E42" s="26"/>
      <c r="F42" s="26"/>
      <c r="G42" s="26"/>
      <c r="H42" s="26"/>
      <c r="I42" s="26"/>
      <c r="J42" s="26"/>
      <c r="K42" s="26"/>
      <c r="L42" s="26"/>
      <c r="M42" s="26">
        <v>0</v>
      </c>
      <c r="N42" s="183">
        <f t="shared" si="0"/>
        <v>76</v>
      </c>
      <c r="O42" s="106">
        <f t="shared" si="1"/>
        <v>25.333333333333332</v>
      </c>
    </row>
    <row r="43" spans="1:15" s="25" customFormat="1" ht="12.6" customHeight="1" x14ac:dyDescent="0.2">
      <c r="A43" s="105" t="s">
        <v>95</v>
      </c>
      <c r="B43" s="26">
        <v>267.07</v>
      </c>
      <c r="C43" s="26">
        <v>485.84</v>
      </c>
      <c r="D43" s="297"/>
      <c r="E43" s="26"/>
      <c r="F43" s="26"/>
      <c r="G43" s="26"/>
      <c r="H43" s="26"/>
      <c r="I43" s="26"/>
      <c r="J43" s="26"/>
      <c r="K43" s="26"/>
      <c r="L43" s="26"/>
      <c r="M43" s="26">
        <v>0</v>
      </c>
      <c r="N43" s="183">
        <f t="shared" si="0"/>
        <v>752.91</v>
      </c>
      <c r="O43" s="106">
        <f t="shared" si="1"/>
        <v>376.45499999999998</v>
      </c>
    </row>
    <row r="44" spans="1:15" s="25" customFormat="1" ht="12.6" customHeight="1" x14ac:dyDescent="0.2">
      <c r="A44" s="105" t="s">
        <v>263</v>
      </c>
      <c r="B44" s="26">
        <v>120</v>
      </c>
      <c r="C44" s="26">
        <v>120</v>
      </c>
      <c r="D44" s="297">
        <v>120</v>
      </c>
      <c r="E44" s="26"/>
      <c r="F44" s="26"/>
      <c r="G44" s="26"/>
      <c r="H44" s="26"/>
      <c r="I44" s="26"/>
      <c r="J44" s="26"/>
      <c r="K44" s="26"/>
      <c r="L44" s="26"/>
      <c r="M44" s="26">
        <v>0</v>
      </c>
      <c r="N44" s="183">
        <f t="shared" si="0"/>
        <v>360</v>
      </c>
      <c r="O44" s="106">
        <f t="shared" si="1"/>
        <v>120</v>
      </c>
    </row>
    <row r="45" spans="1:15" s="25" customFormat="1" ht="12.6" customHeight="1" x14ac:dyDescent="0.2">
      <c r="A45" s="105" t="s">
        <v>96</v>
      </c>
      <c r="B45" s="26">
        <v>219.9</v>
      </c>
      <c r="C45" s="26">
        <v>366.83</v>
      </c>
      <c r="D45" s="297">
        <v>309.89999999999998</v>
      </c>
      <c r="E45" s="26"/>
      <c r="F45" s="26"/>
      <c r="G45" s="26"/>
      <c r="H45" s="26"/>
      <c r="I45" s="26"/>
      <c r="J45" s="26"/>
      <c r="K45" s="26"/>
      <c r="L45" s="26"/>
      <c r="M45" s="26">
        <v>0</v>
      </c>
      <c r="N45" s="183">
        <f t="shared" si="0"/>
        <v>896.63</v>
      </c>
      <c r="O45" s="106">
        <f t="shared" si="1"/>
        <v>298.87666666666667</v>
      </c>
    </row>
    <row r="46" spans="1:15" s="25" customFormat="1" ht="12.6" customHeight="1" x14ac:dyDescent="0.2">
      <c r="A46" s="105" t="s">
        <v>74</v>
      </c>
      <c r="B46" s="26">
        <v>200</v>
      </c>
      <c r="C46" s="26">
        <v>200</v>
      </c>
      <c r="D46" s="297">
        <v>200</v>
      </c>
      <c r="E46" s="26"/>
      <c r="F46" s="26"/>
      <c r="G46" s="26"/>
      <c r="H46" s="26"/>
      <c r="I46" s="26"/>
      <c r="J46" s="26"/>
      <c r="K46" s="26"/>
      <c r="L46" s="26"/>
      <c r="M46" s="26">
        <v>0</v>
      </c>
      <c r="N46" s="183">
        <f t="shared" si="0"/>
        <v>600</v>
      </c>
      <c r="O46" s="106">
        <f t="shared" si="1"/>
        <v>200</v>
      </c>
    </row>
    <row r="47" spans="1:15" s="25" customFormat="1" ht="12.6" customHeight="1" x14ac:dyDescent="0.2">
      <c r="A47" s="105" t="s">
        <v>75</v>
      </c>
      <c r="B47" s="26"/>
      <c r="C47" s="26">
        <v>352.1</v>
      </c>
      <c r="D47" s="297">
        <v>152.32</v>
      </c>
      <c r="E47" s="26"/>
      <c r="F47" s="26"/>
      <c r="G47" s="26"/>
      <c r="H47" s="26"/>
      <c r="I47" s="26"/>
      <c r="J47" s="26"/>
      <c r="K47" s="26"/>
      <c r="L47" s="26"/>
      <c r="M47" s="26">
        <v>0</v>
      </c>
      <c r="N47" s="183">
        <f t="shared" si="0"/>
        <v>504.42</v>
      </c>
      <c r="O47" s="106">
        <f t="shared" si="1"/>
        <v>252.21</v>
      </c>
    </row>
    <row r="48" spans="1:15" s="25" customFormat="1" ht="12.6" customHeight="1" x14ac:dyDescent="0.2">
      <c r="A48" s="105" t="s">
        <v>112</v>
      </c>
      <c r="B48" s="26"/>
      <c r="C48" s="26">
        <v>1000</v>
      </c>
      <c r="D48" s="297"/>
      <c r="E48" s="26"/>
      <c r="F48" s="26"/>
      <c r="G48" s="26"/>
      <c r="H48" s="26"/>
      <c r="I48" s="26"/>
      <c r="J48" s="26"/>
      <c r="K48" s="26"/>
      <c r="L48" s="26"/>
      <c r="M48" s="26">
        <v>0</v>
      </c>
      <c r="N48" s="183">
        <f t="shared" si="0"/>
        <v>1000</v>
      </c>
      <c r="O48" s="106">
        <f t="shared" si="1"/>
        <v>1000</v>
      </c>
    </row>
    <row r="49" spans="1:15" s="25" customFormat="1" ht="12.6" customHeight="1" x14ac:dyDescent="0.2">
      <c r="A49" s="105" t="s">
        <v>351</v>
      </c>
      <c r="B49" s="26"/>
      <c r="C49" s="26"/>
      <c r="D49" s="297"/>
      <c r="E49" s="26"/>
      <c r="F49" s="26"/>
      <c r="G49" s="26"/>
      <c r="H49" s="26"/>
      <c r="I49" s="26"/>
      <c r="J49" s="26"/>
      <c r="K49" s="26"/>
      <c r="L49" s="26"/>
      <c r="M49" s="26">
        <v>0</v>
      </c>
      <c r="N49" s="183">
        <f t="shared" si="0"/>
        <v>0</v>
      </c>
      <c r="O49" s="106" t="str">
        <f t="shared" si="1"/>
        <v/>
      </c>
    </row>
    <row r="50" spans="1:15" s="25" customFormat="1" ht="12.6" customHeight="1" x14ac:dyDescent="0.2">
      <c r="A50" s="105" t="s">
        <v>107</v>
      </c>
      <c r="B50" s="26"/>
      <c r="C50" s="26"/>
      <c r="D50" s="297"/>
      <c r="E50" s="26"/>
      <c r="F50" s="26"/>
      <c r="G50" s="26"/>
      <c r="H50" s="26"/>
      <c r="I50" s="26"/>
      <c r="J50" s="26"/>
      <c r="K50" s="26"/>
      <c r="L50" s="26"/>
      <c r="M50" s="26">
        <v>0</v>
      </c>
      <c r="N50" s="183">
        <f t="shared" si="0"/>
        <v>0</v>
      </c>
      <c r="O50" s="106" t="str">
        <f t="shared" si="1"/>
        <v/>
      </c>
    </row>
    <row r="51" spans="1:15" s="25" customFormat="1" ht="12.6" customHeight="1" x14ac:dyDescent="0.2">
      <c r="A51" s="105" t="s">
        <v>151</v>
      </c>
      <c r="B51" s="26"/>
      <c r="C51" s="26"/>
      <c r="D51" s="297"/>
      <c r="E51" s="26"/>
      <c r="F51" s="26"/>
      <c r="G51" s="26"/>
      <c r="H51" s="26"/>
      <c r="I51" s="26"/>
      <c r="J51" s="26"/>
      <c r="K51" s="26"/>
      <c r="L51" s="26"/>
      <c r="M51" s="26">
        <v>0</v>
      </c>
      <c r="N51" s="183">
        <f t="shared" si="0"/>
        <v>0</v>
      </c>
      <c r="O51" s="106" t="str">
        <f t="shared" si="1"/>
        <v/>
      </c>
    </row>
    <row r="52" spans="1:15" s="25" customFormat="1" ht="12.6" customHeight="1" x14ac:dyDescent="0.2">
      <c r="A52" s="105" t="s">
        <v>79</v>
      </c>
      <c r="B52" s="26"/>
      <c r="C52" s="26">
        <v>20.9</v>
      </c>
      <c r="D52" s="297">
        <v>31.35</v>
      </c>
      <c r="E52" s="26"/>
      <c r="F52" s="26"/>
      <c r="G52" s="26"/>
      <c r="H52" s="26"/>
      <c r="I52" s="26"/>
      <c r="J52" s="26"/>
      <c r="K52" s="26"/>
      <c r="L52" s="26"/>
      <c r="M52" s="26">
        <v>0</v>
      </c>
      <c r="N52" s="183">
        <f t="shared" si="0"/>
        <v>52.25</v>
      </c>
      <c r="O52" s="106">
        <f t="shared" si="1"/>
        <v>26.125</v>
      </c>
    </row>
    <row r="53" spans="1:15" s="25" customFormat="1" ht="12.6" customHeight="1" x14ac:dyDescent="0.2">
      <c r="A53" s="105" t="s">
        <v>81</v>
      </c>
      <c r="B53" s="26">
        <v>139.49</v>
      </c>
      <c r="C53" s="26">
        <v>139.71</v>
      </c>
      <c r="D53" s="297">
        <v>145.91999999999999</v>
      </c>
      <c r="E53" s="26"/>
      <c r="F53" s="26"/>
      <c r="G53" s="26"/>
      <c r="H53" s="26"/>
      <c r="I53" s="26"/>
      <c r="J53" s="26"/>
      <c r="K53" s="26"/>
      <c r="L53" s="26"/>
      <c r="M53" s="26">
        <v>0</v>
      </c>
      <c r="N53" s="183">
        <f t="shared" si="0"/>
        <v>425.12</v>
      </c>
      <c r="O53" s="106">
        <f t="shared" si="1"/>
        <v>141.70666666666668</v>
      </c>
    </row>
    <row r="54" spans="1:15" s="25" customFormat="1" ht="12.6" customHeight="1" x14ac:dyDescent="0.2">
      <c r="A54" s="105" t="s">
        <v>87</v>
      </c>
      <c r="B54" s="26"/>
      <c r="C54" s="26">
        <v>451.18</v>
      </c>
      <c r="D54" s="297"/>
      <c r="E54" s="26"/>
      <c r="F54" s="26"/>
      <c r="G54" s="26"/>
      <c r="H54" s="26"/>
      <c r="I54" s="26"/>
      <c r="J54" s="26"/>
      <c r="K54" s="26"/>
      <c r="L54" s="26"/>
      <c r="M54" s="26">
        <v>0</v>
      </c>
      <c r="N54" s="183">
        <f t="shared" si="0"/>
        <v>451.18</v>
      </c>
      <c r="O54" s="106">
        <f t="shared" si="1"/>
        <v>451.18</v>
      </c>
    </row>
    <row r="55" spans="1:15" s="25" customFormat="1" ht="12.6" customHeight="1" x14ac:dyDescent="0.2">
      <c r="A55" s="105" t="s">
        <v>202</v>
      </c>
      <c r="B55" s="26"/>
      <c r="C55" s="26"/>
      <c r="D55" s="297"/>
      <c r="E55" s="26"/>
      <c r="F55" s="26"/>
      <c r="G55" s="26"/>
      <c r="H55" s="26"/>
      <c r="I55" s="26"/>
      <c r="J55" s="26"/>
      <c r="K55" s="26"/>
      <c r="L55" s="26"/>
      <c r="M55" s="26">
        <v>0</v>
      </c>
      <c r="N55" s="183">
        <f t="shared" si="0"/>
        <v>0</v>
      </c>
      <c r="O55" s="106" t="str">
        <f t="shared" si="1"/>
        <v/>
      </c>
    </row>
    <row r="56" spans="1:15" s="25" customFormat="1" ht="12.6" customHeight="1" thickBot="1" x14ac:dyDescent="0.25">
      <c r="A56" s="168" t="s">
        <v>1</v>
      </c>
      <c r="B56" s="178">
        <f>SUM(B7:B55)</f>
        <v>2605.7799999999997</v>
      </c>
      <c r="C56" s="178">
        <f t="shared" ref="C56:M56" si="2">SUM(C7:C55)</f>
        <v>3923.83</v>
      </c>
      <c r="D56" s="178">
        <f>SUM(D7:D55)</f>
        <v>2327.8500000000004</v>
      </c>
      <c r="E56" s="178">
        <f t="shared" si="2"/>
        <v>0</v>
      </c>
      <c r="F56" s="178">
        <f t="shared" si="2"/>
        <v>0</v>
      </c>
      <c r="G56" s="178">
        <f t="shared" si="2"/>
        <v>0</v>
      </c>
      <c r="H56" s="178">
        <f>SUM(H7:H55)</f>
        <v>0</v>
      </c>
      <c r="I56" s="178">
        <f>SUM(I7:I55)</f>
        <v>0</v>
      </c>
      <c r="J56" s="178">
        <f>SUM(J7:J55)</f>
        <v>0</v>
      </c>
      <c r="K56" s="178">
        <f t="shared" si="2"/>
        <v>0</v>
      </c>
      <c r="L56" s="178">
        <f t="shared" si="2"/>
        <v>0</v>
      </c>
      <c r="M56" s="181">
        <f t="shared" si="2"/>
        <v>0</v>
      </c>
      <c r="N56" s="172">
        <f>SUM(B56:M56)</f>
        <v>8857.4599999999991</v>
      </c>
      <c r="O56" s="295">
        <f>IFERROR(AVERAGEIF(B56:M56,"&gt;0"),"")</f>
        <v>2952.4866666666662</v>
      </c>
    </row>
    <row r="57" spans="1:15" s="25" customFormat="1" ht="12.6" customHeight="1" thickBot="1" x14ac:dyDescent="0.25">
      <c r="A57" s="32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6"/>
      <c r="O57" s="31"/>
    </row>
    <row r="58" spans="1:15" s="71" customFormat="1" ht="12.6" customHeight="1" thickBot="1" x14ac:dyDescent="0.25">
      <c r="A58" s="72" t="s">
        <v>2</v>
      </c>
      <c r="B58" s="86">
        <f t="shared" ref="B58:M58" si="3">B6</f>
        <v>44197</v>
      </c>
      <c r="C58" s="86">
        <f t="shared" si="3"/>
        <v>44228</v>
      </c>
      <c r="D58" s="86">
        <f t="shared" si="3"/>
        <v>44256</v>
      </c>
      <c r="E58" s="86">
        <f t="shared" si="3"/>
        <v>44287</v>
      </c>
      <c r="F58" s="86">
        <f t="shared" si="3"/>
        <v>44317</v>
      </c>
      <c r="G58" s="86">
        <f t="shared" si="3"/>
        <v>44348</v>
      </c>
      <c r="H58" s="86">
        <f t="shared" si="3"/>
        <v>44378</v>
      </c>
      <c r="I58" s="86">
        <f t="shared" si="3"/>
        <v>44409</v>
      </c>
      <c r="J58" s="86">
        <f t="shared" si="3"/>
        <v>44440</v>
      </c>
      <c r="K58" s="86">
        <f t="shared" si="3"/>
        <v>44470</v>
      </c>
      <c r="L58" s="86">
        <f t="shared" si="3"/>
        <v>44501</v>
      </c>
      <c r="M58" s="86">
        <f t="shared" si="3"/>
        <v>44531</v>
      </c>
      <c r="N58" s="73" t="str">
        <f>'PATO BRANCO'!N6</f>
        <v>Total</v>
      </c>
      <c r="O58" s="72" t="str">
        <f>'PATO BRANCO'!O6</f>
        <v>Média</v>
      </c>
    </row>
    <row r="59" spans="1:15" s="25" customFormat="1" ht="12.6" customHeight="1" x14ac:dyDescent="0.2">
      <c r="A59" s="111" t="s">
        <v>5</v>
      </c>
      <c r="B59" s="26"/>
      <c r="C59" s="26">
        <v>8190</v>
      </c>
      <c r="D59" s="26">
        <v>4095</v>
      </c>
      <c r="E59" s="26"/>
      <c r="F59" s="26"/>
      <c r="G59" s="26"/>
      <c r="H59" s="26"/>
      <c r="I59" s="26"/>
      <c r="J59" s="26"/>
      <c r="K59" s="26"/>
      <c r="L59" s="26"/>
      <c r="M59" s="26">
        <v>0</v>
      </c>
      <c r="N59" s="219">
        <f>SUM(B59:M59)</f>
        <v>12285</v>
      </c>
      <c r="O59" s="106">
        <f>IFERROR(AVERAGEIF(B59:M59,"&gt;0"),"")</f>
        <v>6142.5</v>
      </c>
    </row>
    <row r="60" spans="1:15" s="25" customFormat="1" ht="12.6" customHeight="1" x14ac:dyDescent="0.2">
      <c r="A60" s="111" t="s">
        <v>291</v>
      </c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>
        <v>0</v>
      </c>
      <c r="N60" s="219">
        <f t="shared" ref="N60:N66" si="4">SUM(B60:M60)</f>
        <v>0</v>
      </c>
      <c r="O60" s="106" t="str">
        <f t="shared" ref="O60:O66" si="5">IFERROR(AVERAGEIF(B60:M60,"&gt;0"),"")</f>
        <v/>
      </c>
    </row>
    <row r="61" spans="1:15" s="25" customFormat="1" ht="12.6" customHeight="1" x14ac:dyDescent="0.2">
      <c r="A61" s="111" t="s">
        <v>320</v>
      </c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>
        <v>0</v>
      </c>
      <c r="N61" s="219">
        <f t="shared" si="4"/>
        <v>0</v>
      </c>
      <c r="O61" s="106" t="str">
        <f t="shared" si="5"/>
        <v/>
      </c>
    </row>
    <row r="62" spans="1:15" s="25" customFormat="1" ht="12.6" customHeight="1" x14ac:dyDescent="0.2">
      <c r="A62" s="111" t="s">
        <v>511</v>
      </c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>
        <v>0</v>
      </c>
      <c r="N62" s="219">
        <f t="shared" si="4"/>
        <v>0</v>
      </c>
      <c r="O62" s="106" t="str">
        <f t="shared" si="5"/>
        <v/>
      </c>
    </row>
    <row r="63" spans="1:15" s="25" customFormat="1" ht="12.6" customHeight="1" x14ac:dyDescent="0.2">
      <c r="A63" s="111" t="s">
        <v>583</v>
      </c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>
        <v>0</v>
      </c>
      <c r="N63" s="219">
        <f t="shared" si="4"/>
        <v>0</v>
      </c>
      <c r="O63" s="106" t="str">
        <f t="shared" si="5"/>
        <v/>
      </c>
    </row>
    <row r="64" spans="1:15" s="25" customFormat="1" ht="12.6" customHeight="1" x14ac:dyDescent="0.2">
      <c r="A64" s="111" t="s">
        <v>148</v>
      </c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>
        <v>0</v>
      </c>
      <c r="N64" s="219">
        <f t="shared" si="4"/>
        <v>0</v>
      </c>
      <c r="O64" s="106" t="str">
        <f t="shared" si="5"/>
        <v/>
      </c>
    </row>
    <row r="65" spans="1:15" s="25" customFormat="1" ht="12.6" customHeight="1" x14ac:dyDescent="0.2">
      <c r="A65" s="111" t="s">
        <v>61</v>
      </c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>
        <v>0</v>
      </c>
      <c r="N65" s="219">
        <f t="shared" si="4"/>
        <v>0</v>
      </c>
      <c r="O65" s="106" t="str">
        <f t="shared" si="5"/>
        <v/>
      </c>
    </row>
    <row r="66" spans="1:15" s="25" customFormat="1" ht="12.6" customHeight="1" x14ac:dyDescent="0.2">
      <c r="A66" s="112" t="s">
        <v>3</v>
      </c>
      <c r="B66" s="26">
        <v>20.25</v>
      </c>
      <c r="C66" s="26">
        <v>36.25</v>
      </c>
      <c r="D66" s="26">
        <v>3.5</v>
      </c>
      <c r="E66" s="26"/>
      <c r="F66" s="26"/>
      <c r="G66" s="26"/>
      <c r="H66" s="26"/>
      <c r="I66" s="26"/>
      <c r="J66" s="26"/>
      <c r="K66" s="26"/>
      <c r="L66" s="26"/>
      <c r="M66" s="26">
        <v>0</v>
      </c>
      <c r="N66" s="219">
        <f t="shared" si="4"/>
        <v>60</v>
      </c>
      <c r="O66" s="106">
        <f t="shared" si="5"/>
        <v>20</v>
      </c>
    </row>
    <row r="67" spans="1:15" s="25" customFormat="1" ht="12.6" customHeight="1" thickBot="1" x14ac:dyDescent="0.25">
      <c r="A67" s="176" t="s">
        <v>1</v>
      </c>
      <c r="B67" s="177">
        <f t="shared" ref="B67:M67" si="6">SUM(B59:B66)</f>
        <v>20.25</v>
      </c>
      <c r="C67" s="177">
        <f>SUM(C59:C66)</f>
        <v>8226.25</v>
      </c>
      <c r="D67" s="177">
        <f t="shared" si="6"/>
        <v>4098.5</v>
      </c>
      <c r="E67" s="177">
        <f t="shared" si="6"/>
        <v>0</v>
      </c>
      <c r="F67" s="177">
        <f t="shared" si="6"/>
        <v>0</v>
      </c>
      <c r="G67" s="177">
        <f t="shared" si="6"/>
        <v>0</v>
      </c>
      <c r="H67" s="177">
        <f t="shared" si="6"/>
        <v>0</v>
      </c>
      <c r="I67" s="177">
        <f t="shared" si="6"/>
        <v>0</v>
      </c>
      <c r="J67" s="177">
        <f t="shared" si="6"/>
        <v>0</v>
      </c>
      <c r="K67" s="177">
        <f t="shared" si="6"/>
        <v>0</v>
      </c>
      <c r="L67" s="177">
        <f t="shared" si="6"/>
        <v>0</v>
      </c>
      <c r="M67" s="177">
        <f t="shared" si="6"/>
        <v>0</v>
      </c>
      <c r="N67" s="177">
        <f>SUM(B67:M67)</f>
        <v>12345</v>
      </c>
      <c r="O67" s="291">
        <f>IFERROR(AVERAGEIF(B67:M67,"&gt;0"),"")</f>
        <v>4115</v>
      </c>
    </row>
    <row r="68" spans="1:15" s="25" customFormat="1" ht="12.6" customHeight="1" thickBot="1" x14ac:dyDescent="0.25">
      <c r="N68" s="34"/>
    </row>
    <row r="69" spans="1:15" s="34" customFormat="1" ht="12.6" customHeight="1" thickBot="1" x14ac:dyDescent="0.25">
      <c r="A69" s="186" t="s">
        <v>9</v>
      </c>
      <c r="B69" s="336">
        <f>'[2]2021'!$E$40</f>
        <v>16963.86</v>
      </c>
      <c r="C69" s="336">
        <f>'[2]2021'!$H$40</f>
        <v>21306.05</v>
      </c>
      <c r="D69" s="336">
        <f>'[2]2021'!$K$40</f>
        <v>23106.52</v>
      </c>
      <c r="E69" s="336">
        <f>'[2]2021'!$N$40</f>
        <v>0</v>
      </c>
      <c r="F69" s="336">
        <f>'[2]2021'!$Q$40</f>
        <v>0</v>
      </c>
      <c r="G69" s="336">
        <f>'[2]2021'!$T$40</f>
        <v>0</v>
      </c>
      <c r="H69" s="336">
        <f>'[2]2021'!$W$40</f>
        <v>0</v>
      </c>
      <c r="I69" s="336">
        <f>'[2]2021'!$Z$40</f>
        <v>0</v>
      </c>
      <c r="J69" s="336">
        <f>'[2]2021'!$AC$40</f>
        <v>0</v>
      </c>
      <c r="K69" s="336">
        <f>'[2]2021'!$AF$40</f>
        <v>0</v>
      </c>
      <c r="L69" s="336">
        <f>'[2]2021'!$AI$40</f>
        <v>0</v>
      </c>
      <c r="M69" s="336">
        <f>'[2]2021'!$AL$40</f>
        <v>0</v>
      </c>
      <c r="N69" s="43"/>
      <c r="O69" s="43"/>
    </row>
  </sheetData>
  <sheetProtection password="E499" sheet="1" objects="1" scenarios="1" selectLockedCells="1" selectUnlockedCells="1"/>
  <mergeCells count="3">
    <mergeCell ref="A1:O1"/>
    <mergeCell ref="A2:O2"/>
    <mergeCell ref="A4:O4"/>
  </mergeCells>
  <printOptions horizontalCentered="1"/>
  <pageMargins left="0.25" right="0.25" top="0.75" bottom="0.75" header="0.3" footer="0.3"/>
  <pageSetup paperSize="9" scale="75" firstPageNumber="0" orientation="landscape" horizontalDpi="300" verticalDpi="300" r:id="rId1"/>
  <headerFooter alignWithMargins="0"/>
  <ignoredErrors>
    <ignoredError sqref="B56:D56 E56:J56 K56:M56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"/>
  <dimension ref="A1:O76"/>
  <sheetViews>
    <sheetView topLeftCell="A37" zoomScale="140" zoomScaleNormal="140" workbookViewId="0">
      <selection activeCell="B59" sqref="B59:M59"/>
    </sheetView>
  </sheetViews>
  <sheetFormatPr defaultRowHeight="12.75" x14ac:dyDescent="0.2"/>
  <cols>
    <col min="1" max="1" width="37.5703125" customWidth="1"/>
    <col min="2" max="2" width="9.28515625" customWidth="1"/>
    <col min="3" max="3" width="8.7109375" customWidth="1"/>
    <col min="4" max="4" width="9.7109375" customWidth="1"/>
    <col min="5" max="5" width="9.28515625" customWidth="1"/>
    <col min="6" max="6" width="8.7109375" customWidth="1"/>
    <col min="7" max="7" width="8.42578125" customWidth="1"/>
    <col min="8" max="8" width="8.7109375" customWidth="1"/>
    <col min="9" max="9" width="9.5703125" customWidth="1"/>
    <col min="10" max="10" width="9" style="1" customWidth="1"/>
    <col min="11" max="13" width="10.7109375" customWidth="1"/>
    <col min="14" max="14" width="10.7109375" style="218" customWidth="1"/>
    <col min="15" max="15" width="10.7109375" customWidth="1"/>
  </cols>
  <sheetData>
    <row r="1" spans="1:15" ht="15" x14ac:dyDescent="0.2">
      <c r="A1" s="496" t="str">
        <f>APUCARANA!A1</f>
        <v xml:space="preserve">ORDEM DOS ADVOGADOS DO BRASIL - Seção PR </v>
      </c>
      <c r="B1" s="497"/>
      <c r="C1" s="497"/>
      <c r="D1" s="497"/>
      <c r="E1" s="497"/>
      <c r="F1" s="497"/>
      <c r="G1" s="497"/>
      <c r="H1" s="497"/>
      <c r="I1" s="497"/>
      <c r="J1" s="497"/>
      <c r="K1" s="497"/>
      <c r="L1" s="497"/>
      <c r="M1" s="497"/>
      <c r="N1" s="497"/>
      <c r="O1" s="498"/>
    </row>
    <row r="2" spans="1:15" ht="13.5" thickBot="1" x14ac:dyDescent="0.25">
      <c r="A2" s="499" t="str">
        <f>APUCARANA!A2</f>
        <v>Demostrativo de Despesas - JANEIRO 2021 A DEZEMBRO 2021</v>
      </c>
      <c r="B2" s="500"/>
      <c r="C2" s="500"/>
      <c r="D2" s="500"/>
      <c r="E2" s="500"/>
      <c r="F2" s="500"/>
      <c r="G2" s="500"/>
      <c r="H2" s="500"/>
      <c r="I2" s="500"/>
      <c r="J2" s="500"/>
      <c r="K2" s="500"/>
      <c r="L2" s="500"/>
      <c r="M2" s="500"/>
      <c r="N2" s="500"/>
      <c r="O2" s="501"/>
    </row>
    <row r="3" spans="1:15" ht="13.5" thickBot="1" x14ac:dyDescent="0.25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217"/>
      <c r="O3" s="3"/>
    </row>
    <row r="4" spans="1:15" ht="12.6" customHeight="1" thickBot="1" x14ac:dyDescent="0.25">
      <c r="A4" s="502" t="s">
        <v>59</v>
      </c>
      <c r="B4" s="503"/>
      <c r="C4" s="503"/>
      <c r="D4" s="503"/>
      <c r="E4" s="503"/>
      <c r="F4" s="503"/>
      <c r="G4" s="503"/>
      <c r="H4" s="503"/>
      <c r="I4" s="503"/>
      <c r="J4" s="503"/>
      <c r="K4" s="503"/>
      <c r="L4" s="503"/>
      <c r="M4" s="503"/>
      <c r="N4" s="503"/>
      <c r="O4" s="504"/>
    </row>
    <row r="5" spans="1:15" ht="12.6" customHeight="1" thickBot="1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99"/>
      <c r="O5" s="2"/>
    </row>
    <row r="6" spans="1:15" s="25" customFormat="1" ht="12.6" customHeight="1" thickBot="1" x14ac:dyDescent="0.25">
      <c r="A6" s="101" t="s">
        <v>0</v>
      </c>
      <c r="B6" s="102">
        <f>APUCARANA!B6</f>
        <v>44197</v>
      </c>
      <c r="C6" s="102">
        <f>APUCARANA!C6</f>
        <v>44228</v>
      </c>
      <c r="D6" s="102">
        <f>APUCARANA!D6</f>
        <v>44256</v>
      </c>
      <c r="E6" s="102">
        <f>APUCARANA!E6</f>
        <v>44287</v>
      </c>
      <c r="F6" s="102">
        <f>APUCARANA!F6</f>
        <v>44317</v>
      </c>
      <c r="G6" s="102">
        <f>APUCARANA!G6</f>
        <v>44348</v>
      </c>
      <c r="H6" s="102">
        <f>APUCARANA!H6</f>
        <v>44378</v>
      </c>
      <c r="I6" s="102">
        <f>APUCARANA!I6</f>
        <v>44409</v>
      </c>
      <c r="J6" s="102">
        <f>APUCARANA!J6</f>
        <v>44440</v>
      </c>
      <c r="K6" s="102">
        <f>APUCARANA!K6</f>
        <v>44470</v>
      </c>
      <c r="L6" s="102">
        <f>APUCARANA!L6</f>
        <v>44501</v>
      </c>
      <c r="M6" s="102">
        <f>APUCARANA!M6</f>
        <v>44531</v>
      </c>
      <c r="N6" s="103" t="str">
        <f>APUCARANA!N6</f>
        <v>Total</v>
      </c>
      <c r="O6" s="104" t="str">
        <f>APUCARANA!O6</f>
        <v>Média</v>
      </c>
    </row>
    <row r="7" spans="1:15" s="25" customFormat="1" ht="12.6" customHeight="1" x14ac:dyDescent="0.2">
      <c r="A7" s="105" t="s">
        <v>413</v>
      </c>
      <c r="B7" s="26"/>
      <c r="C7" s="26">
        <v>139.9</v>
      </c>
      <c r="D7" s="26"/>
      <c r="E7" s="26"/>
      <c r="F7" s="26"/>
      <c r="G7" s="26"/>
      <c r="H7" s="26"/>
      <c r="I7" s="26"/>
      <c r="J7" s="26"/>
      <c r="K7" s="26"/>
      <c r="L7" s="26"/>
      <c r="M7" s="26">
        <v>0</v>
      </c>
      <c r="N7" s="183">
        <f>SUM(B7:M7)</f>
        <v>139.9</v>
      </c>
      <c r="O7" s="106">
        <f t="shared" ref="O7:O50" si="0">IFERROR(AVERAGEIF(B7:M7,"&gt;0"),"")</f>
        <v>139.9</v>
      </c>
    </row>
    <row r="8" spans="1:15" s="25" customFormat="1" ht="12.6" customHeight="1" x14ac:dyDescent="0.2">
      <c r="A8" s="105" t="s">
        <v>479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>
        <v>0</v>
      </c>
      <c r="N8" s="183">
        <f t="shared" ref="N8:N49" si="1">SUM(B8:M8)</f>
        <v>0</v>
      </c>
      <c r="O8" s="106" t="str">
        <f t="shared" si="0"/>
        <v/>
      </c>
    </row>
    <row r="9" spans="1:15" s="25" customFormat="1" ht="12.6" customHeight="1" x14ac:dyDescent="0.2">
      <c r="A9" s="105" t="s">
        <v>308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>
        <v>0</v>
      </c>
      <c r="N9" s="183">
        <f t="shared" si="1"/>
        <v>0</v>
      </c>
      <c r="O9" s="106" t="str">
        <f t="shared" si="0"/>
        <v/>
      </c>
    </row>
    <row r="10" spans="1:15" s="25" customFormat="1" ht="12.6" customHeight="1" x14ac:dyDescent="0.2">
      <c r="A10" s="105" t="s">
        <v>607</v>
      </c>
      <c r="B10" s="26"/>
      <c r="C10" s="26"/>
      <c r="D10" s="26">
        <v>1572.5</v>
      </c>
      <c r="E10" s="26"/>
      <c r="F10" s="26"/>
      <c r="G10" s="26"/>
      <c r="H10" s="26"/>
      <c r="I10" s="26"/>
      <c r="J10" s="26"/>
      <c r="K10" s="26"/>
      <c r="L10" s="26"/>
      <c r="M10" s="26"/>
      <c r="N10" s="183">
        <f t="shared" si="1"/>
        <v>1572.5</v>
      </c>
      <c r="O10" s="106">
        <f t="shared" si="0"/>
        <v>1572.5</v>
      </c>
    </row>
    <row r="11" spans="1:15" s="25" customFormat="1" ht="12.6" customHeight="1" x14ac:dyDescent="0.2">
      <c r="A11" s="105" t="s">
        <v>149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>
        <v>0</v>
      </c>
      <c r="N11" s="183">
        <f t="shared" si="1"/>
        <v>0</v>
      </c>
      <c r="O11" s="106" t="str">
        <f t="shared" si="0"/>
        <v/>
      </c>
    </row>
    <row r="12" spans="1:15" s="25" customFormat="1" ht="12.6" customHeight="1" x14ac:dyDescent="0.2">
      <c r="A12" s="105" t="s">
        <v>283</v>
      </c>
      <c r="B12" s="26"/>
      <c r="C12" s="26"/>
      <c r="D12" s="26">
        <v>400</v>
      </c>
      <c r="E12" s="26"/>
      <c r="F12" s="26"/>
      <c r="G12" s="26"/>
      <c r="H12" s="26"/>
      <c r="I12" s="26"/>
      <c r="J12" s="26"/>
      <c r="K12" s="26"/>
      <c r="L12" s="26"/>
      <c r="M12" s="26">
        <v>0</v>
      </c>
      <c r="N12" s="183">
        <f t="shared" si="1"/>
        <v>400</v>
      </c>
      <c r="O12" s="106">
        <f t="shared" si="0"/>
        <v>400</v>
      </c>
    </row>
    <row r="13" spans="1:15" s="25" customFormat="1" ht="12.6" customHeight="1" x14ac:dyDescent="0.2">
      <c r="A13" s="105" t="s">
        <v>131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>
        <v>0</v>
      </c>
      <c r="N13" s="183">
        <f t="shared" si="1"/>
        <v>0</v>
      </c>
      <c r="O13" s="106" t="str">
        <f t="shared" si="0"/>
        <v/>
      </c>
    </row>
    <row r="14" spans="1:15" s="25" customFormat="1" ht="12.6" customHeight="1" x14ac:dyDescent="0.2">
      <c r="A14" s="162" t="s">
        <v>167</v>
      </c>
      <c r="B14" s="26"/>
      <c r="C14" s="26"/>
      <c r="D14" s="26">
        <v>811.51</v>
      </c>
      <c r="E14" s="26"/>
      <c r="F14" s="26"/>
      <c r="G14" s="26"/>
      <c r="H14" s="26"/>
      <c r="I14" s="26"/>
      <c r="J14" s="26"/>
      <c r="K14" s="26"/>
      <c r="L14" s="26"/>
      <c r="M14" s="26">
        <v>0</v>
      </c>
      <c r="N14" s="183">
        <f t="shared" si="1"/>
        <v>811.51</v>
      </c>
      <c r="O14" s="106">
        <f t="shared" si="0"/>
        <v>811.51</v>
      </c>
    </row>
    <row r="15" spans="1:15" s="25" customFormat="1" ht="12.6" customHeight="1" x14ac:dyDescent="0.2">
      <c r="A15" s="105" t="s">
        <v>182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>
        <v>0</v>
      </c>
      <c r="N15" s="183">
        <f t="shared" si="1"/>
        <v>0</v>
      </c>
      <c r="O15" s="106" t="str">
        <f t="shared" si="0"/>
        <v/>
      </c>
    </row>
    <row r="16" spans="1:15" s="25" customFormat="1" ht="12.6" customHeight="1" x14ac:dyDescent="0.2">
      <c r="A16" s="105" t="s">
        <v>80</v>
      </c>
      <c r="B16" s="26">
        <v>164.5</v>
      </c>
      <c r="C16" s="26">
        <v>60</v>
      </c>
      <c r="D16" s="26"/>
      <c r="E16" s="26"/>
      <c r="F16" s="26"/>
      <c r="G16" s="26"/>
      <c r="H16" s="26"/>
      <c r="I16" s="26"/>
      <c r="J16" s="26"/>
      <c r="K16" s="26"/>
      <c r="L16" s="26"/>
      <c r="M16" s="26">
        <v>0</v>
      </c>
      <c r="N16" s="183">
        <f t="shared" si="1"/>
        <v>224.5</v>
      </c>
      <c r="O16" s="106">
        <f t="shared" si="0"/>
        <v>112.25</v>
      </c>
    </row>
    <row r="17" spans="1:15" s="25" customFormat="1" ht="12.6" customHeight="1" x14ac:dyDescent="0.2">
      <c r="A17" s="105" t="s">
        <v>67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>
        <v>0</v>
      </c>
      <c r="N17" s="183">
        <f t="shared" si="1"/>
        <v>0</v>
      </c>
      <c r="O17" s="106" t="str">
        <f t="shared" si="0"/>
        <v/>
      </c>
    </row>
    <row r="18" spans="1:15" s="25" customFormat="1" ht="12.6" customHeight="1" x14ac:dyDescent="0.2">
      <c r="A18" s="105" t="s">
        <v>337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>
        <v>0</v>
      </c>
      <c r="N18" s="183">
        <f t="shared" si="1"/>
        <v>0</v>
      </c>
      <c r="O18" s="106" t="str">
        <f t="shared" si="0"/>
        <v/>
      </c>
    </row>
    <row r="19" spans="1:15" s="25" customFormat="1" ht="12.6" customHeight="1" x14ac:dyDescent="0.2">
      <c r="A19" s="105" t="s">
        <v>159</v>
      </c>
      <c r="B19" s="26"/>
      <c r="C19" s="26">
        <v>450</v>
      </c>
      <c r="D19" s="26"/>
      <c r="E19" s="26"/>
      <c r="F19" s="26"/>
      <c r="G19" s="26"/>
      <c r="H19" s="26"/>
      <c r="I19" s="26"/>
      <c r="J19" s="26"/>
      <c r="K19" s="26"/>
      <c r="L19" s="26"/>
      <c r="M19" s="26">
        <v>0</v>
      </c>
      <c r="N19" s="183">
        <f t="shared" si="1"/>
        <v>450</v>
      </c>
      <c r="O19" s="106">
        <f t="shared" si="0"/>
        <v>450</v>
      </c>
    </row>
    <row r="20" spans="1:15" s="25" customFormat="1" ht="12.6" customHeight="1" x14ac:dyDescent="0.2">
      <c r="A20" s="105" t="s">
        <v>158</v>
      </c>
      <c r="B20" s="26"/>
      <c r="C20" s="26">
        <v>40</v>
      </c>
      <c r="D20" s="26"/>
      <c r="E20" s="26"/>
      <c r="F20" s="26"/>
      <c r="G20" s="26"/>
      <c r="H20" s="26"/>
      <c r="I20" s="26"/>
      <c r="J20" s="26"/>
      <c r="K20" s="26"/>
      <c r="L20" s="26"/>
      <c r="M20" s="26">
        <v>0</v>
      </c>
      <c r="N20" s="183">
        <f t="shared" si="1"/>
        <v>40</v>
      </c>
      <c r="O20" s="106">
        <f t="shared" si="0"/>
        <v>40</v>
      </c>
    </row>
    <row r="21" spans="1:15" s="25" customFormat="1" ht="12.6" customHeight="1" x14ac:dyDescent="0.2">
      <c r="A21" s="105" t="s">
        <v>219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>
        <v>0</v>
      </c>
      <c r="N21" s="183">
        <f t="shared" si="1"/>
        <v>0</v>
      </c>
      <c r="O21" s="106" t="str">
        <f t="shared" si="0"/>
        <v/>
      </c>
    </row>
    <row r="22" spans="1:15" s="25" customFormat="1" ht="12.6" customHeight="1" x14ac:dyDescent="0.2">
      <c r="A22" s="105" t="s">
        <v>68</v>
      </c>
      <c r="B22" s="26">
        <v>286.8</v>
      </c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>
        <v>0</v>
      </c>
      <c r="N22" s="183">
        <f t="shared" si="1"/>
        <v>286.8</v>
      </c>
      <c r="O22" s="106">
        <f t="shared" si="0"/>
        <v>286.8</v>
      </c>
    </row>
    <row r="23" spans="1:15" s="25" customFormat="1" ht="12.6" customHeight="1" x14ac:dyDescent="0.2">
      <c r="A23" s="105" t="s">
        <v>416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>
        <v>0</v>
      </c>
      <c r="N23" s="183">
        <f t="shared" si="1"/>
        <v>0</v>
      </c>
      <c r="O23" s="106" t="str">
        <f t="shared" si="0"/>
        <v/>
      </c>
    </row>
    <row r="24" spans="1:15" s="25" customFormat="1" ht="12.6" customHeight="1" x14ac:dyDescent="0.2">
      <c r="A24" s="105" t="s">
        <v>610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>
        <v>0</v>
      </c>
      <c r="N24" s="183">
        <f t="shared" si="1"/>
        <v>0</v>
      </c>
      <c r="O24" s="106" t="str">
        <f t="shared" si="0"/>
        <v/>
      </c>
    </row>
    <row r="25" spans="1:15" s="25" customFormat="1" ht="12.6" customHeight="1" x14ac:dyDescent="0.2">
      <c r="A25" s="105" t="s">
        <v>111</v>
      </c>
      <c r="B25" s="26">
        <v>389.48</v>
      </c>
      <c r="C25" s="26">
        <v>292.58</v>
      </c>
      <c r="D25" s="26"/>
      <c r="E25" s="26"/>
      <c r="F25" s="26"/>
      <c r="G25" s="26"/>
      <c r="H25" s="26"/>
      <c r="I25" s="26"/>
      <c r="J25" s="26"/>
      <c r="K25" s="26"/>
      <c r="L25" s="26"/>
      <c r="M25" s="26">
        <v>0</v>
      </c>
      <c r="N25" s="183">
        <f t="shared" si="1"/>
        <v>682.06</v>
      </c>
      <c r="O25" s="106">
        <f t="shared" si="0"/>
        <v>341.03</v>
      </c>
    </row>
    <row r="26" spans="1:15" s="25" customFormat="1" ht="12.6" customHeight="1" x14ac:dyDescent="0.2">
      <c r="A26" s="105" t="s">
        <v>108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>
        <v>0</v>
      </c>
      <c r="N26" s="183">
        <f t="shared" si="1"/>
        <v>0</v>
      </c>
      <c r="O26" s="106" t="str">
        <f t="shared" si="0"/>
        <v/>
      </c>
    </row>
    <row r="27" spans="1:15" s="25" customFormat="1" ht="12.6" customHeight="1" x14ac:dyDescent="0.2">
      <c r="A27" s="105" t="s">
        <v>176</v>
      </c>
      <c r="B27" s="26"/>
      <c r="C27" s="26">
        <v>5370</v>
      </c>
      <c r="D27" s="26"/>
      <c r="E27" s="26"/>
      <c r="F27" s="26"/>
      <c r="G27" s="26"/>
      <c r="H27" s="26"/>
      <c r="I27" s="26"/>
      <c r="J27" s="26"/>
      <c r="K27" s="26"/>
      <c r="L27" s="26"/>
      <c r="M27" s="26">
        <v>0</v>
      </c>
      <c r="N27" s="183">
        <f t="shared" si="1"/>
        <v>5370</v>
      </c>
      <c r="O27" s="106">
        <f t="shared" si="0"/>
        <v>5370</v>
      </c>
    </row>
    <row r="28" spans="1:15" s="25" customFormat="1" ht="12.6" customHeight="1" x14ac:dyDescent="0.2">
      <c r="A28" s="105" t="s">
        <v>126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>
        <v>0</v>
      </c>
      <c r="N28" s="183">
        <f t="shared" si="1"/>
        <v>0</v>
      </c>
      <c r="O28" s="106" t="str">
        <f t="shared" si="0"/>
        <v/>
      </c>
    </row>
    <row r="29" spans="1:15" s="25" customFormat="1" ht="12.6" customHeight="1" x14ac:dyDescent="0.2">
      <c r="A29" s="105" t="s">
        <v>69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>
        <v>0</v>
      </c>
      <c r="N29" s="183">
        <f t="shared" si="1"/>
        <v>0</v>
      </c>
      <c r="O29" s="106" t="str">
        <f t="shared" si="0"/>
        <v/>
      </c>
    </row>
    <row r="30" spans="1:15" s="25" customFormat="1" ht="12.6" customHeight="1" x14ac:dyDescent="0.2">
      <c r="A30" s="263" t="s">
        <v>679</v>
      </c>
      <c r="B30" s="26"/>
      <c r="C30" s="26">
        <v>0.01</v>
      </c>
      <c r="D30" s="26"/>
      <c r="E30" s="26"/>
      <c r="F30" s="26"/>
      <c r="G30" s="26"/>
      <c r="H30" s="26"/>
      <c r="I30" s="26"/>
      <c r="J30" s="26"/>
      <c r="K30" s="26"/>
      <c r="L30" s="26"/>
      <c r="M30" s="26">
        <v>0</v>
      </c>
      <c r="N30" s="183">
        <f t="shared" si="1"/>
        <v>0.01</v>
      </c>
      <c r="O30" s="106">
        <f t="shared" si="0"/>
        <v>0.01</v>
      </c>
    </row>
    <row r="31" spans="1:15" s="25" customFormat="1" ht="12.6" customHeight="1" x14ac:dyDescent="0.2">
      <c r="A31" s="263" t="s">
        <v>371</v>
      </c>
      <c r="B31" s="26">
        <v>38.409999999999997</v>
      </c>
      <c r="C31" s="26">
        <v>38.409999999999997</v>
      </c>
      <c r="D31" s="26">
        <v>38.409999999999997</v>
      </c>
      <c r="E31" s="26"/>
      <c r="F31" s="26"/>
      <c r="G31" s="26"/>
      <c r="H31" s="26"/>
      <c r="I31" s="26"/>
      <c r="J31" s="26"/>
      <c r="K31" s="26"/>
      <c r="L31" s="26"/>
      <c r="M31" s="26">
        <v>0</v>
      </c>
      <c r="N31" s="183">
        <f t="shared" si="1"/>
        <v>115.22999999999999</v>
      </c>
      <c r="O31" s="106">
        <f t="shared" si="0"/>
        <v>38.409999999999997</v>
      </c>
    </row>
    <row r="32" spans="1:15" s="25" customFormat="1" ht="12.6" customHeight="1" x14ac:dyDescent="0.2">
      <c r="A32" s="105" t="s">
        <v>147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>
        <v>0</v>
      </c>
      <c r="N32" s="183">
        <f t="shared" si="1"/>
        <v>0</v>
      </c>
      <c r="O32" s="106" t="str">
        <f t="shared" si="0"/>
        <v/>
      </c>
    </row>
    <row r="33" spans="1:15" s="25" customFormat="1" ht="12.6" customHeight="1" x14ac:dyDescent="0.2">
      <c r="A33" s="105" t="s">
        <v>437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>
        <v>0</v>
      </c>
      <c r="N33" s="183">
        <f t="shared" si="1"/>
        <v>0</v>
      </c>
      <c r="O33" s="106" t="str">
        <f t="shared" si="0"/>
        <v/>
      </c>
    </row>
    <row r="34" spans="1:15" s="25" customFormat="1" ht="12.6" customHeight="1" x14ac:dyDescent="0.2">
      <c r="A34" s="105" t="s">
        <v>438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>
        <v>0</v>
      </c>
      <c r="N34" s="183">
        <f t="shared" si="1"/>
        <v>0</v>
      </c>
      <c r="O34" s="106" t="str">
        <f t="shared" si="0"/>
        <v/>
      </c>
    </row>
    <row r="35" spans="1:15" s="25" customFormat="1" ht="12.6" customHeight="1" x14ac:dyDescent="0.2">
      <c r="A35" s="105" t="s">
        <v>386</v>
      </c>
      <c r="B35" s="26"/>
      <c r="C35" s="26">
        <v>526.70000000000005</v>
      </c>
      <c r="D35" s="26">
        <v>219.65</v>
      </c>
      <c r="E35" s="26"/>
      <c r="F35" s="26"/>
      <c r="G35" s="26"/>
      <c r="H35" s="26"/>
      <c r="I35" s="26"/>
      <c r="J35" s="26"/>
      <c r="K35" s="26"/>
      <c r="L35" s="26"/>
      <c r="M35" s="26">
        <v>0</v>
      </c>
      <c r="N35" s="183">
        <f t="shared" si="1"/>
        <v>746.35</v>
      </c>
      <c r="O35" s="106">
        <f t="shared" si="0"/>
        <v>373.17500000000001</v>
      </c>
    </row>
    <row r="36" spans="1:15" s="25" customFormat="1" ht="12.6" customHeight="1" x14ac:dyDescent="0.2">
      <c r="A36" s="105" t="s">
        <v>72</v>
      </c>
      <c r="B36" s="26">
        <v>507.39</v>
      </c>
      <c r="C36" s="26">
        <v>429.56</v>
      </c>
      <c r="D36" s="26">
        <v>477.98</v>
      </c>
      <c r="E36" s="26"/>
      <c r="F36" s="26"/>
      <c r="G36" s="26"/>
      <c r="H36" s="26"/>
      <c r="I36" s="26"/>
      <c r="J36" s="26"/>
      <c r="K36" s="26"/>
      <c r="L36" s="26"/>
      <c r="M36" s="26">
        <v>0</v>
      </c>
      <c r="N36" s="183">
        <f t="shared" si="1"/>
        <v>1414.93</v>
      </c>
      <c r="O36" s="106">
        <f t="shared" si="0"/>
        <v>471.64333333333337</v>
      </c>
    </row>
    <row r="37" spans="1:15" s="25" customFormat="1" ht="12.6" customHeight="1" x14ac:dyDescent="0.2">
      <c r="A37" s="105" t="s">
        <v>351</v>
      </c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>
        <v>0</v>
      </c>
      <c r="N37" s="183">
        <f t="shared" si="1"/>
        <v>0</v>
      </c>
      <c r="O37" s="106" t="str">
        <f t="shared" si="0"/>
        <v/>
      </c>
    </row>
    <row r="38" spans="1:15" s="25" customFormat="1" ht="12.6" customHeight="1" x14ac:dyDescent="0.2">
      <c r="A38" s="105" t="s">
        <v>660</v>
      </c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>
        <v>0</v>
      </c>
      <c r="N38" s="183">
        <f t="shared" si="1"/>
        <v>0</v>
      </c>
      <c r="O38" s="106" t="str">
        <f t="shared" si="0"/>
        <v/>
      </c>
    </row>
    <row r="39" spans="1:15" s="25" customFormat="1" ht="12.6" customHeight="1" x14ac:dyDescent="0.2">
      <c r="A39" s="105" t="s">
        <v>98</v>
      </c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>
        <v>0</v>
      </c>
      <c r="N39" s="183">
        <f t="shared" si="1"/>
        <v>0</v>
      </c>
      <c r="O39" s="106" t="str">
        <f t="shared" si="0"/>
        <v/>
      </c>
    </row>
    <row r="40" spans="1:15" s="25" customFormat="1" ht="12.6" customHeight="1" x14ac:dyDescent="0.2">
      <c r="A40" s="105" t="s">
        <v>74</v>
      </c>
      <c r="B40" s="26">
        <v>88</v>
      </c>
      <c r="C40" s="26">
        <v>88</v>
      </c>
      <c r="D40" s="26">
        <v>88</v>
      </c>
      <c r="E40" s="26"/>
      <c r="F40" s="26"/>
      <c r="G40" s="26"/>
      <c r="H40" s="26"/>
      <c r="I40" s="26"/>
      <c r="J40" s="26"/>
      <c r="K40" s="26"/>
      <c r="L40" s="26"/>
      <c r="M40" s="26">
        <v>0</v>
      </c>
      <c r="N40" s="183">
        <f t="shared" si="1"/>
        <v>264</v>
      </c>
      <c r="O40" s="106">
        <f t="shared" si="0"/>
        <v>88</v>
      </c>
    </row>
    <row r="41" spans="1:15" s="25" customFormat="1" ht="12.6" customHeight="1" x14ac:dyDescent="0.2">
      <c r="A41" s="105" t="s">
        <v>75</v>
      </c>
      <c r="B41" s="26">
        <v>475.2</v>
      </c>
      <c r="C41" s="26">
        <v>469.51</v>
      </c>
      <c r="D41" s="26">
        <v>573.47</v>
      </c>
      <c r="E41" s="26"/>
      <c r="F41" s="26"/>
      <c r="G41" s="26"/>
      <c r="H41" s="26"/>
      <c r="I41" s="26"/>
      <c r="J41" s="26"/>
      <c r="K41" s="26"/>
      <c r="L41" s="26"/>
      <c r="M41" s="26">
        <v>0</v>
      </c>
      <c r="N41" s="183">
        <f t="shared" si="1"/>
        <v>1518.18</v>
      </c>
      <c r="O41" s="106">
        <f t="shared" si="0"/>
        <v>506.06</v>
      </c>
    </row>
    <row r="42" spans="1:15" s="25" customFormat="1" ht="12.6" customHeight="1" x14ac:dyDescent="0.2">
      <c r="A42" s="105" t="s">
        <v>335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>
        <v>0</v>
      </c>
      <c r="N42" s="183">
        <f t="shared" si="1"/>
        <v>0</v>
      </c>
      <c r="O42" s="106" t="str">
        <f t="shared" si="0"/>
        <v/>
      </c>
    </row>
    <row r="43" spans="1:15" s="25" customFormat="1" ht="12.6" customHeight="1" x14ac:dyDescent="0.2">
      <c r="A43" s="105" t="s">
        <v>255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>
        <v>0</v>
      </c>
      <c r="N43" s="183">
        <f t="shared" si="1"/>
        <v>0</v>
      </c>
      <c r="O43" s="106" t="str">
        <f t="shared" si="0"/>
        <v/>
      </c>
    </row>
    <row r="44" spans="1:15" s="25" customFormat="1" ht="12.6" customHeight="1" x14ac:dyDescent="0.2">
      <c r="A44" s="105" t="s">
        <v>694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>
        <v>0</v>
      </c>
      <c r="N44" s="183">
        <f t="shared" si="1"/>
        <v>0</v>
      </c>
      <c r="O44" s="106" t="str">
        <f t="shared" si="0"/>
        <v/>
      </c>
    </row>
    <row r="45" spans="1:15" s="25" customFormat="1" ht="12.6" customHeight="1" x14ac:dyDescent="0.2">
      <c r="A45" s="105" t="s">
        <v>178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>
        <v>0</v>
      </c>
      <c r="N45" s="183">
        <f t="shared" si="1"/>
        <v>0</v>
      </c>
      <c r="O45" s="106" t="str">
        <f t="shared" si="0"/>
        <v/>
      </c>
    </row>
    <row r="46" spans="1:15" s="25" customFormat="1" ht="12.6" customHeight="1" x14ac:dyDescent="0.2">
      <c r="A46" s="105" t="s">
        <v>79</v>
      </c>
      <c r="B46" s="26">
        <v>51.5</v>
      </c>
      <c r="C46" s="26">
        <v>49</v>
      </c>
      <c r="D46" s="26">
        <v>49</v>
      </c>
      <c r="E46" s="26"/>
      <c r="F46" s="26"/>
      <c r="G46" s="26"/>
      <c r="H46" s="26"/>
      <c r="I46" s="26"/>
      <c r="J46" s="26"/>
      <c r="K46" s="26"/>
      <c r="L46" s="26"/>
      <c r="M46" s="26">
        <v>0</v>
      </c>
      <c r="N46" s="183">
        <f t="shared" si="1"/>
        <v>149.5</v>
      </c>
      <c r="O46" s="106">
        <f t="shared" si="0"/>
        <v>49.833333333333336</v>
      </c>
    </row>
    <row r="47" spans="1:15" s="25" customFormat="1" ht="12.6" customHeight="1" x14ac:dyDescent="0.2">
      <c r="A47" s="105" t="s">
        <v>81</v>
      </c>
      <c r="B47" s="26">
        <v>138.53</v>
      </c>
      <c r="C47" s="26">
        <v>132.08000000000001</v>
      </c>
      <c r="D47" s="26">
        <v>138.4</v>
      </c>
      <c r="E47" s="26"/>
      <c r="F47" s="26"/>
      <c r="G47" s="26"/>
      <c r="H47" s="26"/>
      <c r="I47" s="26"/>
      <c r="J47" s="26"/>
      <c r="K47" s="26"/>
      <c r="L47" s="26"/>
      <c r="M47" s="26">
        <v>0</v>
      </c>
      <c r="N47" s="183">
        <f t="shared" si="1"/>
        <v>409.01</v>
      </c>
      <c r="O47" s="106">
        <f t="shared" si="0"/>
        <v>136.33666666666667</v>
      </c>
    </row>
    <row r="48" spans="1:15" s="25" customFormat="1" ht="12.6" customHeight="1" x14ac:dyDescent="0.2">
      <c r="A48" s="105" t="s">
        <v>87</v>
      </c>
      <c r="B48" s="26">
        <v>50</v>
      </c>
      <c r="C48" s="26">
        <v>50</v>
      </c>
      <c r="D48" s="26">
        <v>50</v>
      </c>
      <c r="E48" s="26"/>
      <c r="F48" s="26"/>
      <c r="G48" s="26"/>
      <c r="H48" s="26"/>
      <c r="I48" s="26"/>
      <c r="J48" s="26"/>
      <c r="K48" s="26"/>
      <c r="L48" s="26"/>
      <c r="M48" s="26">
        <v>0</v>
      </c>
      <c r="N48" s="183">
        <f t="shared" si="1"/>
        <v>150</v>
      </c>
      <c r="O48" s="106">
        <f t="shared" si="0"/>
        <v>50</v>
      </c>
    </row>
    <row r="49" spans="1:15" s="25" customFormat="1" ht="12.6" customHeight="1" x14ac:dyDescent="0.2">
      <c r="A49" s="105" t="s">
        <v>202</v>
      </c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>
        <v>0</v>
      </c>
      <c r="N49" s="183">
        <f t="shared" si="1"/>
        <v>0</v>
      </c>
      <c r="O49" s="106" t="str">
        <f t="shared" si="0"/>
        <v/>
      </c>
    </row>
    <row r="50" spans="1:15" s="25" customFormat="1" ht="12.6" customHeight="1" thickBot="1" x14ac:dyDescent="0.25">
      <c r="A50" s="168" t="s">
        <v>1</v>
      </c>
      <c r="B50" s="178">
        <f>SUM(B7:B49)</f>
        <v>2189.81</v>
      </c>
      <c r="C50" s="178">
        <f>SUM(C7:C49)</f>
        <v>8135.75</v>
      </c>
      <c r="D50" s="178">
        <f>SUM(D7:D49)</f>
        <v>4418.92</v>
      </c>
      <c r="E50" s="178">
        <f t="shared" ref="E50:J50" si="2">SUM(E7:E49)</f>
        <v>0</v>
      </c>
      <c r="F50" s="178">
        <f t="shared" si="2"/>
        <v>0</v>
      </c>
      <c r="G50" s="178">
        <f t="shared" si="2"/>
        <v>0</v>
      </c>
      <c r="H50" s="178">
        <f t="shared" si="2"/>
        <v>0</v>
      </c>
      <c r="I50" s="178">
        <f t="shared" si="2"/>
        <v>0</v>
      </c>
      <c r="J50" s="178">
        <f t="shared" si="2"/>
        <v>0</v>
      </c>
      <c r="K50" s="178">
        <f>SUM(K7:K48)</f>
        <v>0</v>
      </c>
      <c r="L50" s="178">
        <f>SUM(L7:L48)</f>
        <v>0</v>
      </c>
      <c r="M50" s="181">
        <f>SUM(M7:M48)</f>
        <v>0</v>
      </c>
      <c r="N50" s="172">
        <f>SUM(N7:N48)</f>
        <v>14744.480000000001</v>
      </c>
      <c r="O50" s="295">
        <f t="shared" si="0"/>
        <v>4914.8266666666668</v>
      </c>
    </row>
    <row r="51" spans="1:15" s="25" customFormat="1" ht="12.6" customHeight="1" thickBot="1" x14ac:dyDescent="0.25">
      <c r="A51" s="115"/>
      <c r="B51" s="116"/>
      <c r="C51" s="116"/>
      <c r="D51" s="116"/>
      <c r="E51" s="116"/>
      <c r="F51" s="116"/>
      <c r="G51" s="116"/>
      <c r="H51" s="116"/>
      <c r="I51" s="116"/>
      <c r="J51" s="116"/>
      <c r="K51" s="116"/>
      <c r="L51" s="116"/>
      <c r="M51" s="116"/>
      <c r="N51" s="116"/>
      <c r="O51" s="31"/>
    </row>
    <row r="52" spans="1:15" s="25" customFormat="1" ht="12.6" customHeight="1" thickBot="1" x14ac:dyDescent="0.25">
      <c r="A52" s="64" t="s">
        <v>2</v>
      </c>
      <c r="B52" s="107">
        <f t="shared" ref="B52:O52" si="3">B6</f>
        <v>44197</v>
      </c>
      <c r="C52" s="108">
        <f t="shared" si="3"/>
        <v>44228</v>
      </c>
      <c r="D52" s="108">
        <f t="shared" si="3"/>
        <v>44256</v>
      </c>
      <c r="E52" s="108">
        <f t="shared" si="3"/>
        <v>44287</v>
      </c>
      <c r="F52" s="108">
        <f t="shared" si="3"/>
        <v>44317</v>
      </c>
      <c r="G52" s="108">
        <f t="shared" si="3"/>
        <v>44348</v>
      </c>
      <c r="H52" s="108">
        <f t="shared" si="3"/>
        <v>44378</v>
      </c>
      <c r="I52" s="108">
        <f t="shared" si="3"/>
        <v>44409</v>
      </c>
      <c r="J52" s="108">
        <f t="shared" si="3"/>
        <v>44440</v>
      </c>
      <c r="K52" s="108">
        <f t="shared" si="3"/>
        <v>44470</v>
      </c>
      <c r="L52" s="108">
        <f t="shared" si="3"/>
        <v>44501</v>
      </c>
      <c r="M52" s="114">
        <f t="shared" si="3"/>
        <v>44531</v>
      </c>
      <c r="N52" s="65" t="str">
        <f t="shared" si="3"/>
        <v>Total</v>
      </c>
      <c r="O52" s="66" t="str">
        <f t="shared" si="3"/>
        <v>Média</v>
      </c>
    </row>
    <row r="53" spans="1:15" s="25" customFormat="1" ht="12.6" customHeight="1" x14ac:dyDescent="0.2">
      <c r="A53" s="111" t="s">
        <v>5</v>
      </c>
      <c r="B53" s="26">
        <v>5500</v>
      </c>
      <c r="C53" s="26">
        <v>5500</v>
      </c>
      <c r="D53" s="26">
        <v>5500</v>
      </c>
      <c r="E53" s="26"/>
      <c r="F53" s="26"/>
      <c r="G53" s="26"/>
      <c r="H53" s="26"/>
      <c r="I53" s="26"/>
      <c r="J53" s="26"/>
      <c r="K53" s="26"/>
      <c r="L53" s="26"/>
      <c r="M53" s="26">
        <v>0</v>
      </c>
      <c r="N53" s="219">
        <f t="shared" ref="N53:N63" si="4">SUM(B53:M53)</f>
        <v>16500</v>
      </c>
      <c r="O53" s="106">
        <f t="shared" ref="O53:O62" si="5">IFERROR(AVERAGEIF(B53:M53,"&gt;0"),"")</f>
        <v>5500</v>
      </c>
    </row>
    <row r="54" spans="1:15" s="25" customFormat="1" ht="12.6" customHeight="1" x14ac:dyDescent="0.2">
      <c r="A54" s="111" t="s">
        <v>290</v>
      </c>
      <c r="B54" s="26"/>
      <c r="C54" s="26"/>
      <c r="D54" s="26">
        <v>5370</v>
      </c>
      <c r="E54" s="26"/>
      <c r="F54" s="26"/>
      <c r="G54" s="26"/>
      <c r="H54" s="26"/>
      <c r="I54" s="26"/>
      <c r="J54" s="26"/>
      <c r="K54" s="26"/>
      <c r="L54" s="26"/>
      <c r="M54" s="26">
        <v>0</v>
      </c>
      <c r="N54" s="219">
        <f t="shared" si="4"/>
        <v>5370</v>
      </c>
      <c r="O54" s="106">
        <f t="shared" si="5"/>
        <v>5370</v>
      </c>
    </row>
    <row r="55" spans="1:15" s="25" customFormat="1" ht="12.6" customHeight="1" x14ac:dyDescent="0.2">
      <c r="A55" s="111" t="s">
        <v>318</v>
      </c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>
        <v>0</v>
      </c>
      <c r="N55" s="219">
        <f t="shared" si="4"/>
        <v>0</v>
      </c>
      <c r="O55" s="106" t="str">
        <f t="shared" si="5"/>
        <v/>
      </c>
    </row>
    <row r="56" spans="1:15" s="25" customFormat="1" ht="12.6" customHeight="1" x14ac:dyDescent="0.2">
      <c r="A56" s="111" t="s">
        <v>427</v>
      </c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>
        <v>0</v>
      </c>
      <c r="N56" s="219">
        <f t="shared" si="4"/>
        <v>0</v>
      </c>
      <c r="O56" s="106" t="str">
        <f t="shared" si="5"/>
        <v/>
      </c>
    </row>
    <row r="57" spans="1:15" s="25" customFormat="1" ht="12.6" customHeight="1" x14ac:dyDescent="0.2">
      <c r="A57" s="111" t="s">
        <v>61</v>
      </c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>
        <v>0</v>
      </c>
      <c r="N57" s="219">
        <f t="shared" si="4"/>
        <v>0</v>
      </c>
      <c r="O57" s="106" t="str">
        <f t="shared" si="5"/>
        <v/>
      </c>
    </row>
    <row r="58" spans="1:15" s="25" customFormat="1" ht="12.6" customHeight="1" x14ac:dyDescent="0.2">
      <c r="A58" s="111" t="s">
        <v>385</v>
      </c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>
        <v>0</v>
      </c>
      <c r="N58" s="219">
        <f t="shared" si="4"/>
        <v>0</v>
      </c>
      <c r="O58" s="106" t="str">
        <f t="shared" si="5"/>
        <v/>
      </c>
    </row>
    <row r="59" spans="1:15" s="25" customFormat="1" ht="12.6" customHeight="1" x14ac:dyDescent="0.2">
      <c r="A59" s="111" t="s">
        <v>148</v>
      </c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>
        <v>0</v>
      </c>
      <c r="N59" s="219">
        <f t="shared" si="4"/>
        <v>0</v>
      </c>
      <c r="O59" s="106" t="str">
        <f t="shared" si="5"/>
        <v/>
      </c>
    </row>
    <row r="60" spans="1:15" s="25" customFormat="1" ht="12.6" customHeight="1" x14ac:dyDescent="0.2">
      <c r="A60" s="112" t="s">
        <v>3</v>
      </c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>
        <v>0</v>
      </c>
      <c r="N60" s="219">
        <f t="shared" si="4"/>
        <v>0</v>
      </c>
      <c r="O60" s="106" t="str">
        <f t="shared" si="5"/>
        <v/>
      </c>
    </row>
    <row r="61" spans="1:15" s="25" customFormat="1" ht="12.6" customHeight="1" x14ac:dyDescent="0.2">
      <c r="A61" s="112" t="s">
        <v>643</v>
      </c>
      <c r="B61" s="26"/>
      <c r="C61" s="26"/>
      <c r="D61" s="26">
        <v>1665</v>
      </c>
      <c r="E61" s="26"/>
      <c r="F61" s="26"/>
      <c r="G61" s="26"/>
      <c r="H61" s="26"/>
      <c r="I61" s="26"/>
      <c r="J61" s="26"/>
      <c r="K61" s="26"/>
      <c r="L61" s="26"/>
      <c r="M61" s="26">
        <v>0</v>
      </c>
      <c r="N61" s="219">
        <f t="shared" si="4"/>
        <v>1665</v>
      </c>
      <c r="O61" s="106">
        <f t="shared" si="5"/>
        <v>1665</v>
      </c>
    </row>
    <row r="62" spans="1:15" s="25" customFormat="1" ht="12.6" customHeight="1" x14ac:dyDescent="0.2">
      <c r="A62" s="112" t="s">
        <v>65</v>
      </c>
      <c r="B62" s="26">
        <v>0.14000000000000001</v>
      </c>
      <c r="C62" s="26"/>
      <c r="D62" s="26">
        <v>0.08</v>
      </c>
      <c r="E62" s="26"/>
      <c r="F62" s="26"/>
      <c r="G62" s="26"/>
      <c r="H62" s="26"/>
      <c r="I62" s="26"/>
      <c r="J62" s="26"/>
      <c r="K62" s="26"/>
      <c r="L62" s="26"/>
      <c r="M62" s="26">
        <v>0</v>
      </c>
      <c r="N62" s="219">
        <f t="shared" si="4"/>
        <v>0.22000000000000003</v>
      </c>
      <c r="O62" s="106">
        <f t="shared" si="5"/>
        <v>0.11000000000000001</v>
      </c>
    </row>
    <row r="63" spans="1:15" s="25" customFormat="1" ht="12.6" customHeight="1" thickBot="1" x14ac:dyDescent="0.25">
      <c r="A63" s="176" t="s">
        <v>1</v>
      </c>
      <c r="B63" s="177">
        <f t="shared" ref="B63:M63" si="6">SUM(B53:B62)</f>
        <v>5500.14</v>
      </c>
      <c r="C63" s="177">
        <f t="shared" si="6"/>
        <v>5500</v>
      </c>
      <c r="D63" s="177">
        <f t="shared" si="6"/>
        <v>12535.08</v>
      </c>
      <c r="E63" s="177">
        <f t="shared" si="6"/>
        <v>0</v>
      </c>
      <c r="F63" s="177">
        <f t="shared" si="6"/>
        <v>0</v>
      </c>
      <c r="G63" s="177">
        <f t="shared" si="6"/>
        <v>0</v>
      </c>
      <c r="H63" s="177">
        <f>SUM(H53:H62)</f>
        <v>0</v>
      </c>
      <c r="I63" s="177">
        <f t="shared" si="6"/>
        <v>0</v>
      </c>
      <c r="J63" s="177">
        <f>SUM(J53:J62)</f>
        <v>0</v>
      </c>
      <c r="K63" s="177">
        <f t="shared" si="6"/>
        <v>0</v>
      </c>
      <c r="L63" s="177">
        <f>SUM(L53:L62)</f>
        <v>0</v>
      </c>
      <c r="M63" s="177">
        <f t="shared" si="6"/>
        <v>0</v>
      </c>
      <c r="N63" s="177">
        <f t="shared" si="4"/>
        <v>23535.22</v>
      </c>
      <c r="O63" s="291">
        <f>IFERROR(AVERAGEIF(B63:M63,"&gt;0"),"")</f>
        <v>7845.0733333333337</v>
      </c>
    </row>
    <row r="64" spans="1:15" s="25" customFormat="1" ht="12.6" customHeight="1" thickBot="1" x14ac:dyDescent="0.2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213"/>
      <c r="O64" s="39"/>
    </row>
    <row r="65" spans="1:15" s="25" customFormat="1" ht="12.6" customHeight="1" thickBot="1" x14ac:dyDescent="0.25">
      <c r="A65" s="184" t="s">
        <v>9</v>
      </c>
      <c r="B65" s="185">
        <f>'[2]2021'!$E$4</f>
        <v>33331.979999999996</v>
      </c>
      <c r="C65" s="185">
        <f>'[2]2021'!$F$4</f>
        <v>573.92999999999995</v>
      </c>
      <c r="D65" s="185">
        <f>'[2]2021'!$K$4</f>
        <v>38935.410000000003</v>
      </c>
      <c r="E65" s="185">
        <f>'[2]2021'!$N$4</f>
        <v>0</v>
      </c>
      <c r="F65" s="185">
        <f>'[2]2021'!$Q$4</f>
        <v>0</v>
      </c>
      <c r="G65" s="185">
        <f>'[2]2021'!$T$4</f>
        <v>0</v>
      </c>
      <c r="H65" s="185">
        <f>'[2]2021'!$W$4</f>
        <v>0</v>
      </c>
      <c r="I65" s="185">
        <f>'[2]2021'!$Z$4</f>
        <v>0</v>
      </c>
      <c r="J65" s="185">
        <f>'[2]2021'!$AC$4</f>
        <v>0</v>
      </c>
      <c r="K65" s="185">
        <f>'[2]2021'!$AF$4</f>
        <v>0</v>
      </c>
      <c r="L65" s="185">
        <f>'[2]2021'!$AI$4</f>
        <v>0</v>
      </c>
      <c r="M65" s="185">
        <f>'[2]2021'!$AL$4</f>
        <v>0</v>
      </c>
      <c r="N65" s="220"/>
      <c r="O65" s="40"/>
    </row>
    <row r="66" spans="1:15" s="25" customFormat="1" ht="14.1" customHeight="1" x14ac:dyDescent="0.2">
      <c r="N66" s="34"/>
    </row>
    <row r="67" spans="1:15" s="25" customFormat="1" ht="12" x14ac:dyDescent="0.2">
      <c r="N67" s="34"/>
    </row>
    <row r="76" spans="1:15" x14ac:dyDescent="0.2">
      <c r="A76" s="162"/>
    </row>
  </sheetData>
  <sheetProtection password="E499" sheet="1" objects="1" scenarios="1" selectLockedCells="1" selectUnlockedCells="1"/>
  <mergeCells count="3">
    <mergeCell ref="A1:O1"/>
    <mergeCell ref="A2:O2"/>
    <mergeCell ref="A4:O4"/>
  </mergeCells>
  <printOptions horizontalCentered="1"/>
  <pageMargins left="0.39370078740157483" right="0.39370078740157483" top="0.78740157480314965" bottom="0.39370078740157483" header="0.51181102362204722" footer="0.51181102362204722"/>
  <pageSetup paperSize="9" scale="80" firstPageNumber="0" orientation="landscape" horizontalDpi="300" verticalDpi="300" r:id="rId1"/>
  <headerFooter alignWithMargins="0"/>
  <ignoredErrors>
    <ignoredError sqref="K50:M50" formulaRange="1"/>
  </ignoredErrors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0"/>
  <dimension ref="A1:O84"/>
  <sheetViews>
    <sheetView topLeftCell="A58" zoomScale="140" zoomScaleNormal="140" workbookViewId="0">
      <selection activeCell="B69" sqref="B69:M69"/>
    </sheetView>
  </sheetViews>
  <sheetFormatPr defaultRowHeight="12.75" x14ac:dyDescent="0.2"/>
  <cols>
    <col min="1" max="1" width="38.5703125" style="44" customWidth="1"/>
    <col min="2" max="2" width="11.140625" style="44" customWidth="1"/>
    <col min="3" max="3" width="9.42578125" style="44" customWidth="1"/>
    <col min="4" max="4" width="9.7109375" style="44" customWidth="1"/>
    <col min="5" max="5" width="10" style="44" bestFit="1" customWidth="1"/>
    <col min="6" max="6" width="9.5703125" style="70" customWidth="1"/>
    <col min="7" max="7" width="9.85546875" style="44" customWidth="1"/>
    <col min="8" max="8" width="10" style="44" bestFit="1" customWidth="1"/>
    <col min="9" max="9" width="11.28515625" style="44" customWidth="1"/>
    <col min="10" max="10" width="10.42578125" style="44" customWidth="1"/>
    <col min="11" max="11" width="10" style="44" customWidth="1"/>
    <col min="12" max="13" width="10" style="44" bestFit="1" customWidth="1"/>
    <col min="14" max="14" width="11" style="215" bestFit="1" customWidth="1"/>
    <col min="15" max="15" width="10.28515625" style="44" customWidth="1"/>
    <col min="16" max="16384" width="9.140625" style="44"/>
  </cols>
  <sheetData>
    <row r="1" spans="1:15" ht="12.6" customHeight="1" x14ac:dyDescent="0.2">
      <c r="A1" s="508" t="str">
        <f>APUCARANA!A1</f>
        <v xml:space="preserve">ORDEM DOS ADVOGADOS DO BRASIL - Seção PR </v>
      </c>
      <c r="B1" s="509"/>
      <c r="C1" s="509"/>
      <c r="D1" s="509"/>
      <c r="E1" s="509"/>
      <c r="F1" s="509"/>
      <c r="G1" s="509"/>
      <c r="H1" s="509"/>
      <c r="I1" s="509"/>
      <c r="J1" s="509"/>
      <c r="K1" s="509"/>
      <c r="L1" s="509"/>
      <c r="M1" s="509"/>
      <c r="N1" s="509"/>
      <c r="O1" s="510"/>
    </row>
    <row r="2" spans="1:15" ht="12.6" customHeight="1" thickBot="1" x14ac:dyDescent="0.25">
      <c r="A2" s="490" t="str">
        <f>APUCARANA!A2</f>
        <v>Demostrativo de Despesas - JANEIRO 2021 A DEZEMBRO 2021</v>
      </c>
      <c r="B2" s="491"/>
      <c r="C2" s="491"/>
      <c r="D2" s="491"/>
      <c r="E2" s="491"/>
      <c r="F2" s="491"/>
      <c r="G2" s="491"/>
      <c r="H2" s="491"/>
      <c r="I2" s="491"/>
      <c r="J2" s="491"/>
      <c r="K2" s="491"/>
      <c r="L2" s="491"/>
      <c r="M2" s="491"/>
      <c r="N2" s="491"/>
      <c r="O2" s="492"/>
    </row>
    <row r="3" spans="1:15" ht="12.6" customHeight="1" thickBot="1" x14ac:dyDescent="0.25">
      <c r="A3" s="560"/>
      <c r="B3" s="561"/>
      <c r="C3" s="561"/>
      <c r="D3" s="561"/>
      <c r="E3" s="561"/>
      <c r="F3" s="561"/>
      <c r="G3" s="561"/>
      <c r="H3" s="561"/>
      <c r="I3" s="561"/>
      <c r="J3" s="561"/>
      <c r="K3" s="561"/>
      <c r="L3" s="561"/>
      <c r="M3" s="561"/>
      <c r="N3" s="561"/>
      <c r="O3" s="562"/>
    </row>
    <row r="4" spans="1:15" s="52" customFormat="1" ht="12.6" customHeight="1" thickBot="1" x14ac:dyDescent="0.25">
      <c r="A4" s="536" t="s">
        <v>28</v>
      </c>
      <c r="B4" s="537"/>
      <c r="C4" s="537"/>
      <c r="D4" s="537"/>
      <c r="E4" s="537"/>
      <c r="F4" s="537"/>
      <c r="G4" s="537"/>
      <c r="H4" s="537"/>
      <c r="I4" s="537"/>
      <c r="J4" s="537"/>
      <c r="K4" s="537"/>
      <c r="L4" s="537"/>
      <c r="M4" s="537"/>
      <c r="N4" s="537"/>
      <c r="O4" s="538"/>
    </row>
    <row r="5" spans="1:15" ht="12.6" customHeight="1" thickBot="1" x14ac:dyDescent="0.25">
      <c r="A5" s="46"/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211"/>
      <c r="O5" s="46"/>
    </row>
    <row r="6" spans="1:15" s="25" customFormat="1" ht="12.6" customHeight="1" thickBot="1" x14ac:dyDescent="0.25">
      <c r="A6" s="9" t="s">
        <v>0</v>
      </c>
      <c r="B6" s="10">
        <f>APUCARANA!B6</f>
        <v>44197</v>
      </c>
      <c r="C6" s="11">
        <f>APUCARANA!C6</f>
        <v>44228</v>
      </c>
      <c r="D6" s="11">
        <f>APUCARANA!D6</f>
        <v>44256</v>
      </c>
      <c r="E6" s="11">
        <f>APUCARANA!E6</f>
        <v>44287</v>
      </c>
      <c r="F6" s="11">
        <f>APUCARANA!F6</f>
        <v>44317</v>
      </c>
      <c r="G6" s="11">
        <f>APUCARANA!G6</f>
        <v>44348</v>
      </c>
      <c r="H6" s="11">
        <f>APUCARANA!H6</f>
        <v>44378</v>
      </c>
      <c r="I6" s="11">
        <f>APUCARANA!I6</f>
        <v>44409</v>
      </c>
      <c r="J6" s="11">
        <f>APUCARANA!J6</f>
        <v>44440</v>
      </c>
      <c r="K6" s="11">
        <f>APUCARANA!K6</f>
        <v>44470</v>
      </c>
      <c r="L6" s="11">
        <f>APUCARANA!L6</f>
        <v>44501</v>
      </c>
      <c r="M6" s="11">
        <f>APUCARANA!M6</f>
        <v>44531</v>
      </c>
      <c r="N6" s="12" t="str">
        <f>APUCARANA!N6</f>
        <v>Total</v>
      </c>
      <c r="O6" s="9" t="str">
        <f>APUCARANA!O6</f>
        <v>Média</v>
      </c>
    </row>
    <row r="7" spans="1:15" s="25" customFormat="1" ht="12.6" customHeight="1" x14ac:dyDescent="0.2">
      <c r="A7" s="105" t="s">
        <v>194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>
        <v>0</v>
      </c>
      <c r="N7" s="183">
        <f t="shared" ref="N7:N60" si="0">SUM(B7:M7)</f>
        <v>0</v>
      </c>
      <c r="O7" s="106" t="str">
        <f>IFERROR(AVERAGEIF(B7:M7,"&gt;0"),"")</f>
        <v/>
      </c>
    </row>
    <row r="8" spans="1:15" s="25" customFormat="1" ht="12.6" customHeight="1" x14ac:dyDescent="0.2">
      <c r="A8" s="105" t="s">
        <v>122</v>
      </c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99">
        <v>0</v>
      </c>
      <c r="N8" s="183">
        <f t="shared" si="0"/>
        <v>0</v>
      </c>
      <c r="O8" s="106" t="str">
        <f t="shared" ref="O8:O60" si="1">IFERROR(AVERAGEIF(B8:M8,"&gt;0"),"")</f>
        <v/>
      </c>
    </row>
    <row r="9" spans="1:15" s="25" customFormat="1" ht="12.6" customHeight="1" x14ac:dyDescent="0.2">
      <c r="A9" s="105" t="s">
        <v>418</v>
      </c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  <c r="M9" s="99">
        <v>0</v>
      </c>
      <c r="N9" s="183">
        <f t="shared" si="0"/>
        <v>0</v>
      </c>
      <c r="O9" s="106" t="str">
        <f t="shared" si="1"/>
        <v/>
      </c>
    </row>
    <row r="10" spans="1:15" s="25" customFormat="1" ht="12.6" customHeight="1" x14ac:dyDescent="0.2">
      <c r="A10" s="105" t="s">
        <v>269</v>
      </c>
      <c r="B10" s="99"/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>
        <v>0</v>
      </c>
      <c r="N10" s="183">
        <f t="shared" si="0"/>
        <v>0</v>
      </c>
      <c r="O10" s="106" t="str">
        <f t="shared" si="1"/>
        <v/>
      </c>
    </row>
    <row r="11" spans="1:15" s="25" customFormat="1" ht="12.6" customHeight="1" x14ac:dyDescent="0.2">
      <c r="A11" s="105" t="s">
        <v>90</v>
      </c>
      <c r="B11" s="99">
        <v>49.02</v>
      </c>
      <c r="C11" s="99">
        <v>52.54</v>
      </c>
      <c r="D11" s="99">
        <v>42.07</v>
      </c>
      <c r="E11" s="99"/>
      <c r="F11" s="99"/>
      <c r="G11" s="99"/>
      <c r="H11" s="99"/>
      <c r="I11" s="99"/>
      <c r="J11" s="99"/>
      <c r="K11" s="99"/>
      <c r="L11" s="99"/>
      <c r="M11" s="99">
        <v>0</v>
      </c>
      <c r="N11" s="183">
        <f t="shared" si="0"/>
        <v>143.63</v>
      </c>
      <c r="O11" s="106">
        <f t="shared" si="1"/>
        <v>47.876666666666665</v>
      </c>
    </row>
    <row r="12" spans="1:15" s="25" customFormat="1" ht="12.6" customHeight="1" x14ac:dyDescent="0.2">
      <c r="A12" s="105" t="s">
        <v>618</v>
      </c>
      <c r="B12" s="99"/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99">
        <v>0</v>
      </c>
      <c r="N12" s="183">
        <f t="shared" si="0"/>
        <v>0</v>
      </c>
      <c r="O12" s="106" t="str">
        <f t="shared" si="1"/>
        <v/>
      </c>
    </row>
    <row r="13" spans="1:15" s="25" customFormat="1" ht="12.6" customHeight="1" x14ac:dyDescent="0.2">
      <c r="A13" s="105" t="s">
        <v>214</v>
      </c>
      <c r="B13" s="99"/>
      <c r="C13" s="99">
        <v>725</v>
      </c>
      <c r="D13" s="99"/>
      <c r="E13" s="99"/>
      <c r="F13" s="99"/>
      <c r="G13" s="99"/>
      <c r="H13" s="99"/>
      <c r="I13" s="99"/>
      <c r="J13" s="99"/>
      <c r="K13" s="99"/>
      <c r="L13" s="99"/>
      <c r="M13" s="99">
        <v>0</v>
      </c>
      <c r="N13" s="183">
        <f t="shared" si="0"/>
        <v>725</v>
      </c>
      <c r="O13" s="106">
        <f t="shared" si="1"/>
        <v>725</v>
      </c>
    </row>
    <row r="14" spans="1:15" s="25" customFormat="1" ht="12.6" customHeight="1" x14ac:dyDescent="0.2">
      <c r="A14" s="105" t="s">
        <v>236</v>
      </c>
      <c r="B14" s="99"/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>
        <v>0</v>
      </c>
      <c r="N14" s="183">
        <f t="shared" si="0"/>
        <v>0</v>
      </c>
      <c r="O14" s="106" t="str">
        <f t="shared" si="1"/>
        <v/>
      </c>
    </row>
    <row r="15" spans="1:15" s="25" customFormat="1" ht="12.6" customHeight="1" x14ac:dyDescent="0.2">
      <c r="A15" s="105" t="s">
        <v>157</v>
      </c>
      <c r="B15" s="99"/>
      <c r="C15" s="99"/>
      <c r="D15" s="99"/>
      <c r="E15" s="99"/>
      <c r="F15" s="99"/>
      <c r="G15" s="99"/>
      <c r="H15" s="99"/>
      <c r="I15" s="99"/>
      <c r="J15" s="99"/>
      <c r="K15" s="99"/>
      <c r="L15" s="99"/>
      <c r="M15" s="99">
        <v>0</v>
      </c>
      <c r="N15" s="183">
        <f t="shared" si="0"/>
        <v>0</v>
      </c>
      <c r="O15" s="106" t="str">
        <f t="shared" si="1"/>
        <v/>
      </c>
    </row>
    <row r="16" spans="1:15" s="25" customFormat="1" ht="12.6" customHeight="1" x14ac:dyDescent="0.2">
      <c r="A16" s="105" t="s">
        <v>334</v>
      </c>
      <c r="B16" s="99"/>
      <c r="C16" s="99">
        <v>280</v>
      </c>
      <c r="D16" s="99">
        <v>160</v>
      </c>
      <c r="E16" s="99"/>
      <c r="F16" s="99"/>
      <c r="G16" s="99"/>
      <c r="H16" s="99"/>
      <c r="I16" s="99"/>
      <c r="J16" s="99"/>
      <c r="K16" s="99"/>
      <c r="L16" s="99"/>
      <c r="M16" s="99">
        <v>0</v>
      </c>
      <c r="N16" s="183">
        <f t="shared" si="0"/>
        <v>440</v>
      </c>
      <c r="O16" s="106">
        <f t="shared" si="1"/>
        <v>220</v>
      </c>
    </row>
    <row r="17" spans="1:15" s="25" customFormat="1" ht="12.6" customHeight="1" x14ac:dyDescent="0.2">
      <c r="A17" s="105" t="s">
        <v>131</v>
      </c>
      <c r="B17" s="99"/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99">
        <v>0</v>
      </c>
      <c r="N17" s="183">
        <f t="shared" si="0"/>
        <v>0</v>
      </c>
      <c r="O17" s="106" t="str">
        <f t="shared" si="1"/>
        <v/>
      </c>
    </row>
    <row r="18" spans="1:15" s="25" customFormat="1" ht="12.6" customHeight="1" x14ac:dyDescent="0.2">
      <c r="A18" s="105" t="s">
        <v>134</v>
      </c>
      <c r="B18" s="99"/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99">
        <v>0</v>
      </c>
      <c r="N18" s="183">
        <f t="shared" si="0"/>
        <v>0</v>
      </c>
      <c r="O18" s="106" t="str">
        <f t="shared" si="1"/>
        <v/>
      </c>
    </row>
    <row r="19" spans="1:15" s="25" customFormat="1" ht="12.6" customHeight="1" x14ac:dyDescent="0.2">
      <c r="A19" s="117" t="s">
        <v>187</v>
      </c>
      <c r="B19" s="99"/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99">
        <v>0</v>
      </c>
      <c r="N19" s="183">
        <f t="shared" si="0"/>
        <v>0</v>
      </c>
      <c r="O19" s="106" t="str">
        <f t="shared" si="1"/>
        <v/>
      </c>
    </row>
    <row r="20" spans="1:15" s="25" customFormat="1" ht="12.6" customHeight="1" x14ac:dyDescent="0.2">
      <c r="A20" s="117" t="s">
        <v>80</v>
      </c>
      <c r="B20" s="99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>
        <v>0</v>
      </c>
      <c r="N20" s="183">
        <f t="shared" si="0"/>
        <v>0</v>
      </c>
      <c r="O20" s="106" t="str">
        <f t="shared" si="1"/>
        <v/>
      </c>
    </row>
    <row r="21" spans="1:15" s="25" customFormat="1" ht="12.6" customHeight="1" x14ac:dyDescent="0.2">
      <c r="A21" s="117" t="s">
        <v>244</v>
      </c>
      <c r="B21" s="99"/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>
        <v>0</v>
      </c>
      <c r="N21" s="183">
        <f t="shared" si="0"/>
        <v>0</v>
      </c>
      <c r="O21" s="106" t="str">
        <f t="shared" si="1"/>
        <v/>
      </c>
    </row>
    <row r="22" spans="1:15" s="25" customFormat="1" ht="12.6" customHeight="1" x14ac:dyDescent="0.2">
      <c r="A22" s="117" t="s">
        <v>67</v>
      </c>
      <c r="B22" s="99">
        <v>211.75</v>
      </c>
      <c r="C22" s="99"/>
      <c r="D22" s="99">
        <v>223.75</v>
      </c>
      <c r="E22" s="99"/>
      <c r="F22" s="99"/>
      <c r="G22" s="99"/>
      <c r="H22" s="99"/>
      <c r="I22" s="99"/>
      <c r="J22" s="99"/>
      <c r="K22" s="99"/>
      <c r="L22" s="99"/>
      <c r="M22" s="99">
        <v>0</v>
      </c>
      <c r="N22" s="183">
        <f t="shared" si="0"/>
        <v>435.5</v>
      </c>
      <c r="O22" s="106">
        <f t="shared" si="1"/>
        <v>217.75</v>
      </c>
    </row>
    <row r="23" spans="1:15" s="25" customFormat="1" ht="12.6" customHeight="1" x14ac:dyDescent="0.2">
      <c r="A23" s="155" t="s">
        <v>463</v>
      </c>
      <c r="B23" s="99"/>
      <c r="C23" s="99"/>
      <c r="D23" s="99"/>
      <c r="E23" s="99"/>
      <c r="F23" s="99"/>
      <c r="G23" s="99"/>
      <c r="H23" s="99"/>
      <c r="I23" s="99"/>
      <c r="J23" s="99"/>
      <c r="K23" s="99"/>
      <c r="L23" s="99"/>
      <c r="M23" s="99">
        <v>0</v>
      </c>
      <c r="N23" s="183">
        <f t="shared" si="0"/>
        <v>0</v>
      </c>
      <c r="O23" s="106" t="str">
        <f t="shared" si="1"/>
        <v/>
      </c>
    </row>
    <row r="24" spans="1:15" s="25" customFormat="1" ht="12.6" customHeight="1" x14ac:dyDescent="0.2">
      <c r="A24" s="155" t="s">
        <v>216</v>
      </c>
      <c r="B24" s="99"/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>
        <v>0</v>
      </c>
      <c r="N24" s="183">
        <f t="shared" si="0"/>
        <v>0</v>
      </c>
      <c r="O24" s="106" t="str">
        <f t="shared" si="1"/>
        <v/>
      </c>
    </row>
    <row r="25" spans="1:15" s="25" customFormat="1" ht="12.6" customHeight="1" x14ac:dyDescent="0.2">
      <c r="A25" s="156" t="s">
        <v>91</v>
      </c>
      <c r="B25" s="99">
        <v>666.32</v>
      </c>
      <c r="C25" s="99">
        <v>666.06</v>
      </c>
      <c r="D25" s="99">
        <v>491.01</v>
      </c>
      <c r="E25" s="99"/>
      <c r="F25" s="99"/>
      <c r="G25" s="99"/>
      <c r="H25" s="99"/>
      <c r="I25" s="99"/>
      <c r="J25" s="99"/>
      <c r="K25" s="99"/>
      <c r="L25" s="99"/>
      <c r="M25" s="99">
        <v>0</v>
      </c>
      <c r="N25" s="183">
        <f t="shared" si="0"/>
        <v>1823.39</v>
      </c>
      <c r="O25" s="106">
        <f t="shared" si="1"/>
        <v>607.79666666666674</v>
      </c>
    </row>
    <row r="26" spans="1:15" s="25" customFormat="1" ht="12.6" customHeight="1" x14ac:dyDescent="0.2">
      <c r="A26" s="156" t="s">
        <v>196</v>
      </c>
      <c r="B26" s="99">
        <v>158</v>
      </c>
      <c r="C26" s="99">
        <v>38</v>
      </c>
      <c r="D26" s="99">
        <v>-196</v>
      </c>
      <c r="E26" s="99"/>
      <c r="F26" s="99"/>
      <c r="G26" s="99"/>
      <c r="H26" s="99"/>
      <c r="I26" s="99"/>
      <c r="J26" s="99"/>
      <c r="K26" s="99"/>
      <c r="L26" s="99"/>
      <c r="M26" s="99">
        <v>0</v>
      </c>
      <c r="N26" s="183">
        <f t="shared" si="0"/>
        <v>0</v>
      </c>
      <c r="O26" s="106">
        <f t="shared" si="1"/>
        <v>98</v>
      </c>
    </row>
    <row r="27" spans="1:15" s="25" customFormat="1" ht="12.6" customHeight="1" x14ac:dyDescent="0.2">
      <c r="A27" s="266" t="s">
        <v>158</v>
      </c>
      <c r="B27" s="99"/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>
        <v>0</v>
      </c>
      <c r="N27" s="183">
        <f t="shared" si="0"/>
        <v>0</v>
      </c>
      <c r="O27" s="106" t="str">
        <f t="shared" si="1"/>
        <v/>
      </c>
    </row>
    <row r="28" spans="1:15" s="25" customFormat="1" ht="12.6" customHeight="1" x14ac:dyDescent="0.2">
      <c r="A28" s="156" t="s">
        <v>224</v>
      </c>
      <c r="B28" s="99">
        <v>80</v>
      </c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>
        <v>0</v>
      </c>
      <c r="N28" s="183">
        <f t="shared" si="0"/>
        <v>80</v>
      </c>
      <c r="O28" s="106">
        <f t="shared" si="1"/>
        <v>80</v>
      </c>
    </row>
    <row r="29" spans="1:15" s="25" customFormat="1" ht="12.6" customHeight="1" x14ac:dyDescent="0.2">
      <c r="A29" s="117" t="s">
        <v>295</v>
      </c>
      <c r="B29" s="99"/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99">
        <v>0</v>
      </c>
      <c r="N29" s="183">
        <f t="shared" si="0"/>
        <v>0</v>
      </c>
      <c r="O29" s="106" t="str">
        <f t="shared" si="1"/>
        <v/>
      </c>
    </row>
    <row r="30" spans="1:15" s="25" customFormat="1" ht="12.6" customHeight="1" x14ac:dyDescent="0.2">
      <c r="A30" s="156" t="s">
        <v>88</v>
      </c>
      <c r="B30" s="99"/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>
        <v>0</v>
      </c>
      <c r="N30" s="183">
        <f t="shared" si="0"/>
        <v>0</v>
      </c>
      <c r="O30" s="106" t="str">
        <f t="shared" si="1"/>
        <v/>
      </c>
    </row>
    <row r="31" spans="1:15" s="25" customFormat="1" ht="12.6" customHeight="1" x14ac:dyDescent="0.2">
      <c r="A31" s="156" t="s">
        <v>108</v>
      </c>
      <c r="B31" s="99"/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>
        <v>0</v>
      </c>
      <c r="N31" s="183">
        <f t="shared" si="0"/>
        <v>0</v>
      </c>
      <c r="O31" s="106" t="str">
        <f t="shared" si="1"/>
        <v/>
      </c>
    </row>
    <row r="32" spans="1:15" s="25" customFormat="1" ht="12.6" customHeight="1" x14ac:dyDescent="0.2">
      <c r="A32" s="266" t="s">
        <v>711</v>
      </c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>
        <v>0</v>
      </c>
      <c r="N32" s="183">
        <f t="shared" si="0"/>
        <v>0</v>
      </c>
      <c r="O32" s="106" t="str">
        <f t="shared" si="1"/>
        <v/>
      </c>
    </row>
    <row r="33" spans="1:15" s="25" customFormat="1" ht="12.6" customHeight="1" x14ac:dyDescent="0.2">
      <c r="A33" s="266" t="s">
        <v>111</v>
      </c>
      <c r="B33" s="99"/>
      <c r="C33" s="99"/>
      <c r="D33" s="99">
        <v>1262.8</v>
      </c>
      <c r="E33" s="99"/>
      <c r="F33" s="99"/>
      <c r="G33" s="99"/>
      <c r="H33" s="99"/>
      <c r="I33" s="99"/>
      <c r="J33" s="99"/>
      <c r="K33" s="99"/>
      <c r="L33" s="99"/>
      <c r="M33" s="99">
        <v>0</v>
      </c>
      <c r="N33" s="183">
        <f t="shared" si="0"/>
        <v>1262.8</v>
      </c>
      <c r="O33" s="106">
        <f t="shared" si="1"/>
        <v>1262.8</v>
      </c>
    </row>
    <row r="34" spans="1:15" s="25" customFormat="1" ht="12.6" customHeight="1" x14ac:dyDescent="0.2">
      <c r="A34" s="266" t="s">
        <v>126</v>
      </c>
      <c r="B34" s="99">
        <v>198</v>
      </c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99">
        <v>0</v>
      </c>
      <c r="N34" s="183">
        <f t="shared" si="0"/>
        <v>198</v>
      </c>
      <c r="O34" s="106">
        <f t="shared" si="1"/>
        <v>198</v>
      </c>
    </row>
    <row r="35" spans="1:15" s="25" customFormat="1" ht="12.6" customHeight="1" x14ac:dyDescent="0.2">
      <c r="A35" s="266" t="s">
        <v>69</v>
      </c>
      <c r="B35" s="99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>
        <v>0</v>
      </c>
      <c r="N35" s="183">
        <f t="shared" si="0"/>
        <v>0</v>
      </c>
      <c r="O35" s="106" t="str">
        <f t="shared" si="1"/>
        <v/>
      </c>
    </row>
    <row r="36" spans="1:15" s="25" customFormat="1" ht="12.6" customHeight="1" x14ac:dyDescent="0.2">
      <c r="A36" s="156" t="s">
        <v>123</v>
      </c>
      <c r="B36" s="99">
        <v>21.9</v>
      </c>
      <c r="C36" s="99">
        <v>871</v>
      </c>
      <c r="D36" s="99"/>
      <c r="E36" s="99"/>
      <c r="F36" s="99"/>
      <c r="G36" s="99"/>
      <c r="H36" s="99"/>
      <c r="I36" s="99"/>
      <c r="J36" s="99"/>
      <c r="K36" s="99"/>
      <c r="L36" s="99"/>
      <c r="M36" s="99">
        <v>0</v>
      </c>
      <c r="N36" s="183">
        <f t="shared" si="0"/>
        <v>892.9</v>
      </c>
      <c r="O36" s="106">
        <f t="shared" si="1"/>
        <v>446.45</v>
      </c>
    </row>
    <row r="37" spans="1:15" s="25" customFormat="1" ht="12.6" customHeight="1" x14ac:dyDescent="0.2">
      <c r="A37" s="156" t="s">
        <v>426</v>
      </c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>
        <v>0</v>
      </c>
      <c r="N37" s="183">
        <f t="shared" si="0"/>
        <v>0</v>
      </c>
      <c r="O37" s="106" t="str">
        <f t="shared" si="1"/>
        <v/>
      </c>
    </row>
    <row r="38" spans="1:15" s="25" customFormat="1" ht="12.6" customHeight="1" x14ac:dyDescent="0.2">
      <c r="A38" s="156" t="s">
        <v>85</v>
      </c>
      <c r="B38" s="99">
        <v>444.5</v>
      </c>
      <c r="C38" s="99">
        <v>364.3</v>
      </c>
      <c r="D38" s="99">
        <v>10</v>
      </c>
      <c r="E38" s="99"/>
      <c r="F38" s="99"/>
      <c r="G38" s="99"/>
      <c r="H38" s="99"/>
      <c r="I38" s="99"/>
      <c r="J38" s="99"/>
      <c r="K38" s="99"/>
      <c r="L38" s="99"/>
      <c r="M38" s="99">
        <v>0</v>
      </c>
      <c r="N38" s="183">
        <f t="shared" si="0"/>
        <v>818.8</v>
      </c>
      <c r="O38" s="106">
        <f t="shared" si="1"/>
        <v>272.93333333333334</v>
      </c>
    </row>
    <row r="39" spans="1:15" s="25" customFormat="1" ht="12.6" customHeight="1" x14ac:dyDescent="0.2">
      <c r="A39" s="156" t="s">
        <v>195</v>
      </c>
      <c r="B39" s="99"/>
      <c r="C39" s="99"/>
      <c r="D39" s="99">
        <v>196</v>
      </c>
      <c r="E39" s="99"/>
      <c r="F39" s="99"/>
      <c r="G39" s="99"/>
      <c r="H39" s="99"/>
      <c r="I39" s="99"/>
      <c r="J39" s="99"/>
      <c r="K39" s="99"/>
      <c r="L39" s="99"/>
      <c r="M39" s="99">
        <v>0</v>
      </c>
      <c r="N39" s="183">
        <f t="shared" si="0"/>
        <v>196</v>
      </c>
      <c r="O39" s="106">
        <f t="shared" si="1"/>
        <v>196</v>
      </c>
    </row>
    <row r="40" spans="1:15" s="25" customFormat="1" ht="12.6" customHeight="1" x14ac:dyDescent="0.2">
      <c r="A40" s="156" t="s">
        <v>181</v>
      </c>
      <c r="B40" s="99"/>
      <c r="C40" s="99">
        <v>2500</v>
      </c>
      <c r="D40" s="99">
        <v>2500</v>
      </c>
      <c r="E40" s="99"/>
      <c r="F40" s="99"/>
      <c r="G40" s="99"/>
      <c r="H40" s="99"/>
      <c r="I40" s="99"/>
      <c r="J40" s="99"/>
      <c r="K40" s="99"/>
      <c r="L40" s="99"/>
      <c r="M40" s="99">
        <v>0</v>
      </c>
      <c r="N40" s="183">
        <f t="shared" si="0"/>
        <v>5000</v>
      </c>
      <c r="O40" s="106">
        <f t="shared" si="1"/>
        <v>2500</v>
      </c>
    </row>
    <row r="41" spans="1:15" s="25" customFormat="1" ht="12.6" customHeight="1" x14ac:dyDescent="0.2">
      <c r="A41" s="156" t="s">
        <v>682</v>
      </c>
      <c r="B41" s="99"/>
      <c r="C41" s="99">
        <v>16.309999999999999</v>
      </c>
      <c r="D41" s="99"/>
      <c r="E41" s="99"/>
      <c r="F41" s="99"/>
      <c r="G41" s="99"/>
      <c r="H41" s="99"/>
      <c r="I41" s="99"/>
      <c r="J41" s="99"/>
      <c r="K41" s="99"/>
      <c r="L41" s="99"/>
      <c r="M41" s="99">
        <v>0</v>
      </c>
      <c r="N41" s="183">
        <f t="shared" si="0"/>
        <v>16.309999999999999</v>
      </c>
      <c r="O41" s="106">
        <f t="shared" si="1"/>
        <v>16.309999999999999</v>
      </c>
    </row>
    <row r="42" spans="1:15" s="25" customFormat="1" ht="12.6" customHeight="1" x14ac:dyDescent="0.2">
      <c r="A42" s="156" t="s">
        <v>371</v>
      </c>
      <c r="B42" s="99">
        <v>199.52</v>
      </c>
      <c r="C42" s="99">
        <v>199.36</v>
      </c>
      <c r="D42" s="99">
        <v>199.36</v>
      </c>
      <c r="E42" s="99"/>
      <c r="F42" s="99"/>
      <c r="G42" s="99"/>
      <c r="H42" s="99"/>
      <c r="I42" s="99"/>
      <c r="J42" s="99"/>
      <c r="K42" s="99"/>
      <c r="L42" s="99"/>
      <c r="M42" s="99">
        <v>0</v>
      </c>
      <c r="N42" s="183">
        <f t="shared" si="0"/>
        <v>598.24</v>
      </c>
      <c r="O42" s="106">
        <f t="shared" si="1"/>
        <v>199.41333333333333</v>
      </c>
    </row>
    <row r="43" spans="1:15" s="25" customFormat="1" ht="12.6" customHeight="1" x14ac:dyDescent="0.2">
      <c r="A43" s="156" t="s">
        <v>197</v>
      </c>
      <c r="B43" s="99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>
        <v>0</v>
      </c>
      <c r="N43" s="183">
        <f t="shared" si="0"/>
        <v>0</v>
      </c>
      <c r="O43" s="106" t="str">
        <f t="shared" si="1"/>
        <v/>
      </c>
    </row>
    <row r="44" spans="1:15" s="25" customFormat="1" ht="12.6" customHeight="1" x14ac:dyDescent="0.2">
      <c r="A44" s="156" t="s">
        <v>173</v>
      </c>
      <c r="B44" s="99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>
        <v>0</v>
      </c>
      <c r="N44" s="183">
        <f t="shared" si="0"/>
        <v>0</v>
      </c>
      <c r="O44" s="106" t="str">
        <f t="shared" si="1"/>
        <v/>
      </c>
    </row>
    <row r="45" spans="1:15" s="25" customFormat="1" ht="12.6" customHeight="1" x14ac:dyDescent="0.2">
      <c r="A45" s="156" t="s">
        <v>250</v>
      </c>
      <c r="B45" s="99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>
        <v>0</v>
      </c>
      <c r="N45" s="183">
        <f t="shared" si="0"/>
        <v>0</v>
      </c>
      <c r="O45" s="106" t="str">
        <f t="shared" si="1"/>
        <v/>
      </c>
    </row>
    <row r="46" spans="1:15" s="25" customFormat="1" ht="12.6" customHeight="1" x14ac:dyDescent="0.2">
      <c r="A46" s="156" t="s">
        <v>171</v>
      </c>
      <c r="B46" s="99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>
        <v>0</v>
      </c>
      <c r="N46" s="183">
        <f t="shared" si="0"/>
        <v>0</v>
      </c>
      <c r="O46" s="106" t="str">
        <f t="shared" si="1"/>
        <v/>
      </c>
    </row>
    <row r="47" spans="1:15" s="25" customFormat="1" ht="12.6" customHeight="1" x14ac:dyDescent="0.2">
      <c r="A47" s="156" t="s">
        <v>71</v>
      </c>
      <c r="B47" s="99">
        <v>1205.45</v>
      </c>
      <c r="C47" s="99">
        <v>172</v>
      </c>
      <c r="D47" s="99">
        <v>1052.55</v>
      </c>
      <c r="E47" s="99"/>
      <c r="F47" s="99"/>
      <c r="G47" s="99"/>
      <c r="H47" s="99"/>
      <c r="I47" s="99"/>
      <c r="J47" s="99"/>
      <c r="K47" s="99"/>
      <c r="L47" s="99"/>
      <c r="M47" s="99">
        <v>0</v>
      </c>
      <c r="N47" s="183">
        <f t="shared" si="0"/>
        <v>2430</v>
      </c>
      <c r="O47" s="106">
        <f t="shared" si="1"/>
        <v>810</v>
      </c>
    </row>
    <row r="48" spans="1:15" s="25" customFormat="1" ht="12.6" customHeight="1" x14ac:dyDescent="0.2">
      <c r="A48" s="127" t="s">
        <v>95</v>
      </c>
      <c r="B48" s="99">
        <v>980.3</v>
      </c>
      <c r="C48" s="99">
        <v>896.38</v>
      </c>
      <c r="D48" s="99">
        <v>865.9</v>
      </c>
      <c r="E48" s="99"/>
      <c r="F48" s="99"/>
      <c r="G48" s="99"/>
      <c r="H48" s="99"/>
      <c r="I48" s="99"/>
      <c r="J48" s="99"/>
      <c r="K48" s="99"/>
      <c r="L48" s="99"/>
      <c r="M48" s="99">
        <v>0</v>
      </c>
      <c r="N48" s="183">
        <f t="shared" si="0"/>
        <v>2742.58</v>
      </c>
      <c r="O48" s="106">
        <f t="shared" si="1"/>
        <v>914.19333333333327</v>
      </c>
    </row>
    <row r="49" spans="1:15" s="25" customFormat="1" ht="12.6" customHeight="1" x14ac:dyDescent="0.2">
      <c r="A49" s="105" t="s">
        <v>105</v>
      </c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>
        <v>0</v>
      </c>
      <c r="N49" s="183">
        <f t="shared" si="0"/>
        <v>0</v>
      </c>
      <c r="O49" s="106" t="str">
        <f t="shared" si="1"/>
        <v/>
      </c>
    </row>
    <row r="50" spans="1:15" s="25" customFormat="1" ht="12.6" customHeight="1" x14ac:dyDescent="0.2">
      <c r="A50" s="105" t="s">
        <v>96</v>
      </c>
      <c r="B50" s="99">
        <v>1219.33</v>
      </c>
      <c r="C50" s="99">
        <v>579.55999999999995</v>
      </c>
      <c r="D50" s="99">
        <v>424.8</v>
      </c>
      <c r="E50" s="99"/>
      <c r="F50" s="99"/>
      <c r="G50" s="99"/>
      <c r="H50" s="99"/>
      <c r="I50" s="99"/>
      <c r="J50" s="99"/>
      <c r="K50" s="99"/>
      <c r="L50" s="99"/>
      <c r="M50" s="99">
        <v>0</v>
      </c>
      <c r="N50" s="183">
        <f t="shared" si="0"/>
        <v>2223.69</v>
      </c>
      <c r="O50" s="106">
        <f t="shared" si="1"/>
        <v>741.23</v>
      </c>
    </row>
    <row r="51" spans="1:15" s="25" customFormat="1" ht="12.6" customHeight="1" x14ac:dyDescent="0.2">
      <c r="A51" s="105" t="s">
        <v>75</v>
      </c>
      <c r="B51" s="99">
        <v>1298.8599999999999</v>
      </c>
      <c r="C51" s="99">
        <v>1142.21</v>
      </c>
      <c r="D51" s="99">
        <v>1267.44</v>
      </c>
      <c r="E51" s="99"/>
      <c r="F51" s="99"/>
      <c r="G51" s="99"/>
      <c r="H51" s="99"/>
      <c r="I51" s="99"/>
      <c r="J51" s="99"/>
      <c r="K51" s="99"/>
      <c r="L51" s="99"/>
      <c r="M51" s="99">
        <v>0</v>
      </c>
      <c r="N51" s="183">
        <f t="shared" si="0"/>
        <v>3708.5099999999998</v>
      </c>
      <c r="O51" s="106">
        <f t="shared" si="1"/>
        <v>1236.1699999999998</v>
      </c>
    </row>
    <row r="52" spans="1:15" s="25" customFormat="1" ht="12.6" customHeight="1" x14ac:dyDescent="0.2">
      <c r="A52" s="105" t="s">
        <v>74</v>
      </c>
      <c r="B52" s="99">
        <v>130</v>
      </c>
      <c r="C52" s="99">
        <v>130</v>
      </c>
      <c r="D52" s="99">
        <v>130</v>
      </c>
      <c r="E52" s="99"/>
      <c r="F52" s="99"/>
      <c r="G52" s="99"/>
      <c r="H52" s="99"/>
      <c r="I52" s="99"/>
      <c r="J52" s="99"/>
      <c r="K52" s="99"/>
      <c r="L52" s="99"/>
      <c r="M52" s="99">
        <v>0</v>
      </c>
      <c r="N52" s="183">
        <f t="shared" si="0"/>
        <v>390</v>
      </c>
      <c r="O52" s="106">
        <f t="shared" si="1"/>
        <v>130</v>
      </c>
    </row>
    <row r="53" spans="1:15" s="25" customFormat="1" ht="12.6" customHeight="1" x14ac:dyDescent="0.2">
      <c r="A53" s="105" t="s">
        <v>381</v>
      </c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99">
        <v>0</v>
      </c>
      <c r="N53" s="183">
        <f t="shared" si="0"/>
        <v>0</v>
      </c>
      <c r="O53" s="106" t="str">
        <f t="shared" si="1"/>
        <v/>
      </c>
    </row>
    <row r="54" spans="1:15" s="25" customFormat="1" ht="12.6" customHeight="1" x14ac:dyDescent="0.2">
      <c r="A54" s="105" t="s">
        <v>112</v>
      </c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  <c r="M54" s="99">
        <v>0</v>
      </c>
      <c r="N54" s="183">
        <f t="shared" si="0"/>
        <v>0</v>
      </c>
      <c r="O54" s="106" t="str">
        <f t="shared" si="1"/>
        <v/>
      </c>
    </row>
    <row r="55" spans="1:15" s="25" customFormat="1" ht="12.6" customHeight="1" x14ac:dyDescent="0.2">
      <c r="A55" s="105" t="s">
        <v>211</v>
      </c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  <c r="M55" s="99">
        <v>0</v>
      </c>
      <c r="N55" s="183">
        <f t="shared" si="0"/>
        <v>0</v>
      </c>
      <c r="O55" s="106" t="str">
        <f t="shared" si="1"/>
        <v/>
      </c>
    </row>
    <row r="56" spans="1:15" s="25" customFormat="1" ht="12.6" customHeight="1" x14ac:dyDescent="0.2">
      <c r="A56" s="105" t="s">
        <v>247</v>
      </c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  <c r="M56" s="99">
        <v>0</v>
      </c>
      <c r="N56" s="183">
        <f t="shared" si="0"/>
        <v>0</v>
      </c>
      <c r="O56" s="106" t="str">
        <f t="shared" si="1"/>
        <v/>
      </c>
    </row>
    <row r="57" spans="1:15" s="25" customFormat="1" ht="12.6" customHeight="1" x14ac:dyDescent="0.2">
      <c r="A57" s="105" t="s">
        <v>79</v>
      </c>
      <c r="B57" s="99">
        <v>50.5</v>
      </c>
      <c r="C57" s="99">
        <v>50.5</v>
      </c>
      <c r="D57" s="99">
        <v>49</v>
      </c>
      <c r="E57" s="99"/>
      <c r="F57" s="99"/>
      <c r="G57" s="99"/>
      <c r="H57" s="99"/>
      <c r="I57" s="99"/>
      <c r="J57" s="99"/>
      <c r="K57" s="99"/>
      <c r="L57" s="99"/>
      <c r="M57" s="99">
        <v>0</v>
      </c>
      <c r="N57" s="183">
        <f t="shared" si="0"/>
        <v>150</v>
      </c>
      <c r="O57" s="106">
        <f t="shared" si="1"/>
        <v>50</v>
      </c>
    </row>
    <row r="58" spans="1:15" s="25" customFormat="1" ht="12.6" customHeight="1" x14ac:dyDescent="0.2">
      <c r="A58" s="105" t="s">
        <v>81</v>
      </c>
      <c r="B58" s="99">
        <v>132.08000000000001</v>
      </c>
      <c r="C58" s="99">
        <v>159.62</v>
      </c>
      <c r="D58" s="99">
        <v>182.74</v>
      </c>
      <c r="E58" s="99"/>
      <c r="F58" s="99"/>
      <c r="G58" s="99"/>
      <c r="H58" s="99"/>
      <c r="I58" s="99"/>
      <c r="J58" s="99"/>
      <c r="K58" s="99"/>
      <c r="L58" s="99"/>
      <c r="M58" s="99">
        <v>0</v>
      </c>
      <c r="N58" s="183">
        <f t="shared" si="0"/>
        <v>474.44000000000005</v>
      </c>
      <c r="O58" s="106">
        <f t="shared" si="1"/>
        <v>158.14666666666668</v>
      </c>
    </row>
    <row r="59" spans="1:15" s="25" customFormat="1" ht="12.6" customHeight="1" x14ac:dyDescent="0.2">
      <c r="A59" s="265" t="s">
        <v>215</v>
      </c>
      <c r="B59" s="99">
        <v>1.6</v>
      </c>
      <c r="C59" s="99"/>
      <c r="D59" s="99"/>
      <c r="E59" s="99"/>
      <c r="F59" s="99"/>
      <c r="G59" s="99"/>
      <c r="H59" s="99"/>
      <c r="I59" s="99"/>
      <c r="J59" s="99"/>
      <c r="K59" s="99"/>
      <c r="L59" s="99"/>
      <c r="M59" s="99">
        <v>0</v>
      </c>
      <c r="N59" s="183">
        <f t="shared" si="0"/>
        <v>1.6</v>
      </c>
      <c r="O59" s="106">
        <f t="shared" si="1"/>
        <v>1.6</v>
      </c>
    </row>
    <row r="60" spans="1:15" s="25" customFormat="1" ht="12.6" customHeight="1" x14ac:dyDescent="0.2">
      <c r="A60" s="156" t="s">
        <v>202</v>
      </c>
      <c r="B60" s="99"/>
      <c r="C60" s="99"/>
      <c r="D60" s="99"/>
      <c r="E60" s="99"/>
      <c r="F60" s="99"/>
      <c r="G60" s="99"/>
      <c r="H60" s="99"/>
      <c r="I60" s="99"/>
      <c r="J60" s="99"/>
      <c r="K60" s="99"/>
      <c r="L60" s="99"/>
      <c r="M60" s="99">
        <v>0</v>
      </c>
      <c r="N60" s="183">
        <f t="shared" si="0"/>
        <v>0</v>
      </c>
      <c r="O60" s="106" t="str">
        <f t="shared" si="1"/>
        <v/>
      </c>
    </row>
    <row r="61" spans="1:15" s="34" customFormat="1" ht="12.6" customHeight="1" thickBot="1" x14ac:dyDescent="0.25">
      <c r="A61" s="200" t="s">
        <v>1</v>
      </c>
      <c r="B61" s="175">
        <f t="shared" ref="B61:M61" si="2">SUM(B7:B60)</f>
        <v>7047.13</v>
      </c>
      <c r="C61" s="175">
        <f t="shared" si="2"/>
        <v>8842.840000000002</v>
      </c>
      <c r="D61" s="175">
        <f t="shared" si="2"/>
        <v>8861.42</v>
      </c>
      <c r="E61" s="175">
        <f t="shared" si="2"/>
        <v>0</v>
      </c>
      <c r="F61" s="175">
        <f t="shared" si="2"/>
        <v>0</v>
      </c>
      <c r="G61" s="175">
        <f t="shared" si="2"/>
        <v>0</v>
      </c>
      <c r="H61" s="175">
        <f t="shared" si="2"/>
        <v>0</v>
      </c>
      <c r="I61" s="175">
        <f t="shared" si="2"/>
        <v>0</v>
      </c>
      <c r="J61" s="175">
        <f t="shared" si="2"/>
        <v>0</v>
      </c>
      <c r="K61" s="175">
        <f t="shared" si="2"/>
        <v>0</v>
      </c>
      <c r="L61" s="175">
        <f t="shared" si="2"/>
        <v>0</v>
      </c>
      <c r="M61" s="175">
        <f t="shared" si="2"/>
        <v>0</v>
      </c>
      <c r="N61" s="175">
        <f>SUM(B61:M61)</f>
        <v>24751.39</v>
      </c>
      <c r="O61" s="295">
        <f>IFERROR(AVERAGEIF(B61:M61,"&gt;0"),"")</f>
        <v>8250.4633333333331</v>
      </c>
    </row>
    <row r="62" spans="1:15" s="34" customFormat="1" ht="12.6" customHeight="1" thickBot="1" x14ac:dyDescent="0.25">
      <c r="A62" s="254"/>
      <c r="B62" s="256"/>
      <c r="C62" s="256"/>
      <c r="D62" s="256"/>
      <c r="E62" s="256"/>
      <c r="F62" s="256"/>
      <c r="G62" s="256"/>
      <c r="H62" s="256"/>
      <c r="I62" s="256"/>
      <c r="J62" s="256"/>
      <c r="K62" s="256"/>
      <c r="L62" s="256"/>
      <c r="M62" s="256"/>
      <c r="N62" s="256"/>
      <c r="O62" s="256"/>
    </row>
    <row r="63" spans="1:15" s="25" customFormat="1" ht="12.6" customHeight="1" thickBot="1" x14ac:dyDescent="0.25">
      <c r="A63" s="72" t="s">
        <v>2</v>
      </c>
      <c r="B63" s="136">
        <f t="shared" ref="B63:M63" si="3">B6</f>
        <v>44197</v>
      </c>
      <c r="C63" s="137">
        <f t="shared" si="3"/>
        <v>44228</v>
      </c>
      <c r="D63" s="137">
        <f t="shared" si="3"/>
        <v>44256</v>
      </c>
      <c r="E63" s="137">
        <f t="shared" si="3"/>
        <v>44287</v>
      </c>
      <c r="F63" s="137">
        <f t="shared" si="3"/>
        <v>44317</v>
      </c>
      <c r="G63" s="137">
        <f t="shared" si="3"/>
        <v>44348</v>
      </c>
      <c r="H63" s="137">
        <f t="shared" si="3"/>
        <v>44378</v>
      </c>
      <c r="I63" s="137">
        <f t="shared" si="3"/>
        <v>44409</v>
      </c>
      <c r="J63" s="137">
        <f t="shared" si="3"/>
        <v>44440</v>
      </c>
      <c r="K63" s="137">
        <f>K6</f>
        <v>44470</v>
      </c>
      <c r="L63" s="137">
        <f t="shared" si="3"/>
        <v>44501</v>
      </c>
      <c r="M63" s="137">
        <f t="shared" si="3"/>
        <v>44531</v>
      </c>
      <c r="N63" s="138" t="str">
        <f>'PATO BRANCO'!N6</f>
        <v>Total</v>
      </c>
      <c r="O63" s="141" t="str">
        <f>'PATO BRANCO'!O6</f>
        <v>Média</v>
      </c>
    </row>
    <row r="64" spans="1:15" s="25" customFormat="1" ht="12.6" customHeight="1" x14ac:dyDescent="0.2">
      <c r="A64" s="111" t="s">
        <v>5</v>
      </c>
      <c r="B64" s="99">
        <v>15750</v>
      </c>
      <c r="C64" s="99">
        <v>15750</v>
      </c>
      <c r="D64" s="99">
        <v>15750</v>
      </c>
      <c r="E64" s="99"/>
      <c r="F64" s="99"/>
      <c r="G64" s="99"/>
      <c r="H64" s="99"/>
      <c r="I64" s="99"/>
      <c r="J64" s="99"/>
      <c r="K64" s="99"/>
      <c r="L64" s="99"/>
      <c r="M64" s="99">
        <v>0</v>
      </c>
      <c r="N64" s="210">
        <f t="shared" ref="N64:N74" si="4">SUM(B64:M64)</f>
        <v>47250</v>
      </c>
      <c r="O64" s="106">
        <f>IFERROR(AVERAGEIF(B64:M64,"&gt;0"),"")</f>
        <v>15750</v>
      </c>
    </row>
    <row r="65" spans="1:15" s="25" customFormat="1" ht="12.6" customHeight="1" x14ac:dyDescent="0.2">
      <c r="A65" s="111" t="s">
        <v>166</v>
      </c>
      <c r="B65" s="99">
        <v>1205.45</v>
      </c>
      <c r="C65" s="99"/>
      <c r="D65" s="99">
        <v>1052.55</v>
      </c>
      <c r="E65" s="99"/>
      <c r="F65" s="99"/>
      <c r="G65" s="99"/>
      <c r="H65" s="99"/>
      <c r="I65" s="99"/>
      <c r="J65" s="99"/>
      <c r="K65" s="99"/>
      <c r="L65" s="99"/>
      <c r="M65" s="99">
        <v>0</v>
      </c>
      <c r="N65" s="210">
        <f t="shared" si="4"/>
        <v>2258</v>
      </c>
      <c r="O65" s="106">
        <f t="shared" ref="O65:O74" si="5">IFERROR(AVERAGEIF(B65:M65,"&gt;0"),"")</f>
        <v>1129</v>
      </c>
    </row>
    <row r="66" spans="1:15" s="25" customFormat="1" ht="12.6" customHeight="1" x14ac:dyDescent="0.2">
      <c r="A66" s="111" t="s">
        <v>320</v>
      </c>
      <c r="B66" s="99"/>
      <c r="C66" s="99"/>
      <c r="D66" s="99"/>
      <c r="E66" s="99"/>
      <c r="F66" s="99"/>
      <c r="G66" s="99"/>
      <c r="H66" s="99"/>
      <c r="I66" s="99"/>
      <c r="J66" s="99"/>
      <c r="K66" s="99"/>
      <c r="L66" s="99"/>
      <c r="M66" s="99">
        <v>0</v>
      </c>
      <c r="N66" s="210">
        <f t="shared" si="4"/>
        <v>0</v>
      </c>
      <c r="O66" s="106" t="str">
        <f t="shared" si="5"/>
        <v/>
      </c>
    </row>
    <row r="67" spans="1:15" s="25" customFormat="1" ht="12.6" customHeight="1" x14ac:dyDescent="0.2">
      <c r="A67" s="111" t="s">
        <v>425</v>
      </c>
      <c r="B67" s="99"/>
      <c r="C67" s="99"/>
      <c r="D67" s="99"/>
      <c r="E67" s="99"/>
      <c r="F67" s="99"/>
      <c r="G67" s="99"/>
      <c r="H67" s="99"/>
      <c r="I67" s="99"/>
      <c r="J67" s="99"/>
      <c r="K67" s="99"/>
      <c r="L67" s="99"/>
      <c r="M67" s="99">
        <v>0</v>
      </c>
      <c r="N67" s="210">
        <f t="shared" si="4"/>
        <v>0</v>
      </c>
      <c r="O67" s="106" t="str">
        <f t="shared" si="5"/>
        <v/>
      </c>
    </row>
    <row r="68" spans="1:15" s="25" customFormat="1" ht="12.6" customHeight="1" x14ac:dyDescent="0.2">
      <c r="A68" s="112" t="s">
        <v>61</v>
      </c>
      <c r="B68" s="99">
        <v>1747</v>
      </c>
      <c r="C68" s="99">
        <v>1098.68</v>
      </c>
      <c r="D68" s="99"/>
      <c r="E68" s="99"/>
      <c r="F68" s="99"/>
      <c r="G68" s="99"/>
      <c r="H68" s="99"/>
      <c r="I68" s="99"/>
      <c r="J68" s="99"/>
      <c r="K68" s="99"/>
      <c r="L68" s="99"/>
      <c r="M68" s="99">
        <v>0</v>
      </c>
      <c r="N68" s="210">
        <f t="shared" si="4"/>
        <v>2845.6800000000003</v>
      </c>
      <c r="O68" s="106">
        <f t="shared" si="5"/>
        <v>1422.8400000000001</v>
      </c>
    </row>
    <row r="69" spans="1:15" s="25" customFormat="1" ht="12.6" customHeight="1" x14ac:dyDescent="0.2">
      <c r="A69" s="112" t="s">
        <v>306</v>
      </c>
      <c r="B69" s="99"/>
      <c r="C69" s="99"/>
      <c r="D69" s="99"/>
      <c r="E69" s="99"/>
      <c r="F69" s="99"/>
      <c r="G69" s="99"/>
      <c r="H69" s="99"/>
      <c r="I69" s="99"/>
      <c r="J69" s="99"/>
      <c r="K69" s="99"/>
      <c r="L69" s="99"/>
      <c r="M69" s="99">
        <v>0</v>
      </c>
      <c r="N69" s="210">
        <f t="shared" si="4"/>
        <v>0</v>
      </c>
      <c r="O69" s="106" t="str">
        <f t="shared" si="5"/>
        <v/>
      </c>
    </row>
    <row r="70" spans="1:15" s="25" customFormat="1" ht="12.6" customHeight="1" x14ac:dyDescent="0.2">
      <c r="A70" s="112" t="s">
        <v>148</v>
      </c>
      <c r="B70" s="99"/>
      <c r="C70" s="99"/>
      <c r="D70" s="99"/>
      <c r="E70" s="99"/>
      <c r="F70" s="99"/>
      <c r="G70" s="99"/>
      <c r="H70" s="99"/>
      <c r="I70" s="99"/>
      <c r="J70" s="99"/>
      <c r="K70" s="99"/>
      <c r="L70" s="99"/>
      <c r="M70" s="99">
        <v>0</v>
      </c>
      <c r="N70" s="210">
        <f t="shared" si="4"/>
        <v>0</v>
      </c>
      <c r="O70" s="106" t="str">
        <f t="shared" si="5"/>
        <v/>
      </c>
    </row>
    <row r="71" spans="1:15" s="25" customFormat="1" ht="12.6" customHeight="1" x14ac:dyDescent="0.2">
      <c r="A71" s="112" t="s">
        <v>3</v>
      </c>
      <c r="B71" s="99"/>
      <c r="C71" s="99"/>
      <c r="D71" s="99"/>
      <c r="E71" s="99"/>
      <c r="F71" s="99"/>
      <c r="G71" s="99"/>
      <c r="H71" s="99"/>
      <c r="I71" s="99"/>
      <c r="J71" s="99"/>
      <c r="K71" s="99"/>
      <c r="L71" s="99"/>
      <c r="M71" s="99">
        <v>0</v>
      </c>
      <c r="N71" s="210">
        <f t="shared" si="4"/>
        <v>0</v>
      </c>
      <c r="O71" s="106" t="str">
        <f t="shared" si="5"/>
        <v/>
      </c>
    </row>
    <row r="72" spans="1:15" s="25" customFormat="1" ht="12.6" customHeight="1" x14ac:dyDescent="0.2">
      <c r="A72" s="112" t="s">
        <v>249</v>
      </c>
      <c r="B72" s="99"/>
      <c r="C72" s="99"/>
      <c r="D72" s="99"/>
      <c r="E72" s="99"/>
      <c r="F72" s="99"/>
      <c r="G72" s="99"/>
      <c r="H72" s="99"/>
      <c r="I72" s="99"/>
      <c r="J72" s="99"/>
      <c r="K72" s="99"/>
      <c r="L72" s="99"/>
      <c r="M72" s="99">
        <v>0</v>
      </c>
      <c r="N72" s="210">
        <f t="shared" si="4"/>
        <v>0</v>
      </c>
      <c r="O72" s="106" t="str">
        <f t="shared" si="5"/>
        <v/>
      </c>
    </row>
    <row r="73" spans="1:15" s="25" customFormat="1" ht="12.6" customHeight="1" x14ac:dyDescent="0.2">
      <c r="A73" s="112" t="s">
        <v>641</v>
      </c>
      <c r="B73" s="99"/>
      <c r="C73" s="99"/>
      <c r="D73" s="99"/>
      <c r="E73" s="99"/>
      <c r="F73" s="99"/>
      <c r="G73" s="99"/>
      <c r="H73" s="99"/>
      <c r="I73" s="99"/>
      <c r="J73" s="99"/>
      <c r="K73" s="99"/>
      <c r="L73" s="99"/>
      <c r="M73" s="99">
        <v>0</v>
      </c>
      <c r="N73" s="210">
        <f t="shared" si="4"/>
        <v>0</v>
      </c>
      <c r="O73" s="106" t="str">
        <f t="shared" si="5"/>
        <v/>
      </c>
    </row>
    <row r="74" spans="1:15" s="25" customFormat="1" ht="12.6" customHeight="1" x14ac:dyDescent="0.2">
      <c r="A74" s="112" t="s">
        <v>362</v>
      </c>
      <c r="B74" s="99">
        <v>50.87</v>
      </c>
      <c r="C74" s="99"/>
      <c r="D74" s="99">
        <v>95.82</v>
      </c>
      <c r="E74" s="99"/>
      <c r="F74" s="99"/>
      <c r="G74" s="99"/>
      <c r="H74" s="99"/>
      <c r="I74" s="99"/>
      <c r="J74" s="99"/>
      <c r="K74" s="99"/>
      <c r="L74" s="99"/>
      <c r="M74" s="99">
        <v>0</v>
      </c>
      <c r="N74" s="210">
        <f t="shared" si="4"/>
        <v>146.69</v>
      </c>
      <c r="O74" s="106">
        <f t="shared" si="5"/>
        <v>73.344999999999999</v>
      </c>
    </row>
    <row r="75" spans="1:15" s="25" customFormat="1" ht="12.6" customHeight="1" thickBot="1" x14ac:dyDescent="0.25">
      <c r="A75" s="176" t="s">
        <v>1</v>
      </c>
      <c r="B75" s="177">
        <f t="shared" ref="B75:M75" si="6">SUM(B64:B74)</f>
        <v>18753.32</v>
      </c>
      <c r="C75" s="177">
        <f t="shared" si="6"/>
        <v>16848.68</v>
      </c>
      <c r="D75" s="177">
        <f t="shared" si="6"/>
        <v>16898.37</v>
      </c>
      <c r="E75" s="177">
        <f t="shared" si="6"/>
        <v>0</v>
      </c>
      <c r="F75" s="177">
        <f t="shared" si="6"/>
        <v>0</v>
      </c>
      <c r="G75" s="177">
        <f t="shared" si="6"/>
        <v>0</v>
      </c>
      <c r="H75" s="177">
        <f t="shared" si="6"/>
        <v>0</v>
      </c>
      <c r="I75" s="177">
        <f t="shared" si="6"/>
        <v>0</v>
      </c>
      <c r="J75" s="177">
        <f>SUM(J64:J74)</f>
        <v>0</v>
      </c>
      <c r="K75" s="177">
        <f t="shared" si="6"/>
        <v>0</v>
      </c>
      <c r="L75" s="177">
        <f t="shared" si="6"/>
        <v>0</v>
      </c>
      <c r="M75" s="177">
        <f t="shared" si="6"/>
        <v>0</v>
      </c>
      <c r="N75" s="177">
        <f>SUM(B75:M75)</f>
        <v>52500.369999999995</v>
      </c>
      <c r="O75" s="291">
        <f>IFERROR(AVERAGEIF(B75:M75,"&gt;0"),"")</f>
        <v>17500.123333333333</v>
      </c>
    </row>
    <row r="76" spans="1:15" s="25" customFormat="1" ht="12.6" customHeight="1" thickBot="1" x14ac:dyDescent="0.25">
      <c r="A76" s="30"/>
      <c r="B76" s="30"/>
      <c r="C76" s="30"/>
      <c r="N76" s="34"/>
    </row>
    <row r="77" spans="1:15" s="34" customFormat="1" ht="12.6" customHeight="1" thickBot="1" x14ac:dyDescent="0.25">
      <c r="A77" s="186" t="s">
        <v>9</v>
      </c>
      <c r="B77" s="336">
        <f>'[2]2021'!$E$41</f>
        <v>169032.1</v>
      </c>
      <c r="C77" s="336">
        <f>'[2]2021'!$H$41</f>
        <v>177237.30000000002</v>
      </c>
      <c r="D77" s="336">
        <f>'[2]2021'!$K$41</f>
        <v>185473.61000000002</v>
      </c>
      <c r="E77" s="336">
        <f>'[2]2021'!$N$41</f>
        <v>0</v>
      </c>
      <c r="F77" s="336">
        <f>'[2]2021'!$Q$41</f>
        <v>0</v>
      </c>
      <c r="G77" s="336">
        <f>'[2]2021'!$T$41</f>
        <v>0</v>
      </c>
      <c r="H77" s="336">
        <f>'[2]2021'!$W$41</f>
        <v>0</v>
      </c>
      <c r="I77" s="336">
        <f>'[2]2021'!$Z$41</f>
        <v>0</v>
      </c>
      <c r="J77" s="336">
        <f>'[2]2021'!$AC$41</f>
        <v>0</v>
      </c>
      <c r="K77" s="336">
        <f>'[2]2021'!$AF$41</f>
        <v>0</v>
      </c>
      <c r="L77" s="336">
        <f>'[2]2021'!$AI$41</f>
        <v>0</v>
      </c>
      <c r="M77" s="336">
        <f>'[2]2021'!$AL$41</f>
        <v>0</v>
      </c>
      <c r="N77" s="43"/>
      <c r="O77" s="43"/>
    </row>
    <row r="78" spans="1:15" s="25" customFormat="1" ht="14.1" customHeight="1" x14ac:dyDescent="0.2">
      <c r="N78" s="34"/>
    </row>
    <row r="79" spans="1:15" s="25" customFormat="1" ht="14.1" customHeight="1" x14ac:dyDescent="0.2">
      <c r="N79" s="34"/>
    </row>
    <row r="80" spans="1:15" s="25" customFormat="1" ht="14.1" customHeight="1" x14ac:dyDescent="0.2">
      <c r="N80" s="34"/>
    </row>
    <row r="81" spans="6:14" s="25" customFormat="1" ht="14.1" customHeight="1" x14ac:dyDescent="0.2">
      <c r="N81" s="34"/>
    </row>
    <row r="82" spans="6:14" s="25" customFormat="1" ht="14.1" customHeight="1" x14ac:dyDescent="0.2">
      <c r="N82" s="34"/>
    </row>
    <row r="84" spans="6:14" x14ac:dyDescent="0.2">
      <c r="F84" s="87"/>
    </row>
  </sheetData>
  <sheetProtection password="E499" sheet="1" objects="1" scenarios="1" selectLockedCells="1" selectUnlockedCells="1"/>
  <mergeCells count="4">
    <mergeCell ref="A1:O1"/>
    <mergeCell ref="A2:O2"/>
    <mergeCell ref="A4:O4"/>
    <mergeCell ref="A3:O3"/>
  </mergeCells>
  <printOptions horizontalCentered="1"/>
  <pageMargins left="0.94488188976377963" right="0.35433070866141736" top="0.39370078740157483" bottom="0.39370078740157483" header="0.51181102362204722" footer="0.51181102362204722"/>
  <pageSetup paperSize="9" scale="70" firstPageNumber="0" orientation="landscape" horizontalDpi="300" verticalDpi="300" r:id="rId1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1"/>
  <dimension ref="A1:O62"/>
  <sheetViews>
    <sheetView topLeftCell="A36" zoomScale="140" zoomScaleNormal="140" workbookViewId="0">
      <selection activeCell="B54" sqref="B54:M54"/>
    </sheetView>
  </sheetViews>
  <sheetFormatPr defaultRowHeight="12.75" x14ac:dyDescent="0.2"/>
  <cols>
    <col min="1" max="1" width="37.85546875" style="44" customWidth="1"/>
    <col min="2" max="2" width="8.5703125" style="44" customWidth="1"/>
    <col min="3" max="3" width="8.85546875" style="44" customWidth="1"/>
    <col min="4" max="4" width="8.42578125" style="44" customWidth="1"/>
    <col min="5" max="5" width="8.85546875" style="44" customWidth="1"/>
    <col min="6" max="6" width="9.140625" style="44" customWidth="1"/>
    <col min="7" max="7" width="8.85546875" style="44" customWidth="1"/>
    <col min="8" max="8" width="8.5703125" style="44" customWidth="1"/>
    <col min="9" max="9" width="10.28515625" style="44" customWidth="1"/>
    <col min="10" max="10" width="10.140625" style="44" customWidth="1"/>
    <col min="11" max="11" width="8.42578125" style="44" customWidth="1"/>
    <col min="12" max="13" width="9.7109375" style="44" customWidth="1"/>
    <col min="14" max="14" width="9.7109375" style="215" customWidth="1"/>
    <col min="15" max="15" width="9.7109375" style="44" customWidth="1"/>
    <col min="16" max="16384" width="9.140625" style="44"/>
  </cols>
  <sheetData>
    <row r="1" spans="1:15" ht="15" x14ac:dyDescent="0.2">
      <c r="A1" s="508" t="str">
        <f>APUCARANA!A1</f>
        <v xml:space="preserve">ORDEM DOS ADVOGADOS DO BRASIL - Seção PR </v>
      </c>
      <c r="B1" s="509"/>
      <c r="C1" s="509"/>
      <c r="D1" s="509"/>
      <c r="E1" s="509"/>
      <c r="F1" s="509"/>
      <c r="G1" s="509"/>
      <c r="H1" s="509"/>
      <c r="I1" s="509"/>
      <c r="J1" s="509"/>
      <c r="K1" s="509"/>
      <c r="L1" s="509"/>
      <c r="M1" s="509"/>
      <c r="N1" s="509"/>
      <c r="O1" s="510"/>
    </row>
    <row r="2" spans="1:15" x14ac:dyDescent="0.2">
      <c r="A2" s="481" t="s">
        <v>703</v>
      </c>
      <c r="B2" s="482"/>
      <c r="C2" s="482"/>
      <c r="D2" s="482"/>
      <c r="E2" s="482"/>
      <c r="F2" s="482"/>
      <c r="G2" s="482"/>
      <c r="H2" s="482"/>
      <c r="I2" s="482"/>
      <c r="J2" s="482"/>
      <c r="K2" s="482"/>
      <c r="L2" s="482"/>
      <c r="M2" s="482"/>
      <c r="N2" s="482"/>
      <c r="O2" s="483"/>
    </row>
    <row r="3" spans="1:15" x14ac:dyDescent="0.2">
      <c r="A3" s="45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211"/>
      <c r="O3" s="46"/>
    </row>
    <row r="4" spans="1:15" s="52" customFormat="1" ht="12.6" customHeight="1" x14ac:dyDescent="0.2">
      <c r="A4" s="545" t="s">
        <v>27</v>
      </c>
      <c r="B4" s="546"/>
      <c r="C4" s="546"/>
      <c r="D4" s="546"/>
      <c r="E4" s="546"/>
      <c r="F4" s="546"/>
      <c r="G4" s="546"/>
      <c r="H4" s="546"/>
      <c r="I4" s="546"/>
      <c r="J4" s="546"/>
      <c r="K4" s="546"/>
      <c r="L4" s="546"/>
      <c r="M4" s="546"/>
      <c r="N4" s="546"/>
      <c r="O4" s="547"/>
    </row>
    <row r="5" spans="1:15" ht="12.6" customHeight="1" thickBot="1" x14ac:dyDescent="0.25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298"/>
      <c r="O5" s="45"/>
    </row>
    <row r="6" spans="1:15" s="71" customFormat="1" ht="12.6" customHeight="1" thickBot="1" x14ac:dyDescent="0.25">
      <c r="A6" s="9" t="s">
        <v>0</v>
      </c>
      <c r="B6" s="10">
        <f>APUCARANA!B6</f>
        <v>44197</v>
      </c>
      <c r="C6" s="11">
        <f>APUCARANA!C6</f>
        <v>44228</v>
      </c>
      <c r="D6" s="11">
        <f>APUCARANA!D6</f>
        <v>44256</v>
      </c>
      <c r="E6" s="11">
        <f>APUCARANA!E6</f>
        <v>44287</v>
      </c>
      <c r="F6" s="11">
        <f>APUCARANA!F6</f>
        <v>44317</v>
      </c>
      <c r="G6" s="11">
        <f>APUCARANA!G6</f>
        <v>44348</v>
      </c>
      <c r="H6" s="11">
        <f>APUCARANA!H6</f>
        <v>44378</v>
      </c>
      <c r="I6" s="11">
        <f>APUCARANA!I6</f>
        <v>44409</v>
      </c>
      <c r="J6" s="11">
        <f>APUCARANA!J6</f>
        <v>44440</v>
      </c>
      <c r="K6" s="11">
        <f>APUCARANA!K6</f>
        <v>44470</v>
      </c>
      <c r="L6" s="11">
        <f>APUCARANA!L6</f>
        <v>44501</v>
      </c>
      <c r="M6" s="11">
        <f>APUCARANA!M6</f>
        <v>44531</v>
      </c>
      <c r="N6" s="12" t="str">
        <f>APUCARANA!N6</f>
        <v>Total</v>
      </c>
      <c r="O6" s="9" t="str">
        <f>APUCARANA!O6</f>
        <v>Média</v>
      </c>
    </row>
    <row r="7" spans="1:15" s="25" customFormat="1" ht="12.6" customHeight="1" x14ac:dyDescent="0.2">
      <c r="A7" s="105" t="s">
        <v>473</v>
      </c>
      <c r="B7" s="54"/>
      <c r="C7" s="26"/>
      <c r="D7" s="26"/>
      <c r="E7" s="26"/>
      <c r="F7" s="26"/>
      <c r="G7" s="26"/>
      <c r="H7" s="26"/>
      <c r="I7" s="26"/>
      <c r="J7" s="26"/>
      <c r="K7" s="26"/>
      <c r="L7" s="26"/>
      <c r="M7" s="26">
        <v>0</v>
      </c>
      <c r="N7" s="183">
        <f t="shared" ref="N7:N47" si="0">SUM(B7:M7)</f>
        <v>0</v>
      </c>
      <c r="O7" s="106" t="str">
        <f>IFERROR(AVERAGEIF(B7:M7,"&gt;0"),"")</f>
        <v/>
      </c>
    </row>
    <row r="8" spans="1:15" s="25" customFormat="1" ht="12.6" customHeight="1" x14ac:dyDescent="0.2">
      <c r="A8" s="105" t="s">
        <v>232</v>
      </c>
      <c r="B8" s="54"/>
      <c r="C8" s="26"/>
      <c r="D8" s="26"/>
      <c r="E8" s="26"/>
      <c r="F8" s="26"/>
      <c r="G8" s="26"/>
      <c r="H8" s="26"/>
      <c r="I8" s="26"/>
      <c r="J8" s="26"/>
      <c r="K8" s="26"/>
      <c r="L8" s="26"/>
      <c r="M8" s="26">
        <v>0</v>
      </c>
      <c r="N8" s="183">
        <f t="shared" si="0"/>
        <v>0</v>
      </c>
      <c r="O8" s="106" t="str">
        <f t="shared" ref="O8:O47" si="1">IFERROR(AVERAGEIF(B8:M8,"&gt;0"),"")</f>
        <v/>
      </c>
    </row>
    <row r="9" spans="1:15" s="25" customFormat="1" ht="12.6" customHeight="1" x14ac:dyDescent="0.2">
      <c r="A9" s="105" t="s">
        <v>214</v>
      </c>
      <c r="B9" s="54"/>
      <c r="C9" s="26"/>
      <c r="D9" s="26"/>
      <c r="E9" s="26"/>
      <c r="F9" s="26"/>
      <c r="G9" s="26"/>
      <c r="H9" s="26"/>
      <c r="I9" s="26"/>
      <c r="J9" s="26"/>
      <c r="K9" s="26"/>
      <c r="L9" s="26"/>
      <c r="M9" s="26">
        <v>0</v>
      </c>
      <c r="N9" s="183">
        <f t="shared" si="0"/>
        <v>0</v>
      </c>
      <c r="O9" s="106" t="str">
        <f t="shared" si="1"/>
        <v/>
      </c>
    </row>
    <row r="10" spans="1:15" s="25" customFormat="1" ht="12.6" customHeight="1" x14ac:dyDescent="0.2">
      <c r="A10" s="105" t="s">
        <v>618</v>
      </c>
      <c r="B10" s="54"/>
      <c r="C10" s="26"/>
      <c r="D10" s="26">
        <v>1232.5</v>
      </c>
      <c r="E10" s="26"/>
      <c r="F10" s="26"/>
      <c r="G10" s="26"/>
      <c r="H10" s="26"/>
      <c r="I10" s="26"/>
      <c r="J10" s="26"/>
      <c r="K10" s="26"/>
      <c r="L10" s="26"/>
      <c r="M10" s="26">
        <v>0</v>
      </c>
      <c r="N10" s="183">
        <f t="shared" si="0"/>
        <v>1232.5</v>
      </c>
      <c r="O10" s="106">
        <f t="shared" si="1"/>
        <v>1232.5</v>
      </c>
    </row>
    <row r="11" spans="1:15" s="25" customFormat="1" ht="12.6" customHeight="1" x14ac:dyDescent="0.2">
      <c r="A11" s="105" t="s">
        <v>157</v>
      </c>
      <c r="B11" s="54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>
        <v>0</v>
      </c>
      <c r="N11" s="183">
        <f t="shared" si="0"/>
        <v>0</v>
      </c>
      <c r="O11" s="106" t="str">
        <f t="shared" si="1"/>
        <v/>
      </c>
    </row>
    <row r="12" spans="1:15" s="25" customFormat="1" ht="12.6" customHeight="1" x14ac:dyDescent="0.2">
      <c r="A12" s="105" t="s">
        <v>131</v>
      </c>
      <c r="B12" s="54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>
        <v>0</v>
      </c>
      <c r="N12" s="183">
        <f t="shared" si="0"/>
        <v>0</v>
      </c>
      <c r="O12" s="106" t="str">
        <f t="shared" si="1"/>
        <v/>
      </c>
    </row>
    <row r="13" spans="1:15" s="25" customFormat="1" ht="12.6" customHeight="1" x14ac:dyDescent="0.2">
      <c r="A13" s="105" t="s">
        <v>391</v>
      </c>
      <c r="B13" s="54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>
        <v>0</v>
      </c>
      <c r="N13" s="183">
        <f t="shared" si="0"/>
        <v>0</v>
      </c>
      <c r="O13" s="106" t="str">
        <f t="shared" si="1"/>
        <v/>
      </c>
    </row>
    <row r="14" spans="1:15" s="25" customFormat="1" ht="12.6" customHeight="1" x14ac:dyDescent="0.2">
      <c r="A14" s="105" t="s">
        <v>113</v>
      </c>
      <c r="B14" s="54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>
        <v>0</v>
      </c>
      <c r="N14" s="183">
        <f t="shared" si="0"/>
        <v>0</v>
      </c>
      <c r="O14" s="106" t="str">
        <f t="shared" si="1"/>
        <v/>
      </c>
    </row>
    <row r="15" spans="1:15" s="25" customFormat="1" ht="12.6" customHeight="1" x14ac:dyDescent="0.2">
      <c r="A15" s="105" t="s">
        <v>182</v>
      </c>
      <c r="B15" s="54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>
        <v>0</v>
      </c>
      <c r="N15" s="183">
        <f t="shared" si="0"/>
        <v>0</v>
      </c>
      <c r="O15" s="106" t="str">
        <f t="shared" si="1"/>
        <v/>
      </c>
    </row>
    <row r="16" spans="1:15" s="25" customFormat="1" ht="12.6" customHeight="1" x14ac:dyDescent="0.2">
      <c r="A16" s="105" t="s">
        <v>275</v>
      </c>
      <c r="B16" s="54">
        <v>30</v>
      </c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>
        <v>0</v>
      </c>
      <c r="N16" s="183">
        <f t="shared" si="0"/>
        <v>30</v>
      </c>
      <c r="O16" s="106">
        <f t="shared" si="1"/>
        <v>30</v>
      </c>
    </row>
    <row r="17" spans="1:15" s="25" customFormat="1" ht="12.6" customHeight="1" x14ac:dyDescent="0.2">
      <c r="A17" s="105" t="s">
        <v>80</v>
      </c>
      <c r="B17" s="54">
        <v>24</v>
      </c>
      <c r="C17" s="26">
        <v>53.6</v>
      </c>
      <c r="D17" s="26"/>
      <c r="E17" s="26"/>
      <c r="F17" s="26"/>
      <c r="G17" s="26"/>
      <c r="H17" s="26"/>
      <c r="I17" s="26"/>
      <c r="J17" s="26"/>
      <c r="K17" s="26"/>
      <c r="L17" s="26"/>
      <c r="M17" s="26">
        <v>0</v>
      </c>
      <c r="N17" s="183">
        <f t="shared" si="0"/>
        <v>77.599999999999994</v>
      </c>
      <c r="O17" s="106">
        <f t="shared" si="1"/>
        <v>38.799999999999997</v>
      </c>
    </row>
    <row r="18" spans="1:15" s="25" customFormat="1" ht="12.6" customHeight="1" x14ac:dyDescent="0.2">
      <c r="A18" s="105" t="s">
        <v>244</v>
      </c>
      <c r="B18" s="54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>
        <v>0</v>
      </c>
      <c r="N18" s="183">
        <f t="shared" si="0"/>
        <v>0</v>
      </c>
      <c r="O18" s="106" t="str">
        <f t="shared" si="1"/>
        <v/>
      </c>
    </row>
    <row r="19" spans="1:15" s="25" customFormat="1" ht="12.6" customHeight="1" x14ac:dyDescent="0.2">
      <c r="A19" s="105" t="s">
        <v>441</v>
      </c>
      <c r="B19" s="54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>
        <v>0</v>
      </c>
      <c r="N19" s="183">
        <f t="shared" si="0"/>
        <v>0</v>
      </c>
      <c r="O19" s="106" t="str">
        <f t="shared" si="1"/>
        <v/>
      </c>
    </row>
    <row r="20" spans="1:15" s="25" customFormat="1" ht="12.6" customHeight="1" x14ac:dyDescent="0.2">
      <c r="A20" s="105" t="s">
        <v>485</v>
      </c>
      <c r="B20" s="54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>
        <v>0</v>
      </c>
      <c r="N20" s="183">
        <f t="shared" si="0"/>
        <v>0</v>
      </c>
      <c r="O20" s="106" t="str">
        <f t="shared" si="1"/>
        <v/>
      </c>
    </row>
    <row r="21" spans="1:15" s="25" customFormat="1" ht="12.6" customHeight="1" x14ac:dyDescent="0.2">
      <c r="A21" s="105" t="s">
        <v>67</v>
      </c>
      <c r="B21" s="54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>
        <v>0</v>
      </c>
      <c r="N21" s="183">
        <f t="shared" si="0"/>
        <v>0</v>
      </c>
      <c r="O21" s="106" t="str">
        <f t="shared" si="1"/>
        <v/>
      </c>
    </row>
    <row r="22" spans="1:15" s="25" customFormat="1" ht="12.6" customHeight="1" x14ac:dyDescent="0.2">
      <c r="A22" s="105" t="s">
        <v>142</v>
      </c>
      <c r="B22" s="54"/>
      <c r="C22" s="26"/>
      <c r="D22" s="26">
        <v>55</v>
      </c>
      <c r="E22" s="26"/>
      <c r="F22" s="26"/>
      <c r="G22" s="26"/>
      <c r="H22" s="26"/>
      <c r="I22" s="26"/>
      <c r="J22" s="26"/>
      <c r="K22" s="26"/>
      <c r="L22" s="26"/>
      <c r="M22" s="26">
        <v>0</v>
      </c>
      <c r="N22" s="183">
        <f t="shared" si="0"/>
        <v>55</v>
      </c>
      <c r="O22" s="106">
        <f t="shared" si="1"/>
        <v>55</v>
      </c>
    </row>
    <row r="23" spans="1:15" s="25" customFormat="1" ht="12.6" customHeight="1" x14ac:dyDescent="0.2">
      <c r="A23" s="105" t="s">
        <v>397</v>
      </c>
      <c r="B23" s="54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>
        <v>0</v>
      </c>
      <c r="N23" s="183">
        <f t="shared" si="0"/>
        <v>0</v>
      </c>
      <c r="O23" s="106" t="str">
        <f t="shared" si="1"/>
        <v/>
      </c>
    </row>
    <row r="24" spans="1:15" s="25" customFormat="1" ht="12.6" customHeight="1" x14ac:dyDescent="0.2">
      <c r="A24" s="105" t="s">
        <v>68</v>
      </c>
      <c r="B24" s="54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>
        <v>0</v>
      </c>
      <c r="N24" s="183">
        <f t="shared" si="0"/>
        <v>0</v>
      </c>
      <c r="O24" s="106" t="str">
        <f t="shared" si="1"/>
        <v/>
      </c>
    </row>
    <row r="25" spans="1:15" s="25" customFormat="1" ht="12.6" customHeight="1" x14ac:dyDescent="0.2">
      <c r="A25" s="105" t="s">
        <v>108</v>
      </c>
      <c r="B25" s="54">
        <v>48</v>
      </c>
      <c r="C25" s="26"/>
      <c r="D25" s="26">
        <v>129</v>
      </c>
      <c r="E25" s="26"/>
      <c r="F25" s="26"/>
      <c r="G25" s="26"/>
      <c r="H25" s="26"/>
      <c r="I25" s="26"/>
      <c r="J25" s="26"/>
      <c r="K25" s="26"/>
      <c r="L25" s="26"/>
      <c r="M25" s="26">
        <v>0</v>
      </c>
      <c r="N25" s="183">
        <f t="shared" si="0"/>
        <v>177</v>
      </c>
      <c r="O25" s="106">
        <f t="shared" si="1"/>
        <v>88.5</v>
      </c>
    </row>
    <row r="26" spans="1:15" s="25" customFormat="1" ht="12.6" customHeight="1" x14ac:dyDescent="0.2">
      <c r="A26" s="105" t="s">
        <v>111</v>
      </c>
      <c r="B26" s="54">
        <v>28.25</v>
      </c>
      <c r="C26" s="26">
        <v>76.39</v>
      </c>
      <c r="D26" s="26"/>
      <c r="E26" s="26"/>
      <c r="F26" s="26"/>
      <c r="G26" s="26"/>
      <c r="H26" s="26"/>
      <c r="I26" s="26"/>
      <c r="J26" s="26"/>
      <c r="K26" s="26"/>
      <c r="L26" s="26"/>
      <c r="M26" s="26">
        <v>0</v>
      </c>
      <c r="N26" s="183">
        <f t="shared" si="0"/>
        <v>104.64</v>
      </c>
      <c r="O26" s="106">
        <f t="shared" si="1"/>
        <v>52.32</v>
      </c>
    </row>
    <row r="27" spans="1:15" s="25" customFormat="1" ht="12.6" customHeight="1" x14ac:dyDescent="0.2">
      <c r="A27" s="105" t="s">
        <v>69</v>
      </c>
      <c r="B27" s="54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>
        <v>0</v>
      </c>
      <c r="N27" s="183">
        <f t="shared" si="0"/>
        <v>0</v>
      </c>
      <c r="O27" s="106" t="str">
        <f t="shared" si="1"/>
        <v/>
      </c>
    </row>
    <row r="28" spans="1:15" s="25" customFormat="1" ht="12.6" customHeight="1" x14ac:dyDescent="0.2">
      <c r="A28" s="105" t="s">
        <v>294</v>
      </c>
      <c r="B28" s="54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>
        <v>0</v>
      </c>
      <c r="N28" s="183">
        <f t="shared" si="0"/>
        <v>0</v>
      </c>
      <c r="O28" s="106" t="str">
        <f t="shared" si="1"/>
        <v/>
      </c>
    </row>
    <row r="29" spans="1:15" s="25" customFormat="1" ht="12.6" customHeight="1" x14ac:dyDescent="0.2">
      <c r="A29" s="105" t="s">
        <v>123</v>
      </c>
      <c r="B29" s="54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>
        <v>0</v>
      </c>
      <c r="N29" s="183">
        <f t="shared" si="0"/>
        <v>0</v>
      </c>
      <c r="O29" s="106" t="str">
        <f t="shared" si="1"/>
        <v/>
      </c>
    </row>
    <row r="30" spans="1:15" s="25" customFormat="1" ht="12.6" customHeight="1" x14ac:dyDescent="0.2">
      <c r="A30" s="105" t="s">
        <v>135</v>
      </c>
      <c r="B30" s="54">
        <v>200</v>
      </c>
      <c r="C30" s="26">
        <v>1245.4000000000001</v>
      </c>
      <c r="D30" s="26"/>
      <c r="E30" s="26"/>
      <c r="F30" s="26"/>
      <c r="G30" s="26"/>
      <c r="H30" s="26"/>
      <c r="I30" s="26"/>
      <c r="J30" s="26"/>
      <c r="K30" s="26"/>
      <c r="L30" s="26"/>
      <c r="M30" s="26">
        <v>0</v>
      </c>
      <c r="N30" s="183">
        <f t="shared" si="0"/>
        <v>1445.4</v>
      </c>
      <c r="O30" s="106">
        <f t="shared" si="1"/>
        <v>722.7</v>
      </c>
    </row>
    <row r="31" spans="1:15" s="25" customFormat="1" ht="12.6" customHeight="1" x14ac:dyDescent="0.2">
      <c r="A31" s="105" t="s">
        <v>85</v>
      </c>
      <c r="B31" s="54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>
        <v>0</v>
      </c>
      <c r="N31" s="183">
        <f t="shared" si="0"/>
        <v>0</v>
      </c>
      <c r="O31" s="106" t="str">
        <f t="shared" si="1"/>
        <v/>
      </c>
    </row>
    <row r="32" spans="1:15" s="25" customFormat="1" ht="12.6" customHeight="1" x14ac:dyDescent="0.2">
      <c r="A32" s="105" t="s">
        <v>118</v>
      </c>
      <c r="B32" s="54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>
        <v>0</v>
      </c>
      <c r="N32" s="183">
        <f t="shared" si="0"/>
        <v>0</v>
      </c>
      <c r="O32" s="106" t="str">
        <f t="shared" si="1"/>
        <v/>
      </c>
    </row>
    <row r="33" spans="1:15" s="25" customFormat="1" ht="12.6" customHeight="1" x14ac:dyDescent="0.2">
      <c r="A33" s="263" t="s">
        <v>656</v>
      </c>
      <c r="B33" s="54"/>
      <c r="C33" s="26">
        <v>2.11</v>
      </c>
      <c r="D33" s="26"/>
      <c r="E33" s="26"/>
      <c r="F33" s="26"/>
      <c r="G33" s="26"/>
      <c r="H33" s="26"/>
      <c r="I33" s="26"/>
      <c r="J33" s="26"/>
      <c r="K33" s="26"/>
      <c r="L33" s="26"/>
      <c r="M33" s="26">
        <v>0</v>
      </c>
      <c r="N33" s="183">
        <f t="shared" si="0"/>
        <v>2.11</v>
      </c>
      <c r="O33" s="106">
        <f t="shared" si="1"/>
        <v>2.11</v>
      </c>
    </row>
    <row r="34" spans="1:15" s="25" customFormat="1" ht="12.6" customHeight="1" x14ac:dyDescent="0.2">
      <c r="A34" s="263" t="s">
        <v>371</v>
      </c>
      <c r="B34" s="54">
        <v>37.130000000000003</v>
      </c>
      <c r="C34" s="26">
        <v>37.130000000000003</v>
      </c>
      <c r="D34" s="26">
        <v>37.130000000000003</v>
      </c>
      <c r="E34" s="26"/>
      <c r="F34" s="26"/>
      <c r="G34" s="26"/>
      <c r="H34" s="26"/>
      <c r="I34" s="26"/>
      <c r="J34" s="26"/>
      <c r="K34" s="26"/>
      <c r="L34" s="26"/>
      <c r="M34" s="26">
        <v>0</v>
      </c>
      <c r="N34" s="183">
        <f t="shared" si="0"/>
        <v>111.39000000000001</v>
      </c>
      <c r="O34" s="106">
        <f t="shared" si="1"/>
        <v>37.130000000000003</v>
      </c>
    </row>
    <row r="35" spans="1:15" s="25" customFormat="1" ht="12.6" customHeight="1" x14ac:dyDescent="0.2">
      <c r="A35" s="105" t="s">
        <v>603</v>
      </c>
      <c r="B35" s="54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>
        <v>0</v>
      </c>
      <c r="N35" s="183">
        <f t="shared" si="0"/>
        <v>0</v>
      </c>
      <c r="O35" s="106" t="str">
        <f t="shared" si="1"/>
        <v/>
      </c>
    </row>
    <row r="36" spans="1:15" s="25" customFormat="1" ht="12.6" customHeight="1" x14ac:dyDescent="0.2">
      <c r="A36" s="105" t="s">
        <v>114</v>
      </c>
      <c r="B36" s="54"/>
      <c r="C36" s="26">
        <v>450</v>
      </c>
      <c r="D36" s="26">
        <v>450</v>
      </c>
      <c r="E36" s="26"/>
      <c r="F36" s="26"/>
      <c r="G36" s="26"/>
      <c r="H36" s="26"/>
      <c r="I36" s="26"/>
      <c r="J36" s="26"/>
      <c r="K36" s="26"/>
      <c r="L36" s="26"/>
      <c r="M36" s="26">
        <v>0</v>
      </c>
      <c r="N36" s="183">
        <f t="shared" si="0"/>
        <v>900</v>
      </c>
      <c r="O36" s="106">
        <f t="shared" si="1"/>
        <v>450</v>
      </c>
    </row>
    <row r="37" spans="1:15" s="25" customFormat="1" ht="12.6" customHeight="1" x14ac:dyDescent="0.2">
      <c r="A37" s="105" t="s">
        <v>464</v>
      </c>
      <c r="B37" s="54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>
        <v>0</v>
      </c>
      <c r="N37" s="183">
        <f t="shared" si="0"/>
        <v>0</v>
      </c>
      <c r="O37" s="106" t="str">
        <f t="shared" si="1"/>
        <v/>
      </c>
    </row>
    <row r="38" spans="1:15" s="25" customFormat="1" ht="12.6" customHeight="1" x14ac:dyDescent="0.2">
      <c r="A38" s="105" t="s">
        <v>440</v>
      </c>
      <c r="B38" s="54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>
        <v>0</v>
      </c>
      <c r="N38" s="183">
        <f t="shared" si="0"/>
        <v>0</v>
      </c>
      <c r="O38" s="106" t="str">
        <f t="shared" si="1"/>
        <v/>
      </c>
    </row>
    <row r="39" spans="1:15" s="25" customFormat="1" ht="12.6" customHeight="1" x14ac:dyDescent="0.2">
      <c r="A39" s="105" t="s">
        <v>71</v>
      </c>
      <c r="B39" s="54">
        <v>32.18</v>
      </c>
      <c r="C39" s="26">
        <v>96.54</v>
      </c>
      <c r="D39" s="26">
        <v>9.1999999999999993</v>
      </c>
      <c r="E39" s="26"/>
      <c r="F39" s="26"/>
      <c r="G39" s="26"/>
      <c r="H39" s="26"/>
      <c r="I39" s="26"/>
      <c r="J39" s="26"/>
      <c r="K39" s="26"/>
      <c r="L39" s="26"/>
      <c r="M39" s="26">
        <v>0</v>
      </c>
      <c r="N39" s="183">
        <f t="shared" si="0"/>
        <v>137.91999999999999</v>
      </c>
      <c r="O39" s="106">
        <f t="shared" si="1"/>
        <v>45.973333333333329</v>
      </c>
    </row>
    <row r="40" spans="1:15" s="25" customFormat="1" ht="12.6" customHeight="1" x14ac:dyDescent="0.2">
      <c r="A40" s="105" t="s">
        <v>95</v>
      </c>
      <c r="B40" s="54">
        <v>230.97</v>
      </c>
      <c r="C40" s="26">
        <v>240.26</v>
      </c>
      <c r="D40" s="26">
        <v>390.13</v>
      </c>
      <c r="E40" s="26"/>
      <c r="F40" s="26"/>
      <c r="G40" s="26"/>
      <c r="H40" s="26"/>
      <c r="I40" s="26"/>
      <c r="J40" s="26"/>
      <c r="K40" s="26"/>
      <c r="L40" s="26"/>
      <c r="M40" s="26">
        <v>0</v>
      </c>
      <c r="N40" s="183">
        <f t="shared" si="0"/>
        <v>861.36</v>
      </c>
      <c r="O40" s="106">
        <f t="shared" si="1"/>
        <v>287.12</v>
      </c>
    </row>
    <row r="41" spans="1:15" s="25" customFormat="1" ht="12.6" customHeight="1" x14ac:dyDescent="0.2">
      <c r="A41" s="105" t="s">
        <v>130</v>
      </c>
      <c r="B41" s="54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>
        <v>0</v>
      </c>
      <c r="N41" s="183">
        <f t="shared" si="0"/>
        <v>0</v>
      </c>
      <c r="O41" s="106" t="str">
        <f t="shared" si="1"/>
        <v/>
      </c>
    </row>
    <row r="42" spans="1:15" s="25" customFormat="1" ht="12.6" customHeight="1" x14ac:dyDescent="0.2">
      <c r="A42" s="105" t="s">
        <v>278</v>
      </c>
      <c r="B42" s="54"/>
      <c r="C42" s="26">
        <v>65</v>
      </c>
      <c r="D42" s="26"/>
      <c r="E42" s="26"/>
      <c r="F42" s="26"/>
      <c r="G42" s="26"/>
      <c r="H42" s="26"/>
      <c r="I42" s="26"/>
      <c r="J42" s="26"/>
      <c r="K42" s="26"/>
      <c r="L42" s="26"/>
      <c r="M42" s="26">
        <v>0</v>
      </c>
      <c r="N42" s="183">
        <f t="shared" si="0"/>
        <v>65</v>
      </c>
      <c r="O42" s="106">
        <f t="shared" si="1"/>
        <v>65</v>
      </c>
    </row>
    <row r="43" spans="1:15" s="25" customFormat="1" ht="12.6" customHeight="1" x14ac:dyDescent="0.2">
      <c r="A43" s="105" t="s">
        <v>96</v>
      </c>
      <c r="B43" s="54">
        <v>279.7</v>
      </c>
      <c r="C43" s="26">
        <v>329.7</v>
      </c>
      <c r="D43" s="26">
        <v>329.7</v>
      </c>
      <c r="E43" s="26"/>
      <c r="F43" s="26"/>
      <c r="G43" s="26"/>
      <c r="H43" s="26"/>
      <c r="I43" s="26"/>
      <c r="J43" s="26"/>
      <c r="K43" s="26"/>
      <c r="L43" s="26"/>
      <c r="M43" s="26">
        <v>0</v>
      </c>
      <c r="N43" s="183">
        <f t="shared" si="0"/>
        <v>939.09999999999991</v>
      </c>
      <c r="O43" s="106">
        <f t="shared" si="1"/>
        <v>313.0333333333333</v>
      </c>
    </row>
    <row r="44" spans="1:15" s="25" customFormat="1" ht="12.6" customHeight="1" x14ac:dyDescent="0.2">
      <c r="A44" s="105" t="s">
        <v>75</v>
      </c>
      <c r="B44" s="54">
        <v>399.14</v>
      </c>
      <c r="C44" s="26">
        <v>80.459999999999994</v>
      </c>
      <c r="D44" s="26">
        <v>802.6</v>
      </c>
      <c r="E44" s="26"/>
      <c r="F44" s="26"/>
      <c r="G44" s="26"/>
      <c r="H44" s="26"/>
      <c r="I44" s="26"/>
      <c r="J44" s="26"/>
      <c r="K44" s="26"/>
      <c r="L44" s="26"/>
      <c r="M44" s="26">
        <v>0</v>
      </c>
      <c r="N44" s="183">
        <f t="shared" si="0"/>
        <v>1282.2</v>
      </c>
      <c r="O44" s="106">
        <f t="shared" si="1"/>
        <v>427.40000000000003</v>
      </c>
    </row>
    <row r="45" spans="1:15" s="25" customFormat="1" ht="12.6" customHeight="1" x14ac:dyDescent="0.2">
      <c r="A45" s="105" t="s">
        <v>79</v>
      </c>
      <c r="B45" s="54">
        <v>79</v>
      </c>
      <c r="C45" s="26">
        <v>49</v>
      </c>
      <c r="D45" s="26">
        <v>49</v>
      </c>
      <c r="E45" s="26"/>
      <c r="F45" s="26"/>
      <c r="G45" s="26"/>
      <c r="H45" s="26"/>
      <c r="I45" s="26"/>
      <c r="J45" s="26"/>
      <c r="K45" s="26"/>
      <c r="L45" s="26"/>
      <c r="M45" s="26">
        <v>0</v>
      </c>
      <c r="N45" s="183">
        <f t="shared" si="0"/>
        <v>177</v>
      </c>
      <c r="O45" s="106">
        <f t="shared" si="1"/>
        <v>59</v>
      </c>
    </row>
    <row r="46" spans="1:15" s="25" customFormat="1" ht="12.6" customHeight="1" x14ac:dyDescent="0.2">
      <c r="A46" s="105" t="s">
        <v>193</v>
      </c>
      <c r="B46" s="54">
        <v>1.1200000000000001</v>
      </c>
      <c r="C46" s="26">
        <v>1.99</v>
      </c>
      <c r="D46" s="26">
        <v>3.66</v>
      </c>
      <c r="E46" s="26"/>
      <c r="F46" s="26"/>
      <c r="G46" s="26"/>
      <c r="H46" s="26"/>
      <c r="I46" s="26"/>
      <c r="J46" s="26"/>
      <c r="K46" s="26"/>
      <c r="L46" s="26"/>
      <c r="M46" s="26">
        <v>0</v>
      </c>
      <c r="N46" s="183">
        <f t="shared" si="0"/>
        <v>6.7700000000000005</v>
      </c>
      <c r="O46" s="106">
        <f t="shared" si="1"/>
        <v>2.2566666666666668</v>
      </c>
    </row>
    <row r="47" spans="1:15" s="25" customFormat="1" ht="12.6" customHeight="1" x14ac:dyDescent="0.2">
      <c r="A47" s="105" t="s">
        <v>81</v>
      </c>
      <c r="B47" s="54">
        <v>256.10000000000002</v>
      </c>
      <c r="C47" s="26">
        <v>272.23</v>
      </c>
      <c r="D47" s="26">
        <v>268.39999999999998</v>
      </c>
      <c r="E47" s="26"/>
      <c r="F47" s="26"/>
      <c r="G47" s="26"/>
      <c r="H47" s="26"/>
      <c r="I47" s="26"/>
      <c r="J47" s="26"/>
      <c r="K47" s="26"/>
      <c r="L47" s="26"/>
      <c r="M47" s="26">
        <v>0</v>
      </c>
      <c r="N47" s="183">
        <f t="shared" si="0"/>
        <v>796.73</v>
      </c>
      <c r="O47" s="106">
        <f t="shared" si="1"/>
        <v>265.57666666666665</v>
      </c>
    </row>
    <row r="48" spans="1:15" s="25" customFormat="1" ht="12.6" customHeight="1" thickBot="1" x14ac:dyDescent="0.25">
      <c r="A48" s="168" t="s">
        <v>1</v>
      </c>
      <c r="B48" s="169">
        <f>SUM(B7:B47)</f>
        <v>1645.5899999999997</v>
      </c>
      <c r="C48" s="169">
        <f t="shared" ref="C48:M48" si="2">SUM(C7:C47)</f>
        <v>2999.81</v>
      </c>
      <c r="D48" s="169">
        <f t="shared" si="2"/>
        <v>3756.3199999999997</v>
      </c>
      <c r="E48" s="169">
        <f>SUM(E7:E47)</f>
        <v>0</v>
      </c>
      <c r="F48" s="169">
        <f t="shared" si="2"/>
        <v>0</v>
      </c>
      <c r="G48" s="178">
        <f t="shared" si="2"/>
        <v>0</v>
      </c>
      <c r="H48" s="178">
        <f t="shared" si="2"/>
        <v>0</v>
      </c>
      <c r="I48" s="178">
        <f>SUM(I7:I47)</f>
        <v>0</v>
      </c>
      <c r="J48" s="178">
        <f t="shared" si="2"/>
        <v>0</v>
      </c>
      <c r="K48" s="178">
        <f t="shared" si="2"/>
        <v>0</v>
      </c>
      <c r="L48" s="178">
        <f>SUM(L7:L47)</f>
        <v>0</v>
      </c>
      <c r="M48" s="178">
        <f t="shared" si="2"/>
        <v>0</v>
      </c>
      <c r="N48" s="178">
        <f>SUM(B48:M48)</f>
        <v>8401.7199999999993</v>
      </c>
      <c r="O48" s="295">
        <f>IFERROR(AVERAGEIF(B48:M48,"&gt;0"),"")</f>
        <v>2800.5733333333333</v>
      </c>
    </row>
    <row r="49" spans="1:15" s="25" customFormat="1" ht="12.6" customHeight="1" thickBot="1" x14ac:dyDescent="0.2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146"/>
    </row>
    <row r="50" spans="1:15" s="71" customFormat="1" ht="12.6" customHeight="1" thickBot="1" x14ac:dyDescent="0.25">
      <c r="A50" s="93" t="s">
        <v>2</v>
      </c>
      <c r="B50" s="142">
        <f t="shared" ref="B50:M50" si="3">B6</f>
        <v>44197</v>
      </c>
      <c r="C50" s="143">
        <f t="shared" si="3"/>
        <v>44228</v>
      </c>
      <c r="D50" s="143">
        <f t="shared" si="3"/>
        <v>44256</v>
      </c>
      <c r="E50" s="143">
        <f t="shared" si="3"/>
        <v>44287</v>
      </c>
      <c r="F50" s="143">
        <f t="shared" si="3"/>
        <v>44317</v>
      </c>
      <c r="G50" s="143">
        <f t="shared" si="3"/>
        <v>44348</v>
      </c>
      <c r="H50" s="143">
        <f t="shared" si="3"/>
        <v>44378</v>
      </c>
      <c r="I50" s="143">
        <f t="shared" si="3"/>
        <v>44409</v>
      </c>
      <c r="J50" s="143">
        <f t="shared" si="3"/>
        <v>44440</v>
      </c>
      <c r="K50" s="143">
        <f t="shared" si="3"/>
        <v>44470</v>
      </c>
      <c r="L50" s="143">
        <f t="shared" si="3"/>
        <v>44501</v>
      </c>
      <c r="M50" s="143">
        <f t="shared" si="3"/>
        <v>44531</v>
      </c>
      <c r="N50" s="144" t="str">
        <f>'PATO BRANCO'!N6</f>
        <v>Total</v>
      </c>
      <c r="O50" s="145" t="str">
        <f>'PATO BRANCO'!O6</f>
        <v>Média</v>
      </c>
    </row>
    <row r="51" spans="1:15" s="25" customFormat="1" ht="12.6" customHeight="1" x14ac:dyDescent="0.2">
      <c r="A51" s="111" t="s">
        <v>5</v>
      </c>
      <c r="B51" s="54">
        <v>4000</v>
      </c>
      <c r="C51" s="26">
        <v>4000</v>
      </c>
      <c r="D51" s="26">
        <v>4000</v>
      </c>
      <c r="E51" s="26"/>
      <c r="F51" s="26"/>
      <c r="G51" s="26"/>
      <c r="H51" s="26"/>
      <c r="I51" s="26"/>
      <c r="J51" s="26"/>
      <c r="K51" s="26"/>
      <c r="L51" s="26"/>
      <c r="M51" s="26">
        <v>0</v>
      </c>
      <c r="N51" s="183">
        <f t="shared" ref="N51:N59" si="4">SUM(B51:M51)</f>
        <v>12000</v>
      </c>
      <c r="O51" s="106">
        <f>IFERROR(AVERAGEIF(B51:M51,"&gt;0"),"")</f>
        <v>4000</v>
      </c>
    </row>
    <row r="52" spans="1:15" s="25" customFormat="1" ht="12.6" customHeight="1" x14ac:dyDescent="0.2">
      <c r="A52" s="111" t="s">
        <v>166</v>
      </c>
      <c r="B52" s="54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>
        <v>0</v>
      </c>
      <c r="N52" s="183">
        <f t="shared" si="4"/>
        <v>0</v>
      </c>
      <c r="O52" s="106" t="str">
        <f t="shared" ref="O52:O58" si="5">IFERROR(AVERAGEIF(B52:M52,"&gt;0"),"")</f>
        <v/>
      </c>
    </row>
    <row r="53" spans="1:15" s="25" customFormat="1" ht="12.6" customHeight="1" x14ac:dyDescent="0.2">
      <c r="A53" s="111" t="s">
        <v>388</v>
      </c>
      <c r="B53" s="54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>
        <v>0</v>
      </c>
      <c r="N53" s="183">
        <f t="shared" si="4"/>
        <v>0</v>
      </c>
      <c r="O53" s="106" t="str">
        <f t="shared" si="5"/>
        <v/>
      </c>
    </row>
    <row r="54" spans="1:15" s="25" customFormat="1" ht="12.6" customHeight="1" x14ac:dyDescent="0.2">
      <c r="A54" s="112" t="s">
        <v>148</v>
      </c>
      <c r="B54" s="54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>
        <v>0</v>
      </c>
      <c r="N54" s="183">
        <f t="shared" si="4"/>
        <v>0</v>
      </c>
      <c r="O54" s="106" t="str">
        <f t="shared" si="5"/>
        <v/>
      </c>
    </row>
    <row r="55" spans="1:15" s="25" customFormat="1" ht="12.6" customHeight="1" x14ac:dyDescent="0.2">
      <c r="A55" s="112" t="s">
        <v>251</v>
      </c>
      <c r="B55" s="54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>
        <v>0</v>
      </c>
      <c r="N55" s="183">
        <f t="shared" si="4"/>
        <v>0</v>
      </c>
      <c r="O55" s="106" t="str">
        <f t="shared" si="5"/>
        <v/>
      </c>
    </row>
    <row r="56" spans="1:15" s="25" customFormat="1" ht="12.6" customHeight="1" x14ac:dyDescent="0.2">
      <c r="A56" s="112" t="s">
        <v>3</v>
      </c>
      <c r="B56" s="54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>
        <v>0</v>
      </c>
      <c r="N56" s="183">
        <f t="shared" si="4"/>
        <v>0</v>
      </c>
      <c r="O56" s="106" t="str">
        <f t="shared" si="5"/>
        <v/>
      </c>
    </row>
    <row r="57" spans="1:15" s="25" customFormat="1" ht="12.6" customHeight="1" x14ac:dyDescent="0.2">
      <c r="A57" s="112" t="s">
        <v>643</v>
      </c>
      <c r="B57" s="54">
        <v>45</v>
      </c>
      <c r="C57" s="26"/>
      <c r="D57" s="26">
        <v>1260</v>
      </c>
      <c r="E57" s="26"/>
      <c r="F57" s="26"/>
      <c r="G57" s="26"/>
      <c r="H57" s="26"/>
      <c r="I57" s="26"/>
      <c r="J57" s="26"/>
      <c r="K57" s="26"/>
      <c r="L57" s="26"/>
      <c r="M57" s="26">
        <v>0</v>
      </c>
      <c r="N57" s="183">
        <f t="shared" si="4"/>
        <v>1305</v>
      </c>
      <c r="O57" s="106">
        <f t="shared" si="5"/>
        <v>652.5</v>
      </c>
    </row>
    <row r="58" spans="1:15" s="25" customFormat="1" ht="12.6" customHeight="1" x14ac:dyDescent="0.2">
      <c r="A58" s="112" t="s">
        <v>362</v>
      </c>
      <c r="B58" s="54">
        <v>21.18</v>
      </c>
      <c r="C58" s="26"/>
      <c r="D58" s="26">
        <v>12.8</v>
      </c>
      <c r="E58" s="26"/>
      <c r="F58" s="26"/>
      <c r="G58" s="26"/>
      <c r="H58" s="26"/>
      <c r="I58" s="26"/>
      <c r="J58" s="26"/>
      <c r="K58" s="26"/>
      <c r="L58" s="26"/>
      <c r="M58" s="26">
        <v>0</v>
      </c>
      <c r="N58" s="183">
        <f t="shared" si="4"/>
        <v>33.980000000000004</v>
      </c>
      <c r="O58" s="106">
        <f t="shared" si="5"/>
        <v>16.990000000000002</v>
      </c>
    </row>
    <row r="59" spans="1:15" s="25" customFormat="1" ht="12.6" customHeight="1" thickBot="1" x14ac:dyDescent="0.25">
      <c r="A59" s="176" t="s">
        <v>1</v>
      </c>
      <c r="B59" s="177">
        <f t="shared" ref="B59:M59" si="6">SUM(B51:B58)</f>
        <v>4066.18</v>
      </c>
      <c r="C59" s="177">
        <f t="shared" si="6"/>
        <v>4000</v>
      </c>
      <c r="D59" s="177">
        <f t="shared" si="6"/>
        <v>5272.8</v>
      </c>
      <c r="E59" s="177">
        <f t="shared" si="6"/>
        <v>0</v>
      </c>
      <c r="F59" s="177">
        <f t="shared" si="6"/>
        <v>0</v>
      </c>
      <c r="G59" s="177">
        <f t="shared" si="6"/>
        <v>0</v>
      </c>
      <c r="H59" s="177">
        <f t="shared" si="6"/>
        <v>0</v>
      </c>
      <c r="I59" s="177">
        <f t="shared" si="6"/>
        <v>0</v>
      </c>
      <c r="J59" s="177">
        <f t="shared" si="6"/>
        <v>0</v>
      </c>
      <c r="K59" s="177">
        <f t="shared" si="6"/>
        <v>0</v>
      </c>
      <c r="L59" s="177">
        <f>SUM(L51:L58)</f>
        <v>0</v>
      </c>
      <c r="M59" s="177">
        <f t="shared" si="6"/>
        <v>0</v>
      </c>
      <c r="N59" s="189">
        <f t="shared" si="4"/>
        <v>13338.98</v>
      </c>
      <c r="O59" s="291">
        <f>IFERROR(AVERAGEIF(B59:M59,"&gt;0"),"")</f>
        <v>4446.3266666666668</v>
      </c>
    </row>
    <row r="60" spans="1:15" s="25" customFormat="1" ht="12.6" customHeight="1" thickBot="1" x14ac:dyDescent="0.25">
      <c r="A60" s="30"/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43"/>
      <c r="O60" s="39"/>
    </row>
    <row r="61" spans="1:15" s="89" customFormat="1" ht="12.6" customHeight="1" thickBot="1" x14ac:dyDescent="0.25">
      <c r="A61" s="184" t="s">
        <v>9</v>
      </c>
      <c r="B61" s="336">
        <f>'[2]2021'!$E$42</f>
        <v>40738.800000000003</v>
      </c>
      <c r="C61" s="336">
        <f>'[2]2021'!$H$42</f>
        <v>41746.019999999997</v>
      </c>
      <c r="D61" s="336">
        <f>'[2]2021'!$K$42</f>
        <v>43537.62</v>
      </c>
      <c r="E61" s="336">
        <f>'[2]2021'!$N$42</f>
        <v>0</v>
      </c>
      <c r="F61" s="336">
        <f>'[2]2021'!$Q$42</f>
        <v>0</v>
      </c>
      <c r="G61" s="336">
        <f>'[2]2021'!$T$42</f>
        <v>0</v>
      </c>
      <c r="H61" s="336">
        <f>'[2]2021'!$W$42</f>
        <v>0</v>
      </c>
      <c r="I61" s="336">
        <f>'[2]2021'!$Z$42</f>
        <v>0</v>
      </c>
      <c r="J61" s="336">
        <f>'[2]2021'!$AC$42</f>
        <v>0</v>
      </c>
      <c r="K61" s="336">
        <f>'[2]2021'!$AF$42</f>
        <v>0</v>
      </c>
      <c r="L61" s="336">
        <f>'[2]2021'!$AI$42</f>
        <v>0</v>
      </c>
      <c r="M61" s="336">
        <f>'[2]2021'!$AL$42</f>
        <v>0</v>
      </c>
      <c r="N61" s="88"/>
      <c r="O61" s="88"/>
    </row>
    <row r="62" spans="1:15" s="25" customFormat="1" ht="14.1" customHeight="1" x14ac:dyDescent="0.2">
      <c r="N62" s="34"/>
    </row>
  </sheetData>
  <sheetProtection password="E499" sheet="1" objects="1" scenarios="1" selectLockedCells="1" selectUnlockedCells="1"/>
  <mergeCells count="3">
    <mergeCell ref="A1:O1"/>
    <mergeCell ref="A2:O2"/>
    <mergeCell ref="A4:O4"/>
  </mergeCells>
  <printOptions horizontalCentered="1"/>
  <pageMargins left="0.94488188976377963" right="0.35433070866141736" top="0.39370078740157483" bottom="0.39370078740157483" header="0.51181102362204722" footer="0.51181102362204722"/>
  <pageSetup paperSize="9" scale="78" firstPageNumber="0" orientation="landscape" horizontalDpi="300" verticalDpi="300" r:id="rId1"/>
  <headerFooter alignWithMargins="0"/>
  <ignoredErrors>
    <ignoredError sqref="B48:C48 D48:E48 F48:I48 J48:L48 M48" formulaRange="1"/>
  </ignoredErrors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2"/>
  <dimension ref="A1:O66"/>
  <sheetViews>
    <sheetView topLeftCell="A43" zoomScale="140" zoomScaleNormal="140" workbookViewId="0">
      <selection activeCell="B60" sqref="B60:M60"/>
    </sheetView>
  </sheetViews>
  <sheetFormatPr defaultRowHeight="12.75" x14ac:dyDescent="0.2"/>
  <cols>
    <col min="1" max="1" width="37.28515625" style="44" customWidth="1"/>
    <col min="2" max="7" width="9.7109375" style="44" customWidth="1"/>
    <col min="8" max="8" width="9.42578125" style="44" customWidth="1"/>
    <col min="9" max="9" width="8.7109375" style="44" customWidth="1"/>
    <col min="10" max="10" width="10.140625" style="44" customWidth="1"/>
    <col min="11" max="11" width="9.42578125" style="44" customWidth="1"/>
    <col min="12" max="13" width="9.7109375" style="44" customWidth="1"/>
    <col min="14" max="14" width="9.7109375" style="215" customWidth="1"/>
    <col min="15" max="15" width="9.7109375" style="44" customWidth="1"/>
    <col min="16" max="16384" width="9.140625" style="44"/>
  </cols>
  <sheetData>
    <row r="1" spans="1:15" ht="15" x14ac:dyDescent="0.2">
      <c r="A1" s="508" t="str">
        <f>APUCARANA!A1</f>
        <v xml:space="preserve">ORDEM DOS ADVOGADOS DO BRASIL - Seção PR </v>
      </c>
      <c r="B1" s="509"/>
      <c r="C1" s="509"/>
      <c r="D1" s="509"/>
      <c r="E1" s="509"/>
      <c r="F1" s="509"/>
      <c r="G1" s="509"/>
      <c r="H1" s="509"/>
      <c r="I1" s="509"/>
      <c r="J1" s="509"/>
      <c r="K1" s="509"/>
      <c r="L1" s="509"/>
      <c r="M1" s="509"/>
      <c r="N1" s="509"/>
      <c r="O1" s="510"/>
    </row>
    <row r="2" spans="1:15" x14ac:dyDescent="0.2">
      <c r="A2" s="481" t="str">
        <f>APUCARANA!A2</f>
        <v>Demostrativo de Despesas - JANEIRO 2021 A DEZEMBRO 2021</v>
      </c>
      <c r="B2" s="482"/>
      <c r="C2" s="482"/>
      <c r="D2" s="482"/>
      <c r="E2" s="482"/>
      <c r="F2" s="482"/>
      <c r="G2" s="482"/>
      <c r="H2" s="482"/>
      <c r="I2" s="482"/>
      <c r="J2" s="482"/>
      <c r="K2" s="482"/>
      <c r="L2" s="482"/>
      <c r="M2" s="482"/>
      <c r="N2" s="482"/>
      <c r="O2" s="483"/>
    </row>
    <row r="3" spans="1:15" x14ac:dyDescent="0.2">
      <c r="A3" s="45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211"/>
      <c r="O3" s="46"/>
    </row>
    <row r="4" spans="1:15" s="52" customFormat="1" ht="12.6" customHeight="1" x14ac:dyDescent="0.2">
      <c r="A4" s="545" t="s">
        <v>26</v>
      </c>
      <c r="B4" s="546"/>
      <c r="C4" s="546"/>
      <c r="D4" s="546"/>
      <c r="E4" s="546"/>
      <c r="F4" s="546"/>
      <c r="G4" s="546"/>
      <c r="H4" s="546"/>
      <c r="I4" s="546"/>
      <c r="J4" s="546"/>
      <c r="K4" s="546"/>
      <c r="L4" s="546"/>
      <c r="M4" s="546"/>
      <c r="N4" s="546"/>
      <c r="O4" s="547"/>
    </row>
    <row r="5" spans="1:15" ht="12.6" customHeight="1" thickBot="1" x14ac:dyDescent="0.25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298"/>
      <c r="O5" s="45"/>
    </row>
    <row r="6" spans="1:15" s="71" customFormat="1" ht="12.6" customHeight="1" thickBot="1" x14ac:dyDescent="0.25">
      <c r="A6" s="9" t="s">
        <v>0</v>
      </c>
      <c r="B6" s="10">
        <f>APUCARANA!B6</f>
        <v>44197</v>
      </c>
      <c r="C6" s="11">
        <f>APUCARANA!C6</f>
        <v>44228</v>
      </c>
      <c r="D6" s="11">
        <f>APUCARANA!D6</f>
        <v>44256</v>
      </c>
      <c r="E6" s="11">
        <f>APUCARANA!E6</f>
        <v>44287</v>
      </c>
      <c r="F6" s="11">
        <f>APUCARANA!F6</f>
        <v>44317</v>
      </c>
      <c r="G6" s="11">
        <f>APUCARANA!G6</f>
        <v>44348</v>
      </c>
      <c r="H6" s="11">
        <f>APUCARANA!H6</f>
        <v>44378</v>
      </c>
      <c r="I6" s="11">
        <f>APUCARANA!I6</f>
        <v>44409</v>
      </c>
      <c r="J6" s="11">
        <f>APUCARANA!J6</f>
        <v>44440</v>
      </c>
      <c r="K6" s="11">
        <f>APUCARANA!K6</f>
        <v>44470</v>
      </c>
      <c r="L6" s="11">
        <f>APUCARANA!L6</f>
        <v>44501</v>
      </c>
      <c r="M6" s="11">
        <f>APUCARANA!M6</f>
        <v>44531</v>
      </c>
      <c r="N6" s="12" t="str">
        <f>APUCARANA!N6</f>
        <v>Total</v>
      </c>
      <c r="O6" s="9" t="str">
        <f>APUCARANA!O6</f>
        <v>Média</v>
      </c>
    </row>
    <row r="7" spans="1:15" s="25" customFormat="1" ht="12.6" customHeight="1" x14ac:dyDescent="0.2">
      <c r="A7" s="105" t="s">
        <v>113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>
        <v>0</v>
      </c>
      <c r="N7" s="183">
        <f>SUM(B7:M7)</f>
        <v>0</v>
      </c>
      <c r="O7" s="106" t="str">
        <f>IFERROR(AVERAGEIF(B7:M7,"&gt;0"),"")</f>
        <v/>
      </c>
    </row>
    <row r="8" spans="1:15" s="25" customFormat="1" ht="12.6" customHeight="1" x14ac:dyDescent="0.2">
      <c r="A8" s="105" t="s">
        <v>391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>
        <v>0</v>
      </c>
      <c r="N8" s="183">
        <f t="shared" ref="N8:N49" si="0">SUM(B8:M8)</f>
        <v>0</v>
      </c>
      <c r="O8" s="106" t="str">
        <f t="shared" ref="O8:O49" si="1">IFERROR(AVERAGEIF(B8:M8,"&gt;0"),"")</f>
        <v/>
      </c>
    </row>
    <row r="9" spans="1:15" s="25" customFormat="1" ht="12.6" customHeight="1" x14ac:dyDescent="0.2">
      <c r="A9" s="105" t="s">
        <v>504</v>
      </c>
      <c r="B9" s="26">
        <v>81.63</v>
      </c>
      <c r="C9" s="26">
        <v>50</v>
      </c>
      <c r="D9" s="26">
        <v>50.01</v>
      </c>
      <c r="E9" s="26"/>
      <c r="F9" s="26"/>
      <c r="G9" s="26"/>
      <c r="H9" s="26"/>
      <c r="I9" s="26"/>
      <c r="J9" s="26"/>
      <c r="K9" s="26"/>
      <c r="L9" s="26"/>
      <c r="M9" s="26">
        <v>0</v>
      </c>
      <c r="N9" s="183">
        <f t="shared" si="0"/>
        <v>181.64</v>
      </c>
      <c r="O9" s="106">
        <f t="shared" si="1"/>
        <v>60.54666666666666</v>
      </c>
    </row>
    <row r="10" spans="1:15" s="25" customFormat="1" ht="12.6" customHeight="1" x14ac:dyDescent="0.2">
      <c r="A10" s="105" t="s">
        <v>396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>
        <v>0</v>
      </c>
      <c r="N10" s="183">
        <f t="shared" si="0"/>
        <v>0</v>
      </c>
      <c r="O10" s="106" t="str">
        <f t="shared" si="1"/>
        <v/>
      </c>
    </row>
    <row r="11" spans="1:15" s="25" customFormat="1" ht="12.6" customHeight="1" x14ac:dyDescent="0.2">
      <c r="A11" s="105" t="s">
        <v>157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>
        <v>0</v>
      </c>
      <c r="N11" s="183">
        <f t="shared" si="0"/>
        <v>0</v>
      </c>
      <c r="O11" s="106" t="str">
        <f t="shared" si="1"/>
        <v/>
      </c>
    </row>
    <row r="12" spans="1:15" s="25" customFormat="1" ht="12.6" customHeight="1" x14ac:dyDescent="0.2">
      <c r="A12" s="105" t="s">
        <v>358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>
        <v>0</v>
      </c>
      <c r="N12" s="183">
        <f t="shared" si="0"/>
        <v>0</v>
      </c>
      <c r="O12" s="106" t="str">
        <f t="shared" si="1"/>
        <v/>
      </c>
    </row>
    <row r="13" spans="1:15" s="25" customFormat="1" ht="12.6" customHeight="1" x14ac:dyDescent="0.2">
      <c r="A13" s="105" t="s">
        <v>70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>
        <v>0</v>
      </c>
      <c r="N13" s="183">
        <f t="shared" si="0"/>
        <v>0</v>
      </c>
      <c r="O13" s="106" t="str">
        <f t="shared" si="1"/>
        <v/>
      </c>
    </row>
    <row r="14" spans="1:15" s="25" customFormat="1" ht="12.6" customHeight="1" x14ac:dyDescent="0.2">
      <c r="A14" s="117" t="s">
        <v>488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>
        <v>0</v>
      </c>
      <c r="N14" s="183">
        <f t="shared" si="0"/>
        <v>0</v>
      </c>
      <c r="O14" s="106" t="str">
        <f t="shared" si="1"/>
        <v/>
      </c>
    </row>
    <row r="15" spans="1:15" s="25" customFormat="1" ht="12.6" customHeight="1" x14ac:dyDescent="0.2">
      <c r="A15" s="117" t="s">
        <v>67</v>
      </c>
      <c r="B15" s="26">
        <v>48.2</v>
      </c>
      <c r="C15" s="26"/>
      <c r="D15" s="26">
        <v>26.15</v>
      </c>
      <c r="E15" s="26"/>
      <c r="F15" s="26"/>
      <c r="G15" s="26"/>
      <c r="H15" s="26"/>
      <c r="I15" s="26"/>
      <c r="J15" s="26"/>
      <c r="K15" s="26"/>
      <c r="L15" s="26"/>
      <c r="M15" s="26">
        <v>0</v>
      </c>
      <c r="N15" s="183">
        <f t="shared" si="0"/>
        <v>74.349999999999994</v>
      </c>
      <c r="O15" s="106">
        <f t="shared" si="1"/>
        <v>37.174999999999997</v>
      </c>
    </row>
    <row r="16" spans="1:15" s="25" customFormat="1" ht="12.6" customHeight="1" x14ac:dyDescent="0.2">
      <c r="A16" s="117" t="s">
        <v>218</v>
      </c>
      <c r="B16" s="26"/>
      <c r="C16" s="26"/>
      <c r="D16" s="26">
        <v>400</v>
      </c>
      <c r="E16" s="26"/>
      <c r="F16" s="26"/>
      <c r="G16" s="26"/>
      <c r="H16" s="26"/>
      <c r="I16" s="26"/>
      <c r="J16" s="26"/>
      <c r="K16" s="26"/>
      <c r="L16" s="26"/>
      <c r="M16" s="26">
        <v>0</v>
      </c>
      <c r="N16" s="183">
        <f t="shared" si="0"/>
        <v>400</v>
      </c>
      <c r="O16" s="106">
        <f t="shared" si="1"/>
        <v>400</v>
      </c>
    </row>
    <row r="17" spans="1:15" s="25" customFormat="1" ht="12.6" customHeight="1" x14ac:dyDescent="0.2">
      <c r="A17" s="117" t="s">
        <v>142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>
        <v>0</v>
      </c>
      <c r="N17" s="183">
        <f t="shared" si="0"/>
        <v>0</v>
      </c>
      <c r="O17" s="106" t="str">
        <f t="shared" si="1"/>
        <v/>
      </c>
    </row>
    <row r="18" spans="1:15" s="25" customFormat="1" ht="12.6" customHeight="1" x14ac:dyDescent="0.2">
      <c r="A18" s="105" t="s">
        <v>478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>
        <v>0</v>
      </c>
      <c r="N18" s="183">
        <f t="shared" si="0"/>
        <v>0</v>
      </c>
      <c r="O18" s="106" t="str">
        <f t="shared" si="1"/>
        <v/>
      </c>
    </row>
    <row r="19" spans="1:15" s="25" customFormat="1" ht="12.6" customHeight="1" x14ac:dyDescent="0.2">
      <c r="A19" s="105" t="s">
        <v>88</v>
      </c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>
        <v>0</v>
      </c>
      <c r="N19" s="183">
        <f t="shared" si="0"/>
        <v>0</v>
      </c>
      <c r="O19" s="106" t="str">
        <f t="shared" si="1"/>
        <v/>
      </c>
    </row>
    <row r="20" spans="1:15" s="25" customFormat="1" ht="12.6" customHeight="1" x14ac:dyDescent="0.2">
      <c r="A20" s="105" t="s">
        <v>77</v>
      </c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>
        <v>0</v>
      </c>
      <c r="N20" s="183">
        <f t="shared" si="0"/>
        <v>0</v>
      </c>
      <c r="O20" s="106" t="str">
        <f t="shared" si="1"/>
        <v/>
      </c>
    </row>
    <row r="21" spans="1:15" s="25" customFormat="1" ht="12.6" customHeight="1" x14ac:dyDescent="0.2">
      <c r="A21" s="105" t="s">
        <v>111</v>
      </c>
      <c r="B21" s="26">
        <v>31.11</v>
      </c>
      <c r="C21" s="26"/>
      <c r="D21" s="26">
        <v>29.43</v>
      </c>
      <c r="E21" s="26"/>
      <c r="F21" s="26"/>
      <c r="G21" s="26"/>
      <c r="H21" s="26"/>
      <c r="I21" s="26"/>
      <c r="J21" s="26"/>
      <c r="K21" s="26"/>
      <c r="L21" s="26"/>
      <c r="M21" s="26">
        <v>0</v>
      </c>
      <c r="N21" s="183">
        <f t="shared" si="0"/>
        <v>60.54</v>
      </c>
      <c r="O21" s="106">
        <f t="shared" si="1"/>
        <v>30.27</v>
      </c>
    </row>
    <row r="22" spans="1:15" s="25" customFormat="1" ht="12.6" customHeight="1" x14ac:dyDescent="0.2">
      <c r="A22" s="105" t="s">
        <v>428</v>
      </c>
      <c r="B22" s="26"/>
      <c r="C22" s="26">
        <v>266.88</v>
      </c>
      <c r="D22" s="26"/>
      <c r="E22" s="26"/>
      <c r="F22" s="26"/>
      <c r="G22" s="26"/>
      <c r="H22" s="26"/>
      <c r="I22" s="26"/>
      <c r="J22" s="26"/>
      <c r="K22" s="26"/>
      <c r="L22" s="26"/>
      <c r="M22" s="26">
        <v>0</v>
      </c>
      <c r="N22" s="183">
        <f t="shared" si="0"/>
        <v>266.88</v>
      </c>
      <c r="O22" s="106">
        <f t="shared" si="1"/>
        <v>266.88</v>
      </c>
    </row>
    <row r="23" spans="1:15" s="25" customFormat="1" ht="12.6" customHeight="1" x14ac:dyDescent="0.2">
      <c r="A23" s="105" t="s">
        <v>126</v>
      </c>
      <c r="B23" s="26"/>
      <c r="C23" s="26"/>
      <c r="D23" s="26">
        <v>210</v>
      </c>
      <c r="E23" s="26"/>
      <c r="F23" s="26"/>
      <c r="G23" s="26"/>
      <c r="H23" s="26"/>
      <c r="I23" s="26"/>
      <c r="J23" s="26"/>
      <c r="K23" s="26"/>
      <c r="L23" s="26"/>
      <c r="M23" s="26">
        <v>0</v>
      </c>
      <c r="N23" s="183">
        <f t="shared" si="0"/>
        <v>210</v>
      </c>
      <c r="O23" s="106">
        <f t="shared" si="1"/>
        <v>210</v>
      </c>
    </row>
    <row r="24" spans="1:15" s="25" customFormat="1" ht="12.6" customHeight="1" x14ac:dyDescent="0.2">
      <c r="A24" s="105" t="s">
        <v>69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>
        <v>0</v>
      </c>
      <c r="N24" s="183">
        <f t="shared" si="0"/>
        <v>0</v>
      </c>
      <c r="O24" s="106" t="str">
        <f t="shared" si="1"/>
        <v/>
      </c>
    </row>
    <row r="25" spans="1:15" s="25" customFormat="1" ht="12.6" customHeight="1" x14ac:dyDescent="0.2">
      <c r="A25" s="105" t="s">
        <v>605</v>
      </c>
      <c r="B25" s="26"/>
      <c r="C25" s="26">
        <v>180</v>
      </c>
      <c r="D25" s="26"/>
      <c r="E25" s="26"/>
      <c r="F25" s="26"/>
      <c r="G25" s="26"/>
      <c r="H25" s="26"/>
      <c r="I25" s="26"/>
      <c r="J25" s="26"/>
      <c r="K25" s="26"/>
      <c r="L25" s="26"/>
      <c r="M25" s="26">
        <v>0</v>
      </c>
      <c r="N25" s="183">
        <f t="shared" si="0"/>
        <v>180</v>
      </c>
      <c r="O25" s="106">
        <f t="shared" si="1"/>
        <v>180</v>
      </c>
    </row>
    <row r="26" spans="1:15" s="25" customFormat="1" ht="12.6" customHeight="1" x14ac:dyDescent="0.2">
      <c r="A26" s="105" t="s">
        <v>118</v>
      </c>
      <c r="B26" s="26">
        <v>400</v>
      </c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>
        <v>0</v>
      </c>
      <c r="N26" s="183">
        <f t="shared" si="0"/>
        <v>400</v>
      </c>
      <c r="O26" s="106">
        <f t="shared" si="1"/>
        <v>400</v>
      </c>
    </row>
    <row r="27" spans="1:15" s="25" customFormat="1" ht="12.6" customHeight="1" x14ac:dyDescent="0.2">
      <c r="A27" s="105" t="s">
        <v>176</v>
      </c>
      <c r="B27" s="26">
        <v>28</v>
      </c>
      <c r="C27" s="26">
        <v>802.9</v>
      </c>
      <c r="D27" s="26">
        <v>-400</v>
      </c>
      <c r="E27" s="26"/>
      <c r="F27" s="26"/>
      <c r="G27" s="26"/>
      <c r="H27" s="26"/>
      <c r="I27" s="26"/>
      <c r="J27" s="26"/>
      <c r="K27" s="26"/>
      <c r="L27" s="26"/>
      <c r="M27" s="26">
        <v>0</v>
      </c>
      <c r="N27" s="183">
        <f t="shared" si="0"/>
        <v>430.9</v>
      </c>
      <c r="O27" s="106">
        <f t="shared" si="1"/>
        <v>415.45</v>
      </c>
    </row>
    <row r="28" spans="1:15" s="25" customFormat="1" ht="12.6" customHeight="1" x14ac:dyDescent="0.2">
      <c r="A28" s="105" t="s">
        <v>652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>
        <v>0</v>
      </c>
      <c r="N28" s="183">
        <f t="shared" si="0"/>
        <v>0</v>
      </c>
      <c r="O28" s="106" t="str">
        <f t="shared" si="1"/>
        <v/>
      </c>
    </row>
    <row r="29" spans="1:15" s="25" customFormat="1" ht="12.6" customHeight="1" x14ac:dyDescent="0.2">
      <c r="A29" s="105" t="s">
        <v>484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>
        <v>0</v>
      </c>
      <c r="N29" s="183">
        <f t="shared" si="0"/>
        <v>0</v>
      </c>
      <c r="O29" s="106" t="str">
        <f t="shared" si="1"/>
        <v/>
      </c>
    </row>
    <row r="30" spans="1:15" s="25" customFormat="1" ht="12.6" customHeight="1" x14ac:dyDescent="0.2">
      <c r="A30" s="105" t="s">
        <v>102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>
        <v>0</v>
      </c>
      <c r="N30" s="183">
        <f t="shared" si="0"/>
        <v>0</v>
      </c>
      <c r="O30" s="106" t="str">
        <f t="shared" si="1"/>
        <v/>
      </c>
    </row>
    <row r="31" spans="1:15" s="25" customFormat="1" ht="12.6" customHeight="1" x14ac:dyDescent="0.2">
      <c r="A31" s="105" t="s">
        <v>656</v>
      </c>
      <c r="B31" s="26"/>
      <c r="C31" s="26">
        <v>0.19</v>
      </c>
      <c r="D31" s="26"/>
      <c r="E31" s="26"/>
      <c r="F31" s="26"/>
      <c r="G31" s="26"/>
      <c r="H31" s="26"/>
      <c r="I31" s="26"/>
      <c r="J31" s="26"/>
      <c r="K31" s="26"/>
      <c r="L31" s="26"/>
      <c r="M31" s="26">
        <v>0</v>
      </c>
      <c r="N31" s="183">
        <f t="shared" si="0"/>
        <v>0.19</v>
      </c>
      <c r="O31" s="106">
        <f t="shared" si="1"/>
        <v>0.19</v>
      </c>
    </row>
    <row r="32" spans="1:15" s="25" customFormat="1" ht="12.6" customHeight="1" x14ac:dyDescent="0.2">
      <c r="A32" s="105" t="s">
        <v>76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>
        <v>0</v>
      </c>
      <c r="N32" s="183">
        <f t="shared" si="0"/>
        <v>0</v>
      </c>
      <c r="O32" s="106" t="str">
        <f t="shared" si="1"/>
        <v/>
      </c>
    </row>
    <row r="33" spans="1:15" s="25" customFormat="1" ht="12.6" customHeight="1" x14ac:dyDescent="0.2">
      <c r="A33" s="105" t="s">
        <v>294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>
        <v>0</v>
      </c>
      <c r="N33" s="183">
        <f t="shared" si="0"/>
        <v>0</v>
      </c>
      <c r="O33" s="106" t="str">
        <f t="shared" si="1"/>
        <v/>
      </c>
    </row>
    <row r="34" spans="1:15" s="25" customFormat="1" ht="12.6" customHeight="1" x14ac:dyDescent="0.2">
      <c r="A34" s="105" t="s">
        <v>282</v>
      </c>
      <c r="B34" s="26"/>
      <c r="C34" s="26">
        <v>800</v>
      </c>
      <c r="D34" s="26"/>
      <c r="E34" s="26"/>
      <c r="F34" s="26"/>
      <c r="G34" s="26"/>
      <c r="H34" s="26"/>
      <c r="I34" s="26"/>
      <c r="J34" s="26"/>
      <c r="K34" s="26"/>
      <c r="L34" s="26"/>
      <c r="M34" s="26">
        <v>0</v>
      </c>
      <c r="N34" s="183">
        <f t="shared" si="0"/>
        <v>800</v>
      </c>
      <c r="O34" s="106">
        <f t="shared" si="1"/>
        <v>800</v>
      </c>
    </row>
    <row r="35" spans="1:15" s="25" customFormat="1" ht="12.6" customHeight="1" x14ac:dyDescent="0.2">
      <c r="A35" s="105" t="s">
        <v>383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>
        <v>0</v>
      </c>
      <c r="N35" s="183">
        <f t="shared" si="0"/>
        <v>0</v>
      </c>
      <c r="O35" s="106" t="str">
        <f t="shared" si="1"/>
        <v/>
      </c>
    </row>
    <row r="36" spans="1:15" s="25" customFormat="1" ht="12.6" customHeight="1" x14ac:dyDescent="0.2">
      <c r="A36" s="105" t="s">
        <v>541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>
        <v>0</v>
      </c>
      <c r="N36" s="183">
        <f t="shared" si="0"/>
        <v>0</v>
      </c>
      <c r="O36" s="106" t="str">
        <f t="shared" si="1"/>
        <v/>
      </c>
    </row>
    <row r="37" spans="1:15" s="25" customFormat="1" ht="12.6" customHeight="1" x14ac:dyDescent="0.2">
      <c r="A37" s="105" t="s">
        <v>206</v>
      </c>
      <c r="B37" s="26">
        <v>95.33</v>
      </c>
      <c r="C37" s="26">
        <v>95.33</v>
      </c>
      <c r="D37" s="26">
        <v>95.53</v>
      </c>
      <c r="E37" s="26"/>
      <c r="F37" s="26"/>
      <c r="G37" s="26"/>
      <c r="H37" s="26"/>
      <c r="I37" s="26"/>
      <c r="J37" s="26"/>
      <c r="K37" s="26"/>
      <c r="L37" s="26"/>
      <c r="M37" s="26">
        <v>0</v>
      </c>
      <c r="N37" s="183">
        <f t="shared" si="0"/>
        <v>286.19</v>
      </c>
      <c r="O37" s="106">
        <f t="shared" si="1"/>
        <v>95.396666666666661</v>
      </c>
    </row>
    <row r="38" spans="1:15" s="25" customFormat="1" ht="12.6" customHeight="1" x14ac:dyDescent="0.2">
      <c r="A38" s="105" t="s">
        <v>532</v>
      </c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>
        <v>0</v>
      </c>
      <c r="N38" s="183">
        <f t="shared" si="0"/>
        <v>0</v>
      </c>
      <c r="O38" s="106" t="str">
        <f t="shared" si="1"/>
        <v/>
      </c>
    </row>
    <row r="39" spans="1:15" s="25" customFormat="1" ht="12.6" customHeight="1" x14ac:dyDescent="0.2">
      <c r="A39" s="105" t="s">
        <v>497</v>
      </c>
      <c r="B39" s="26">
        <v>33.299999999999997</v>
      </c>
      <c r="C39" s="26">
        <v>16.649999999999999</v>
      </c>
      <c r="D39" s="26">
        <v>14.75</v>
      </c>
      <c r="E39" s="26"/>
      <c r="F39" s="26"/>
      <c r="G39" s="26"/>
      <c r="H39" s="26"/>
      <c r="I39" s="26"/>
      <c r="J39" s="26"/>
      <c r="K39" s="26"/>
      <c r="L39" s="26"/>
      <c r="M39" s="26">
        <v>0</v>
      </c>
      <c r="N39" s="183">
        <f t="shared" si="0"/>
        <v>64.699999999999989</v>
      </c>
      <c r="O39" s="106">
        <f t="shared" si="1"/>
        <v>21.566666666666663</v>
      </c>
    </row>
    <row r="40" spans="1:15" s="25" customFormat="1" ht="12.6" customHeight="1" x14ac:dyDescent="0.2">
      <c r="A40" s="105" t="s">
        <v>95</v>
      </c>
      <c r="B40" s="26">
        <v>182.93</v>
      </c>
      <c r="C40" s="26">
        <v>136.72999999999999</v>
      </c>
      <c r="D40" s="26">
        <v>158.94999999999999</v>
      </c>
      <c r="E40" s="26"/>
      <c r="F40" s="26"/>
      <c r="G40" s="26"/>
      <c r="H40" s="26"/>
      <c r="I40" s="26"/>
      <c r="J40" s="26"/>
      <c r="K40" s="26"/>
      <c r="L40" s="26"/>
      <c r="M40" s="26">
        <v>0</v>
      </c>
      <c r="N40" s="183">
        <f t="shared" si="0"/>
        <v>478.60999999999996</v>
      </c>
      <c r="O40" s="106">
        <f t="shared" si="1"/>
        <v>159.53666666666666</v>
      </c>
    </row>
    <row r="41" spans="1:15" s="25" customFormat="1" ht="12.6" customHeight="1" x14ac:dyDescent="0.2">
      <c r="A41" s="105" t="s">
        <v>112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>
        <v>0</v>
      </c>
      <c r="N41" s="183">
        <f t="shared" si="0"/>
        <v>0</v>
      </c>
      <c r="O41" s="106" t="str">
        <f t="shared" si="1"/>
        <v/>
      </c>
    </row>
    <row r="42" spans="1:15" s="25" customFormat="1" ht="12.6" customHeight="1" x14ac:dyDescent="0.2">
      <c r="A42" s="105" t="s">
        <v>98</v>
      </c>
      <c r="B42" s="26">
        <v>532.61</v>
      </c>
      <c r="C42" s="26">
        <v>573.28</v>
      </c>
      <c r="D42" s="26">
        <v>220.15</v>
      </c>
      <c r="E42" s="26"/>
      <c r="F42" s="26"/>
      <c r="G42" s="26"/>
      <c r="H42" s="26"/>
      <c r="I42" s="26"/>
      <c r="J42" s="26"/>
      <c r="K42" s="26"/>
      <c r="L42" s="26"/>
      <c r="M42" s="26">
        <v>0</v>
      </c>
      <c r="N42" s="183">
        <f t="shared" si="0"/>
        <v>1326.04</v>
      </c>
      <c r="O42" s="106">
        <f t="shared" si="1"/>
        <v>442.01333333333332</v>
      </c>
    </row>
    <row r="43" spans="1:15" s="25" customFormat="1" ht="12.6" customHeight="1" x14ac:dyDescent="0.2">
      <c r="A43" s="105" t="s">
        <v>99</v>
      </c>
      <c r="B43" s="26">
        <v>279.89999999999998</v>
      </c>
      <c r="C43" s="26">
        <v>279.89999999999998</v>
      </c>
      <c r="D43" s="26">
        <v>279.89999999999998</v>
      </c>
      <c r="E43" s="26"/>
      <c r="F43" s="26"/>
      <c r="G43" s="26"/>
      <c r="H43" s="26"/>
      <c r="I43" s="26"/>
      <c r="J43" s="26"/>
      <c r="K43" s="26"/>
      <c r="L43" s="26"/>
      <c r="M43" s="26">
        <v>0</v>
      </c>
      <c r="N43" s="183">
        <f t="shared" si="0"/>
        <v>839.69999999999993</v>
      </c>
      <c r="O43" s="106">
        <f t="shared" si="1"/>
        <v>279.89999999999998</v>
      </c>
    </row>
    <row r="44" spans="1:15" s="25" customFormat="1" ht="12.6" customHeight="1" x14ac:dyDescent="0.2">
      <c r="A44" s="105" t="s">
        <v>623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>
        <v>0</v>
      </c>
      <c r="N44" s="183">
        <f t="shared" si="0"/>
        <v>0</v>
      </c>
      <c r="O44" s="106" t="str">
        <f t="shared" si="1"/>
        <v/>
      </c>
    </row>
    <row r="45" spans="1:15" s="25" customFormat="1" ht="12.6" customHeight="1" x14ac:dyDescent="0.2">
      <c r="A45" s="105" t="s">
        <v>74</v>
      </c>
      <c r="B45" s="26">
        <v>110</v>
      </c>
      <c r="C45" s="26">
        <v>110</v>
      </c>
      <c r="D45" s="26">
        <v>110</v>
      </c>
      <c r="E45" s="26"/>
      <c r="F45" s="26"/>
      <c r="G45" s="26"/>
      <c r="H45" s="26"/>
      <c r="I45" s="26"/>
      <c r="J45" s="26"/>
      <c r="K45" s="26"/>
      <c r="L45" s="26"/>
      <c r="M45" s="26">
        <v>0</v>
      </c>
      <c r="N45" s="183">
        <f t="shared" si="0"/>
        <v>330</v>
      </c>
      <c r="O45" s="106">
        <f t="shared" si="1"/>
        <v>110</v>
      </c>
    </row>
    <row r="46" spans="1:15" s="25" customFormat="1" ht="12.6" customHeight="1" x14ac:dyDescent="0.2">
      <c r="A46" s="105" t="s">
        <v>75</v>
      </c>
      <c r="B46" s="26">
        <v>165.6</v>
      </c>
      <c r="C46" s="26">
        <v>129.6</v>
      </c>
      <c r="D46" s="26">
        <v>138.08000000000001</v>
      </c>
      <c r="E46" s="26"/>
      <c r="F46" s="26"/>
      <c r="G46" s="26"/>
      <c r="H46" s="26"/>
      <c r="I46" s="26"/>
      <c r="J46" s="26"/>
      <c r="K46" s="26"/>
      <c r="L46" s="26"/>
      <c r="M46" s="26">
        <v>0</v>
      </c>
      <c r="N46" s="183">
        <f t="shared" si="0"/>
        <v>433.28</v>
      </c>
      <c r="O46" s="106">
        <f t="shared" si="1"/>
        <v>144.42666666666665</v>
      </c>
    </row>
    <row r="47" spans="1:15" s="25" customFormat="1" ht="12.6" customHeight="1" x14ac:dyDescent="0.2">
      <c r="A47" s="105" t="s">
        <v>79</v>
      </c>
      <c r="B47" s="26"/>
      <c r="C47" s="26">
        <v>9.68</v>
      </c>
      <c r="D47" s="26">
        <v>7.0000000000000007E-2</v>
      </c>
      <c r="E47" s="26"/>
      <c r="F47" s="26"/>
      <c r="G47" s="26"/>
      <c r="H47" s="26"/>
      <c r="I47" s="26"/>
      <c r="J47" s="26"/>
      <c r="K47" s="26"/>
      <c r="L47" s="26"/>
      <c r="M47" s="26">
        <v>0</v>
      </c>
      <c r="N47" s="183">
        <f t="shared" si="0"/>
        <v>9.75</v>
      </c>
      <c r="O47" s="106">
        <f t="shared" si="1"/>
        <v>4.875</v>
      </c>
    </row>
    <row r="48" spans="1:15" s="25" customFormat="1" ht="12.6" customHeight="1" x14ac:dyDescent="0.2">
      <c r="A48" s="105" t="s">
        <v>516</v>
      </c>
      <c r="B48" s="26">
        <v>146.49</v>
      </c>
      <c r="C48" s="26">
        <v>121.87</v>
      </c>
      <c r="D48" s="26"/>
      <c r="E48" s="26"/>
      <c r="F48" s="26"/>
      <c r="G48" s="26"/>
      <c r="H48" s="26"/>
      <c r="I48" s="26"/>
      <c r="J48" s="26"/>
      <c r="K48" s="26"/>
      <c r="L48" s="26"/>
      <c r="M48" s="26">
        <v>0</v>
      </c>
      <c r="N48" s="183">
        <f t="shared" si="0"/>
        <v>268.36</v>
      </c>
      <c r="O48" s="106">
        <f t="shared" si="1"/>
        <v>134.18</v>
      </c>
    </row>
    <row r="49" spans="1:15" s="25" customFormat="1" ht="12.6" customHeight="1" x14ac:dyDescent="0.2">
      <c r="A49" s="105" t="s">
        <v>81</v>
      </c>
      <c r="B49" s="26">
        <v>125.64</v>
      </c>
      <c r="C49" s="26">
        <v>394.63</v>
      </c>
      <c r="D49" s="26">
        <v>129.71</v>
      </c>
      <c r="E49" s="26"/>
      <c r="F49" s="26"/>
      <c r="G49" s="26"/>
      <c r="H49" s="26"/>
      <c r="I49" s="26"/>
      <c r="J49" s="26"/>
      <c r="K49" s="26"/>
      <c r="L49" s="26"/>
      <c r="M49" s="26">
        <v>0</v>
      </c>
      <c r="N49" s="183">
        <f t="shared" si="0"/>
        <v>649.98</v>
      </c>
      <c r="O49" s="106">
        <f t="shared" si="1"/>
        <v>216.66</v>
      </c>
    </row>
    <row r="50" spans="1:15" s="25" customFormat="1" ht="12.6" customHeight="1" thickBot="1" x14ac:dyDescent="0.25">
      <c r="A50" s="168" t="s">
        <v>1</v>
      </c>
      <c r="B50" s="178">
        <f t="shared" ref="B50:M50" si="2">SUM(B7:B49)</f>
        <v>2260.7400000000002</v>
      </c>
      <c r="C50" s="178">
        <f t="shared" si="2"/>
        <v>3967.64</v>
      </c>
      <c r="D50" s="178">
        <f t="shared" si="2"/>
        <v>1462.7299999999998</v>
      </c>
      <c r="E50" s="178">
        <f t="shared" si="2"/>
        <v>0</v>
      </c>
      <c r="F50" s="178">
        <f t="shared" si="2"/>
        <v>0</v>
      </c>
      <c r="G50" s="178">
        <f t="shared" si="2"/>
        <v>0</v>
      </c>
      <c r="H50" s="178">
        <f t="shared" si="2"/>
        <v>0</v>
      </c>
      <c r="I50" s="178">
        <f>SUM(I7:I49)</f>
        <v>0</v>
      </c>
      <c r="J50" s="178">
        <f t="shared" si="2"/>
        <v>0</v>
      </c>
      <c r="K50" s="178">
        <f t="shared" si="2"/>
        <v>0</v>
      </c>
      <c r="L50" s="181">
        <f t="shared" si="2"/>
        <v>0</v>
      </c>
      <c r="M50" s="172">
        <f t="shared" si="2"/>
        <v>0</v>
      </c>
      <c r="N50" s="172">
        <f>SUM(N7:N49)</f>
        <v>7691.1099999999988</v>
      </c>
      <c r="O50" s="295">
        <f>IFERROR(AVERAGEIF(B50:M50,"&gt;0"),"")</f>
        <v>2563.7033333333334</v>
      </c>
    </row>
    <row r="51" spans="1:15" s="25" customFormat="1" ht="12.6" customHeight="1" thickBot="1" x14ac:dyDescent="0.25">
      <c r="A51" s="118"/>
      <c r="B51" s="119"/>
      <c r="C51" s="119"/>
      <c r="D51" s="119"/>
      <c r="E51" s="119"/>
      <c r="F51" s="119"/>
      <c r="G51" s="119"/>
      <c r="H51" s="119"/>
      <c r="I51" s="119"/>
      <c r="J51" s="119"/>
      <c r="K51" s="119"/>
      <c r="L51" s="119"/>
      <c r="M51" s="116"/>
      <c r="N51" s="116"/>
      <c r="O51" s="31"/>
    </row>
    <row r="52" spans="1:15" s="71" customFormat="1" ht="12.6" customHeight="1" thickBot="1" x14ac:dyDescent="0.25">
      <c r="A52" s="72" t="s">
        <v>2</v>
      </c>
      <c r="B52" s="86">
        <f t="shared" ref="B52:M52" si="3">B6</f>
        <v>44197</v>
      </c>
      <c r="C52" s="86">
        <f t="shared" si="3"/>
        <v>44228</v>
      </c>
      <c r="D52" s="86">
        <f t="shared" si="3"/>
        <v>44256</v>
      </c>
      <c r="E52" s="86">
        <f t="shared" si="3"/>
        <v>44287</v>
      </c>
      <c r="F52" s="86">
        <f t="shared" si="3"/>
        <v>44317</v>
      </c>
      <c r="G52" s="86">
        <f t="shared" si="3"/>
        <v>44348</v>
      </c>
      <c r="H52" s="86">
        <f t="shared" si="3"/>
        <v>44378</v>
      </c>
      <c r="I52" s="86">
        <f t="shared" si="3"/>
        <v>44409</v>
      </c>
      <c r="J52" s="86">
        <f t="shared" si="3"/>
        <v>44440</v>
      </c>
      <c r="K52" s="86">
        <f t="shared" si="3"/>
        <v>44470</v>
      </c>
      <c r="L52" s="86">
        <f t="shared" si="3"/>
        <v>44501</v>
      </c>
      <c r="M52" s="86">
        <f t="shared" si="3"/>
        <v>44531</v>
      </c>
      <c r="N52" s="73" t="str">
        <f>'PATO BRANCO'!N6</f>
        <v>Total</v>
      </c>
      <c r="O52" s="72" t="str">
        <f>'PATO BRANCO'!O6</f>
        <v>Média</v>
      </c>
    </row>
    <row r="53" spans="1:15" s="25" customFormat="1" ht="12.6" customHeight="1" x14ac:dyDescent="0.2">
      <c r="A53" s="111" t="s">
        <v>5</v>
      </c>
      <c r="B53" s="26">
        <v>4000</v>
      </c>
      <c r="C53" s="26">
        <v>4000</v>
      </c>
      <c r="D53" s="26">
        <v>4000</v>
      </c>
      <c r="E53" s="26"/>
      <c r="F53" s="26"/>
      <c r="G53" s="26"/>
      <c r="H53" s="26"/>
      <c r="I53" s="26"/>
      <c r="J53" s="26"/>
      <c r="K53" s="26"/>
      <c r="L53" s="26"/>
      <c r="M53" s="26">
        <v>0</v>
      </c>
      <c r="N53" s="235">
        <f>SUM(B53:M53)</f>
        <v>12000</v>
      </c>
      <c r="O53" s="106">
        <f>IFERROR(AVERAGEIF(B53:M53,"&gt;0"),"")</f>
        <v>4000</v>
      </c>
    </row>
    <row r="54" spans="1:15" s="25" customFormat="1" ht="12.6" customHeight="1" x14ac:dyDescent="0.2">
      <c r="A54" s="111" t="s">
        <v>522</v>
      </c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>
        <v>0</v>
      </c>
      <c r="N54" s="235">
        <f t="shared" ref="N54:N63" si="4">SUM(B54:M54)</f>
        <v>0</v>
      </c>
      <c r="O54" s="106" t="str">
        <f t="shared" ref="O54:O63" si="5">IFERROR(AVERAGEIF(B54:M54,"&gt;0"),"")</f>
        <v/>
      </c>
    </row>
    <row r="55" spans="1:15" s="25" customFormat="1" ht="12.6" customHeight="1" x14ac:dyDescent="0.2">
      <c r="A55" s="111" t="s">
        <v>427</v>
      </c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>
        <v>0</v>
      </c>
      <c r="N55" s="235">
        <f t="shared" si="4"/>
        <v>0</v>
      </c>
      <c r="O55" s="106" t="str">
        <f t="shared" si="5"/>
        <v/>
      </c>
    </row>
    <row r="56" spans="1:15" s="25" customFormat="1" ht="12.6" customHeight="1" x14ac:dyDescent="0.2">
      <c r="A56" s="111" t="s">
        <v>320</v>
      </c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>
        <v>0</v>
      </c>
      <c r="N56" s="235">
        <f t="shared" si="4"/>
        <v>0</v>
      </c>
      <c r="O56" s="106" t="str">
        <f t="shared" si="5"/>
        <v/>
      </c>
    </row>
    <row r="57" spans="1:15" s="25" customFormat="1" ht="12.6" customHeight="1" x14ac:dyDescent="0.2">
      <c r="A57" s="111" t="s">
        <v>148</v>
      </c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>
        <v>0</v>
      </c>
      <c r="N57" s="235">
        <f t="shared" si="4"/>
        <v>0</v>
      </c>
      <c r="O57" s="106" t="str">
        <f t="shared" si="5"/>
        <v/>
      </c>
    </row>
    <row r="58" spans="1:15" s="25" customFormat="1" ht="12.6" customHeight="1" x14ac:dyDescent="0.2">
      <c r="A58" s="111" t="s">
        <v>251</v>
      </c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>
        <v>0</v>
      </c>
      <c r="N58" s="235">
        <f t="shared" si="4"/>
        <v>0</v>
      </c>
      <c r="O58" s="106" t="str">
        <f t="shared" si="5"/>
        <v/>
      </c>
    </row>
    <row r="59" spans="1:15" s="25" customFormat="1" ht="12.6" customHeight="1" x14ac:dyDescent="0.2">
      <c r="A59" s="112" t="s">
        <v>503</v>
      </c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>
        <v>0</v>
      </c>
      <c r="N59" s="235">
        <f t="shared" si="4"/>
        <v>0</v>
      </c>
      <c r="O59" s="106" t="str">
        <f t="shared" si="5"/>
        <v/>
      </c>
    </row>
    <row r="60" spans="1:15" s="25" customFormat="1" ht="12.6" customHeight="1" x14ac:dyDescent="0.2">
      <c r="A60" s="112" t="s">
        <v>649</v>
      </c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>
        <v>0</v>
      </c>
      <c r="N60" s="235">
        <f t="shared" si="4"/>
        <v>0</v>
      </c>
      <c r="O60" s="106" t="str">
        <f t="shared" si="5"/>
        <v/>
      </c>
    </row>
    <row r="61" spans="1:15" s="25" customFormat="1" ht="12.6" customHeight="1" x14ac:dyDescent="0.2">
      <c r="A61" s="112" t="s">
        <v>641</v>
      </c>
      <c r="B61" s="26"/>
      <c r="C61" s="26"/>
      <c r="D61" s="26">
        <v>25</v>
      </c>
      <c r="E61" s="26"/>
      <c r="F61" s="26"/>
      <c r="G61" s="26"/>
      <c r="H61" s="26"/>
      <c r="I61" s="26"/>
      <c r="J61" s="26"/>
      <c r="K61" s="26"/>
      <c r="L61" s="26"/>
      <c r="M61" s="26">
        <v>0</v>
      </c>
      <c r="N61" s="235">
        <f t="shared" si="4"/>
        <v>25</v>
      </c>
      <c r="O61" s="106">
        <f t="shared" si="5"/>
        <v>25</v>
      </c>
    </row>
    <row r="62" spans="1:15" s="25" customFormat="1" ht="12.6" customHeight="1" x14ac:dyDescent="0.2">
      <c r="A62" s="112" t="s">
        <v>155</v>
      </c>
      <c r="B62" s="26">
        <v>19.8</v>
      </c>
      <c r="C62" s="26">
        <v>37.549999999999997</v>
      </c>
      <c r="D62" s="26">
        <v>53.81</v>
      </c>
      <c r="E62" s="26"/>
      <c r="F62" s="26"/>
      <c r="G62" s="26"/>
      <c r="H62" s="26"/>
      <c r="I62" s="26"/>
      <c r="J62" s="26"/>
      <c r="K62" s="26"/>
      <c r="L62" s="26"/>
      <c r="M62" s="26">
        <v>0</v>
      </c>
      <c r="N62" s="235">
        <f t="shared" si="4"/>
        <v>111.16</v>
      </c>
      <c r="O62" s="106">
        <f t="shared" si="5"/>
        <v>37.053333333333335</v>
      </c>
    </row>
    <row r="63" spans="1:15" s="25" customFormat="1" ht="12.6" customHeight="1" x14ac:dyDescent="0.2">
      <c r="A63" s="112" t="s">
        <v>3</v>
      </c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>
        <v>0</v>
      </c>
      <c r="N63" s="235">
        <f t="shared" si="4"/>
        <v>0</v>
      </c>
      <c r="O63" s="106" t="str">
        <f t="shared" si="5"/>
        <v/>
      </c>
    </row>
    <row r="64" spans="1:15" s="25" customFormat="1" ht="12.6" customHeight="1" thickBot="1" x14ac:dyDescent="0.25">
      <c r="A64" s="176" t="s">
        <v>1</v>
      </c>
      <c r="B64" s="177">
        <f t="shared" ref="B64:M64" si="6">SUM(B53:B63)</f>
        <v>4019.8</v>
      </c>
      <c r="C64" s="177">
        <f t="shared" si="6"/>
        <v>4037.55</v>
      </c>
      <c r="D64" s="177">
        <f t="shared" si="6"/>
        <v>4078.81</v>
      </c>
      <c r="E64" s="177">
        <f t="shared" si="6"/>
        <v>0</v>
      </c>
      <c r="F64" s="177">
        <f t="shared" si="6"/>
        <v>0</v>
      </c>
      <c r="G64" s="177">
        <f t="shared" si="6"/>
        <v>0</v>
      </c>
      <c r="H64" s="177">
        <f t="shared" si="6"/>
        <v>0</v>
      </c>
      <c r="I64" s="177">
        <f t="shared" si="6"/>
        <v>0</v>
      </c>
      <c r="J64" s="177">
        <f t="shared" si="6"/>
        <v>0</v>
      </c>
      <c r="K64" s="177">
        <f t="shared" si="6"/>
        <v>0</v>
      </c>
      <c r="L64" s="177">
        <f t="shared" si="6"/>
        <v>0</v>
      </c>
      <c r="M64" s="177">
        <f t="shared" si="6"/>
        <v>0</v>
      </c>
      <c r="N64" s="290">
        <f>SUM(B64:M64)</f>
        <v>12136.16</v>
      </c>
      <c r="O64" s="291">
        <f>IFERROR(AVERAGEIF(B64:M64,"&gt;0"),"")</f>
        <v>4045.3866666666668</v>
      </c>
    </row>
    <row r="65" spans="1:15" s="25" customFormat="1" ht="12.6" customHeight="1" thickBot="1" x14ac:dyDescent="0.2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43"/>
      <c r="O65" s="39"/>
    </row>
    <row r="66" spans="1:15" s="34" customFormat="1" ht="12.6" customHeight="1" thickBot="1" x14ac:dyDescent="0.25">
      <c r="A66" s="184" t="s">
        <v>9</v>
      </c>
      <c r="B66" s="336">
        <f>'[2]2021'!$E$43</f>
        <v>24743.329999999998</v>
      </c>
      <c r="C66" s="336">
        <f>'[2]2021'!$H$43</f>
        <v>24908.57</v>
      </c>
      <c r="D66" s="336">
        <f>'[2]2021'!$K$43</f>
        <v>27620.18</v>
      </c>
      <c r="E66" s="336">
        <f>'[2]2021'!$N$43</f>
        <v>0</v>
      </c>
      <c r="F66" s="336">
        <f>'[2]2021'!$Q$43</f>
        <v>0</v>
      </c>
      <c r="G66" s="336">
        <f>'[2]2021'!$T$43</f>
        <v>0</v>
      </c>
      <c r="H66" s="336">
        <f>'[2]2021'!$W$43</f>
        <v>0</v>
      </c>
      <c r="I66" s="336">
        <f>'[2]2021'!$Z$43</f>
        <v>0</v>
      </c>
      <c r="J66" s="336">
        <f>'[2]2021'!$AC$43</f>
        <v>0</v>
      </c>
      <c r="K66" s="336">
        <f>'[2]2021'!$AF$43</f>
        <v>0</v>
      </c>
      <c r="L66" s="336">
        <f>'[2]2021'!$AI$43</f>
        <v>0</v>
      </c>
      <c r="M66" s="336">
        <f>'[2]2021'!$AL$43</f>
        <v>0</v>
      </c>
      <c r="N66" s="42"/>
      <c r="O66" s="42"/>
    </row>
  </sheetData>
  <sheetProtection password="E499" sheet="1" objects="1" scenarios="1" selectLockedCells="1" selectUnlockedCells="1"/>
  <mergeCells count="3">
    <mergeCell ref="A1:O1"/>
    <mergeCell ref="A2:O2"/>
    <mergeCell ref="A4:O4"/>
  </mergeCells>
  <printOptions horizontalCentered="1"/>
  <pageMargins left="0.94488188976377963" right="0.35433070866141736" top="0.39370078740157483" bottom="0.39370078740157483" header="0.51181102362204722" footer="0.51181102362204722"/>
  <pageSetup paperSize="9" scale="75" firstPageNumber="0" orientation="landscape" horizontalDpi="300" verticalDpi="300" r:id="rId1"/>
  <headerFooter alignWithMargins="0"/>
  <ignoredErrors>
    <ignoredError sqref="B50:C50 D50 H50 F50 J50:M50" formulaRange="1"/>
  </ignoredErrors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3"/>
  <dimension ref="A1:Q70"/>
  <sheetViews>
    <sheetView topLeftCell="A49" zoomScale="130" zoomScaleNormal="130" workbookViewId="0">
      <selection activeCell="B59" sqref="B59:M59"/>
    </sheetView>
  </sheetViews>
  <sheetFormatPr defaultRowHeight="12.75" x14ac:dyDescent="0.2"/>
  <cols>
    <col min="1" max="1" width="39" style="44" customWidth="1"/>
    <col min="2" max="7" width="9.7109375" style="44" customWidth="1"/>
    <col min="8" max="8" width="10" style="44" customWidth="1"/>
    <col min="9" max="9" width="9" style="44" customWidth="1"/>
    <col min="10" max="10" width="11.140625" style="44" customWidth="1"/>
    <col min="11" max="11" width="11.85546875" style="44" customWidth="1"/>
    <col min="12" max="13" width="9.7109375" style="44" customWidth="1"/>
    <col min="14" max="14" width="9.7109375" style="215" customWidth="1"/>
    <col min="15" max="15" width="9.7109375" style="44" customWidth="1"/>
    <col min="16" max="16384" width="9.140625" style="44"/>
  </cols>
  <sheetData>
    <row r="1" spans="1:17" ht="15" x14ac:dyDescent="0.2">
      <c r="A1" s="508" t="str">
        <f>APUCARANA!A1</f>
        <v xml:space="preserve">ORDEM DOS ADVOGADOS DO BRASIL - Seção PR </v>
      </c>
      <c r="B1" s="509"/>
      <c r="C1" s="509"/>
      <c r="D1" s="509"/>
      <c r="E1" s="509"/>
      <c r="F1" s="509"/>
      <c r="G1" s="509"/>
      <c r="H1" s="509"/>
      <c r="I1" s="509"/>
      <c r="J1" s="509"/>
      <c r="K1" s="509"/>
      <c r="L1" s="509"/>
      <c r="M1" s="509"/>
      <c r="N1" s="509"/>
      <c r="O1" s="510"/>
    </row>
    <row r="2" spans="1:17" x14ac:dyDescent="0.2">
      <c r="A2" s="490" t="str">
        <f>APUCARANA!A2</f>
        <v>Demostrativo de Despesas - JANEIRO 2021 A DEZEMBRO 2021</v>
      </c>
      <c r="B2" s="491"/>
      <c r="C2" s="491"/>
      <c r="D2" s="491"/>
      <c r="E2" s="491"/>
      <c r="F2" s="491"/>
      <c r="G2" s="491"/>
      <c r="H2" s="491"/>
      <c r="I2" s="491"/>
      <c r="J2" s="491"/>
      <c r="K2" s="491"/>
      <c r="L2" s="491"/>
      <c r="M2" s="491"/>
      <c r="N2" s="491"/>
      <c r="O2" s="492"/>
    </row>
    <row r="3" spans="1:17" x14ac:dyDescent="0.2">
      <c r="A3" s="45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211"/>
      <c r="O3" s="46"/>
    </row>
    <row r="4" spans="1:17" s="52" customFormat="1" ht="12.6" customHeight="1" x14ac:dyDescent="0.2">
      <c r="A4" s="545" t="s">
        <v>20</v>
      </c>
      <c r="B4" s="546"/>
      <c r="C4" s="546"/>
      <c r="D4" s="546"/>
      <c r="E4" s="546"/>
      <c r="F4" s="546"/>
      <c r="G4" s="546"/>
      <c r="H4" s="546"/>
      <c r="I4" s="546"/>
      <c r="J4" s="546"/>
      <c r="K4" s="546"/>
      <c r="L4" s="546"/>
      <c r="M4" s="546"/>
      <c r="N4" s="546"/>
      <c r="O4" s="547"/>
    </row>
    <row r="5" spans="1:17" ht="12.6" customHeight="1" thickBot="1" x14ac:dyDescent="0.25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298"/>
      <c r="O5" s="45"/>
    </row>
    <row r="6" spans="1:17" s="71" customFormat="1" ht="12.6" customHeight="1" thickBot="1" x14ac:dyDescent="0.25">
      <c r="A6" s="9" t="s">
        <v>0</v>
      </c>
      <c r="B6" s="10">
        <f>APUCARANA!B6</f>
        <v>44197</v>
      </c>
      <c r="C6" s="11">
        <f>APUCARANA!C6</f>
        <v>44228</v>
      </c>
      <c r="D6" s="11">
        <f>APUCARANA!D6</f>
        <v>44256</v>
      </c>
      <c r="E6" s="11">
        <f>APUCARANA!E6</f>
        <v>44287</v>
      </c>
      <c r="F6" s="11">
        <f>APUCARANA!F6</f>
        <v>44317</v>
      </c>
      <c r="G6" s="11">
        <f>APUCARANA!G6</f>
        <v>44348</v>
      </c>
      <c r="H6" s="11">
        <f>APUCARANA!H6</f>
        <v>44378</v>
      </c>
      <c r="I6" s="11">
        <f>APUCARANA!I6</f>
        <v>44409</v>
      </c>
      <c r="J6" s="11">
        <f>APUCARANA!J6</f>
        <v>44440</v>
      </c>
      <c r="K6" s="11">
        <f>APUCARANA!K6</f>
        <v>44470</v>
      </c>
      <c r="L6" s="11">
        <f>APUCARANA!L6</f>
        <v>44501</v>
      </c>
      <c r="M6" s="11">
        <f>APUCARANA!M6</f>
        <v>44531</v>
      </c>
      <c r="N6" s="12" t="str">
        <f>APUCARANA!N6</f>
        <v>Total</v>
      </c>
      <c r="O6" s="9" t="str">
        <f>APUCARANA!O6</f>
        <v>Média</v>
      </c>
    </row>
    <row r="7" spans="1:17" s="25" customFormat="1" ht="12.6" customHeight="1" x14ac:dyDescent="0.2">
      <c r="A7" s="105" t="s">
        <v>113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>
        <v>0</v>
      </c>
      <c r="N7" s="183">
        <f t="shared" ref="N7:N53" si="0">SUM(B7:M7)</f>
        <v>0</v>
      </c>
      <c r="O7" s="106" t="str">
        <f>IFERROR(AVERAGEIF(B7:M7,"&gt;0"),"")</f>
        <v/>
      </c>
    </row>
    <row r="8" spans="1:17" s="25" customFormat="1" ht="12.6" customHeight="1" x14ac:dyDescent="0.2">
      <c r="A8" s="105" t="s">
        <v>585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>
        <v>0</v>
      </c>
      <c r="N8" s="183">
        <f t="shared" si="0"/>
        <v>0</v>
      </c>
      <c r="O8" s="106" t="str">
        <f t="shared" ref="O8:O53" si="1">IFERROR(AVERAGEIF(B8:M8,"&gt;0"),"")</f>
        <v/>
      </c>
    </row>
    <row r="9" spans="1:17" s="25" customFormat="1" ht="12.6" customHeight="1" x14ac:dyDescent="0.2">
      <c r="A9" s="105" t="s">
        <v>624</v>
      </c>
      <c r="B9" s="27">
        <v>637.5</v>
      </c>
      <c r="C9" s="27"/>
      <c r="D9" s="27">
        <v>42.5</v>
      </c>
      <c r="E9" s="27"/>
      <c r="F9" s="27"/>
      <c r="G9" s="27"/>
      <c r="H9" s="27"/>
      <c r="I9" s="27"/>
      <c r="J9" s="27"/>
      <c r="K9" s="27"/>
      <c r="L9" s="27"/>
      <c r="M9" s="27">
        <v>0</v>
      </c>
      <c r="N9" s="183">
        <f t="shared" si="0"/>
        <v>680</v>
      </c>
      <c r="O9" s="106">
        <f t="shared" si="1"/>
        <v>340</v>
      </c>
    </row>
    <row r="10" spans="1:17" s="25" customFormat="1" ht="12.6" customHeight="1" x14ac:dyDescent="0.2">
      <c r="A10" s="105" t="s">
        <v>277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>
        <v>0</v>
      </c>
      <c r="N10" s="183">
        <f t="shared" si="0"/>
        <v>0</v>
      </c>
      <c r="O10" s="106" t="str">
        <f t="shared" si="1"/>
        <v/>
      </c>
    </row>
    <row r="11" spans="1:17" s="25" customFormat="1" ht="12.6" customHeight="1" x14ac:dyDescent="0.2">
      <c r="A11" s="105" t="s">
        <v>384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>
        <v>0</v>
      </c>
      <c r="N11" s="183">
        <f t="shared" si="0"/>
        <v>0</v>
      </c>
      <c r="O11" s="106" t="str">
        <f t="shared" si="1"/>
        <v/>
      </c>
    </row>
    <row r="12" spans="1:17" s="25" customFormat="1" ht="12.6" customHeight="1" x14ac:dyDescent="0.2">
      <c r="A12" s="105" t="s">
        <v>157</v>
      </c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>
        <v>0</v>
      </c>
      <c r="N12" s="183">
        <f t="shared" si="0"/>
        <v>0</v>
      </c>
      <c r="O12" s="106" t="str">
        <f t="shared" si="1"/>
        <v/>
      </c>
    </row>
    <row r="13" spans="1:17" s="25" customFormat="1" ht="12.6" customHeight="1" x14ac:dyDescent="0.2">
      <c r="A13" s="105" t="s">
        <v>154</v>
      </c>
      <c r="B13" s="27">
        <v>4026.57</v>
      </c>
      <c r="C13" s="27"/>
      <c r="D13" s="27">
        <v>200</v>
      </c>
      <c r="E13" s="27"/>
      <c r="F13" s="27"/>
      <c r="G13" s="27"/>
      <c r="H13" s="27"/>
      <c r="I13" s="27"/>
      <c r="J13" s="27"/>
      <c r="K13" s="27"/>
      <c r="L13" s="27"/>
      <c r="M13" s="27">
        <v>0</v>
      </c>
      <c r="N13" s="183">
        <f t="shared" si="0"/>
        <v>4226.57</v>
      </c>
      <c r="O13" s="106">
        <f t="shared" si="1"/>
        <v>2113.2849999999999</v>
      </c>
    </row>
    <row r="14" spans="1:17" s="25" customFormat="1" ht="12.6" customHeight="1" x14ac:dyDescent="0.2">
      <c r="A14" s="105" t="s">
        <v>167</v>
      </c>
      <c r="B14" s="27"/>
      <c r="C14" s="27"/>
      <c r="D14" s="27">
        <v>1200</v>
      </c>
      <c r="E14" s="27"/>
      <c r="F14" s="27"/>
      <c r="G14" s="27"/>
      <c r="H14" s="27"/>
      <c r="I14" s="27"/>
      <c r="J14" s="27"/>
      <c r="K14" s="27"/>
      <c r="L14" s="27"/>
      <c r="M14" s="27">
        <v>0</v>
      </c>
      <c r="N14" s="183">
        <f t="shared" si="0"/>
        <v>1200</v>
      </c>
      <c r="O14" s="106">
        <f t="shared" si="1"/>
        <v>1200</v>
      </c>
    </row>
    <row r="15" spans="1:17" s="25" customFormat="1" ht="12.6" customHeight="1" x14ac:dyDescent="0.2">
      <c r="A15" s="105" t="s">
        <v>182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>
        <v>0</v>
      </c>
      <c r="N15" s="183">
        <f t="shared" si="0"/>
        <v>0</v>
      </c>
      <c r="O15" s="106" t="str">
        <f t="shared" si="1"/>
        <v/>
      </c>
    </row>
    <row r="16" spans="1:17" s="25" customFormat="1" ht="12.6" customHeight="1" x14ac:dyDescent="0.2">
      <c r="A16" s="117" t="s">
        <v>187</v>
      </c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>
        <v>0</v>
      </c>
      <c r="N16" s="183">
        <f t="shared" si="0"/>
        <v>0</v>
      </c>
      <c r="O16" s="106" t="str">
        <f t="shared" si="1"/>
        <v/>
      </c>
      <c r="Q16" s="30"/>
    </row>
    <row r="17" spans="1:15" s="25" customFormat="1" ht="12.6" customHeight="1" x14ac:dyDescent="0.2">
      <c r="A17" s="105" t="s">
        <v>488</v>
      </c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>
        <v>0</v>
      </c>
      <c r="N17" s="183">
        <f t="shared" si="0"/>
        <v>0</v>
      </c>
      <c r="O17" s="106" t="str">
        <f t="shared" si="1"/>
        <v/>
      </c>
    </row>
    <row r="18" spans="1:15" s="25" customFormat="1" ht="12.6" customHeight="1" x14ac:dyDescent="0.2">
      <c r="A18" s="117" t="s">
        <v>67</v>
      </c>
      <c r="B18" s="27">
        <v>71.95</v>
      </c>
      <c r="C18" s="27">
        <v>23.55</v>
      </c>
      <c r="D18" s="27">
        <v>50.55</v>
      </c>
      <c r="E18" s="27"/>
      <c r="F18" s="27"/>
      <c r="G18" s="27"/>
      <c r="H18" s="27"/>
      <c r="I18" s="27"/>
      <c r="J18" s="27"/>
      <c r="K18" s="27"/>
      <c r="L18" s="27"/>
      <c r="M18" s="27">
        <v>0</v>
      </c>
      <c r="N18" s="183">
        <f t="shared" si="0"/>
        <v>146.05000000000001</v>
      </c>
      <c r="O18" s="106">
        <f t="shared" si="1"/>
        <v>48.683333333333337</v>
      </c>
    </row>
    <row r="19" spans="1:15" s="25" customFormat="1" ht="12.6" customHeight="1" x14ac:dyDescent="0.2">
      <c r="A19" s="117" t="s">
        <v>586</v>
      </c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>
        <v>0</v>
      </c>
      <c r="N19" s="183">
        <f t="shared" si="0"/>
        <v>0</v>
      </c>
      <c r="O19" s="106" t="str">
        <f t="shared" si="1"/>
        <v/>
      </c>
    </row>
    <row r="20" spans="1:15" s="25" customFormat="1" ht="12.6" customHeight="1" x14ac:dyDescent="0.2">
      <c r="A20" s="117" t="s">
        <v>216</v>
      </c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>
        <v>0</v>
      </c>
      <c r="N20" s="183">
        <f t="shared" si="0"/>
        <v>0</v>
      </c>
      <c r="O20" s="106" t="str">
        <f t="shared" si="1"/>
        <v/>
      </c>
    </row>
    <row r="21" spans="1:15" s="25" customFormat="1" ht="12.6" customHeight="1" x14ac:dyDescent="0.2">
      <c r="A21" s="117" t="s">
        <v>91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>
        <v>0</v>
      </c>
      <c r="N21" s="183">
        <f t="shared" si="0"/>
        <v>0</v>
      </c>
      <c r="O21" s="106" t="str">
        <f t="shared" si="1"/>
        <v/>
      </c>
    </row>
    <row r="22" spans="1:15" s="25" customFormat="1" ht="12.6" customHeight="1" x14ac:dyDescent="0.2">
      <c r="A22" s="117" t="s">
        <v>158</v>
      </c>
      <c r="B22" s="27"/>
      <c r="C22" s="27">
        <v>350</v>
      </c>
      <c r="D22" s="27"/>
      <c r="E22" s="27"/>
      <c r="F22" s="27"/>
      <c r="G22" s="27"/>
      <c r="H22" s="27"/>
      <c r="I22" s="27"/>
      <c r="J22" s="27"/>
      <c r="K22" s="27"/>
      <c r="L22" s="27"/>
      <c r="M22" s="27">
        <v>0</v>
      </c>
      <c r="N22" s="183">
        <f t="shared" si="0"/>
        <v>350</v>
      </c>
      <c r="O22" s="106">
        <f t="shared" si="1"/>
        <v>350</v>
      </c>
    </row>
    <row r="23" spans="1:15" s="25" customFormat="1" ht="12.6" customHeight="1" x14ac:dyDescent="0.2">
      <c r="A23" s="117" t="s">
        <v>196</v>
      </c>
      <c r="B23" s="27"/>
      <c r="C23" s="27">
        <v>450</v>
      </c>
      <c r="D23" s="27">
        <v>-270</v>
      </c>
      <c r="E23" s="27"/>
      <c r="F23" s="27"/>
      <c r="G23" s="27"/>
      <c r="H23" s="27"/>
      <c r="I23" s="27"/>
      <c r="J23" s="27"/>
      <c r="K23" s="27"/>
      <c r="L23" s="27"/>
      <c r="M23" s="27">
        <v>0</v>
      </c>
      <c r="N23" s="183">
        <f t="shared" si="0"/>
        <v>180</v>
      </c>
      <c r="O23" s="106">
        <f t="shared" si="1"/>
        <v>450</v>
      </c>
    </row>
    <row r="24" spans="1:15" s="25" customFormat="1" ht="12.6" customHeight="1" x14ac:dyDescent="0.2">
      <c r="A24" s="105" t="s">
        <v>142</v>
      </c>
      <c r="B24" s="27">
        <v>120</v>
      </c>
      <c r="C24" s="27"/>
      <c r="D24" s="27">
        <v>120</v>
      </c>
      <c r="E24" s="27"/>
      <c r="F24" s="27"/>
      <c r="G24" s="27"/>
      <c r="H24" s="27"/>
      <c r="I24" s="27"/>
      <c r="J24" s="27"/>
      <c r="K24" s="27"/>
      <c r="L24" s="27"/>
      <c r="M24" s="27">
        <v>0</v>
      </c>
      <c r="N24" s="183">
        <f t="shared" si="0"/>
        <v>240</v>
      </c>
      <c r="O24" s="106">
        <f t="shared" si="1"/>
        <v>120</v>
      </c>
    </row>
    <row r="25" spans="1:15" s="25" customFormat="1" ht="12.6" customHeight="1" x14ac:dyDescent="0.2">
      <c r="A25" s="105" t="s">
        <v>68</v>
      </c>
      <c r="B25" s="27">
        <v>90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>
        <v>0</v>
      </c>
      <c r="N25" s="183">
        <f t="shared" si="0"/>
        <v>90</v>
      </c>
      <c r="O25" s="106">
        <f t="shared" si="1"/>
        <v>90</v>
      </c>
    </row>
    <row r="26" spans="1:15" s="25" customFormat="1" ht="12.6" customHeight="1" x14ac:dyDescent="0.2">
      <c r="A26" s="105" t="s">
        <v>77</v>
      </c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>
        <v>0</v>
      </c>
      <c r="N26" s="183">
        <f t="shared" si="0"/>
        <v>0</v>
      </c>
      <c r="O26" s="106" t="str">
        <f t="shared" si="1"/>
        <v/>
      </c>
    </row>
    <row r="27" spans="1:15" s="25" customFormat="1" ht="12.6" customHeight="1" x14ac:dyDescent="0.2">
      <c r="A27" s="105" t="s">
        <v>111</v>
      </c>
      <c r="B27" s="27">
        <v>54.8</v>
      </c>
      <c r="C27" s="27"/>
      <c r="D27" s="27">
        <v>234.38</v>
      </c>
      <c r="E27" s="27"/>
      <c r="F27" s="27"/>
      <c r="G27" s="27"/>
      <c r="H27" s="27"/>
      <c r="I27" s="27"/>
      <c r="J27" s="27"/>
      <c r="K27" s="27"/>
      <c r="L27" s="27"/>
      <c r="M27" s="27">
        <v>0</v>
      </c>
      <c r="N27" s="183">
        <f t="shared" si="0"/>
        <v>289.18</v>
      </c>
      <c r="O27" s="106">
        <f t="shared" si="1"/>
        <v>144.59</v>
      </c>
    </row>
    <row r="28" spans="1:15" s="25" customFormat="1" ht="12.6" customHeight="1" x14ac:dyDescent="0.2">
      <c r="A28" s="105" t="s">
        <v>69</v>
      </c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>
        <v>0</v>
      </c>
      <c r="N28" s="183">
        <f t="shared" si="0"/>
        <v>0</v>
      </c>
      <c r="O28" s="106" t="str">
        <f t="shared" si="1"/>
        <v/>
      </c>
    </row>
    <row r="29" spans="1:15" s="25" customFormat="1" ht="12.6" customHeight="1" x14ac:dyDescent="0.2">
      <c r="A29" s="105" t="s">
        <v>118</v>
      </c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>
        <v>0</v>
      </c>
      <c r="N29" s="183">
        <f t="shared" si="0"/>
        <v>0</v>
      </c>
      <c r="O29" s="106" t="str">
        <f t="shared" si="1"/>
        <v/>
      </c>
    </row>
    <row r="30" spans="1:15" s="25" customFormat="1" ht="12.6" customHeight="1" x14ac:dyDescent="0.2">
      <c r="A30" s="105" t="s">
        <v>85</v>
      </c>
      <c r="B30" s="27"/>
      <c r="C30" s="27"/>
      <c r="D30" s="27">
        <v>450</v>
      </c>
      <c r="E30" s="27"/>
      <c r="F30" s="27"/>
      <c r="G30" s="27"/>
      <c r="H30" s="27"/>
      <c r="I30" s="27"/>
      <c r="J30" s="27"/>
      <c r="K30" s="27"/>
      <c r="L30" s="27"/>
      <c r="M30" s="27"/>
      <c r="N30" s="183">
        <f t="shared" si="0"/>
        <v>450</v>
      </c>
      <c r="O30" s="106">
        <f t="shared" si="1"/>
        <v>450</v>
      </c>
    </row>
    <row r="31" spans="1:15" s="25" customFormat="1" ht="12.6" customHeight="1" x14ac:dyDescent="0.2">
      <c r="A31" s="105" t="s">
        <v>76</v>
      </c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>
        <v>0</v>
      </c>
      <c r="N31" s="183">
        <f t="shared" si="0"/>
        <v>0</v>
      </c>
      <c r="O31" s="106" t="str">
        <f t="shared" si="1"/>
        <v/>
      </c>
    </row>
    <row r="32" spans="1:15" s="15" customFormat="1" ht="12.6" customHeight="1" x14ac:dyDescent="0.2">
      <c r="A32" s="105" t="s">
        <v>605</v>
      </c>
      <c r="B32" s="27"/>
      <c r="C32" s="27">
        <v>300</v>
      </c>
      <c r="D32" s="27"/>
      <c r="E32" s="27"/>
      <c r="F32" s="27"/>
      <c r="G32" s="27"/>
      <c r="H32" s="27"/>
      <c r="I32" s="27"/>
      <c r="J32" s="27"/>
      <c r="K32" s="27"/>
      <c r="L32" s="27"/>
      <c r="M32" s="27">
        <v>0</v>
      </c>
      <c r="N32" s="183">
        <f t="shared" si="0"/>
        <v>300</v>
      </c>
      <c r="O32" s="106">
        <f t="shared" si="1"/>
        <v>300</v>
      </c>
    </row>
    <row r="33" spans="1:15" s="25" customFormat="1" ht="12.6" customHeight="1" x14ac:dyDescent="0.2">
      <c r="A33" s="105" t="s">
        <v>402</v>
      </c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>
        <v>0</v>
      </c>
      <c r="N33" s="183">
        <f t="shared" si="0"/>
        <v>0</v>
      </c>
      <c r="O33" s="106" t="str">
        <f t="shared" si="1"/>
        <v/>
      </c>
    </row>
    <row r="34" spans="1:15" s="25" customFormat="1" ht="12.6" customHeight="1" x14ac:dyDescent="0.2">
      <c r="A34" s="263" t="s">
        <v>126</v>
      </c>
      <c r="B34" s="27"/>
      <c r="C34" s="27"/>
      <c r="D34" s="27">
        <v>385</v>
      </c>
      <c r="E34" s="27"/>
      <c r="F34" s="27"/>
      <c r="G34" s="27"/>
      <c r="H34" s="27"/>
      <c r="I34" s="27"/>
      <c r="J34" s="27"/>
      <c r="K34" s="27"/>
      <c r="L34" s="27"/>
      <c r="M34" s="27"/>
      <c r="N34" s="183">
        <f t="shared" si="0"/>
        <v>385</v>
      </c>
      <c r="O34" s="106">
        <f t="shared" si="1"/>
        <v>385</v>
      </c>
    </row>
    <row r="35" spans="1:15" s="25" customFormat="1" ht="12.6" customHeight="1" x14ac:dyDescent="0.2">
      <c r="A35" s="263" t="s">
        <v>656</v>
      </c>
      <c r="B35" s="27"/>
      <c r="C35" s="27"/>
      <c r="D35" s="27">
        <v>15.23</v>
      </c>
      <c r="E35" s="27"/>
      <c r="F35" s="27"/>
      <c r="G35" s="27"/>
      <c r="H35" s="27"/>
      <c r="I35" s="27"/>
      <c r="J35" s="27"/>
      <c r="K35" s="27"/>
      <c r="L35" s="27"/>
      <c r="M35" s="27">
        <v>0</v>
      </c>
      <c r="N35" s="183">
        <f t="shared" si="0"/>
        <v>15.23</v>
      </c>
      <c r="O35" s="106">
        <f t="shared" si="1"/>
        <v>15.23</v>
      </c>
    </row>
    <row r="36" spans="1:15" s="25" customFormat="1" ht="12.6" customHeight="1" x14ac:dyDescent="0.2">
      <c r="A36" s="263" t="s">
        <v>371</v>
      </c>
      <c r="B36" s="27">
        <v>35.25</v>
      </c>
      <c r="C36" s="27">
        <v>35.25</v>
      </c>
      <c r="D36" s="27">
        <v>35.25</v>
      </c>
      <c r="E36" s="27"/>
      <c r="F36" s="27"/>
      <c r="G36" s="27"/>
      <c r="H36" s="27"/>
      <c r="I36" s="27"/>
      <c r="J36" s="27"/>
      <c r="K36" s="27"/>
      <c r="L36" s="27"/>
      <c r="M36" s="27">
        <v>0</v>
      </c>
      <c r="N36" s="183">
        <f t="shared" si="0"/>
        <v>105.75</v>
      </c>
      <c r="O36" s="106">
        <f t="shared" si="1"/>
        <v>35.25</v>
      </c>
    </row>
    <row r="37" spans="1:15" s="25" customFormat="1" ht="12.6" customHeight="1" x14ac:dyDescent="0.2">
      <c r="A37" s="105" t="s">
        <v>541</v>
      </c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>
        <v>0</v>
      </c>
      <c r="N37" s="183">
        <f t="shared" si="0"/>
        <v>0</v>
      </c>
      <c r="O37" s="106" t="str">
        <f t="shared" si="1"/>
        <v/>
      </c>
    </row>
    <row r="38" spans="1:15" s="25" customFormat="1" ht="12.6" customHeight="1" x14ac:dyDescent="0.2">
      <c r="A38" s="105" t="s">
        <v>106</v>
      </c>
      <c r="B38" s="27">
        <v>280</v>
      </c>
      <c r="C38" s="27">
        <v>140</v>
      </c>
      <c r="D38" s="27">
        <v>1120</v>
      </c>
      <c r="E38" s="27"/>
      <c r="F38" s="27"/>
      <c r="G38" s="27"/>
      <c r="H38" s="27"/>
      <c r="I38" s="27"/>
      <c r="J38" s="27"/>
      <c r="K38" s="27"/>
      <c r="L38" s="27"/>
      <c r="M38" s="27">
        <v>0</v>
      </c>
      <c r="N38" s="183">
        <f t="shared" si="0"/>
        <v>1540</v>
      </c>
      <c r="O38" s="106">
        <f t="shared" si="1"/>
        <v>513.33333333333337</v>
      </c>
    </row>
    <row r="39" spans="1:15" s="25" customFormat="1" ht="12.6" customHeight="1" x14ac:dyDescent="0.2">
      <c r="A39" s="105" t="s">
        <v>253</v>
      </c>
      <c r="B39" s="27">
        <v>350</v>
      </c>
      <c r="C39" s="27">
        <v>350</v>
      </c>
      <c r="D39" s="27">
        <v>350</v>
      </c>
      <c r="E39" s="27"/>
      <c r="F39" s="27"/>
      <c r="G39" s="27"/>
      <c r="H39" s="27"/>
      <c r="I39" s="27"/>
      <c r="J39" s="27"/>
      <c r="K39" s="27"/>
      <c r="L39" s="27"/>
      <c r="M39" s="27">
        <v>0</v>
      </c>
      <c r="N39" s="183">
        <f t="shared" si="0"/>
        <v>1050</v>
      </c>
      <c r="O39" s="106">
        <f t="shared" si="1"/>
        <v>350</v>
      </c>
    </row>
    <row r="40" spans="1:15" s="25" customFormat="1" ht="12.6" customHeight="1" x14ac:dyDescent="0.2">
      <c r="A40" s="105" t="s">
        <v>171</v>
      </c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>
        <v>0</v>
      </c>
      <c r="N40" s="183">
        <f t="shared" si="0"/>
        <v>0</v>
      </c>
      <c r="O40" s="106" t="str">
        <f t="shared" si="1"/>
        <v/>
      </c>
    </row>
    <row r="41" spans="1:15" s="25" customFormat="1" ht="12.6" customHeight="1" x14ac:dyDescent="0.2">
      <c r="A41" s="105" t="s">
        <v>497</v>
      </c>
      <c r="B41" s="27">
        <v>132.75</v>
      </c>
      <c r="C41" s="27">
        <v>87.2</v>
      </c>
      <c r="D41" s="27"/>
      <c r="E41" s="27"/>
      <c r="F41" s="27"/>
      <c r="G41" s="27"/>
      <c r="H41" s="27"/>
      <c r="I41" s="27"/>
      <c r="J41" s="27"/>
      <c r="K41" s="27"/>
      <c r="L41" s="27"/>
      <c r="M41" s="27">
        <v>0</v>
      </c>
      <c r="N41" s="183">
        <f t="shared" si="0"/>
        <v>219.95</v>
      </c>
      <c r="O41" s="106">
        <f t="shared" si="1"/>
        <v>109.97499999999999</v>
      </c>
    </row>
    <row r="42" spans="1:15" s="25" customFormat="1" ht="12.6" customHeight="1" x14ac:dyDescent="0.2">
      <c r="A42" s="105" t="s">
        <v>95</v>
      </c>
      <c r="B42" s="27">
        <v>366.57</v>
      </c>
      <c r="C42" s="27">
        <v>231.82</v>
      </c>
      <c r="D42" s="27">
        <v>263.35000000000002</v>
      </c>
      <c r="E42" s="27"/>
      <c r="F42" s="27"/>
      <c r="G42" s="27"/>
      <c r="H42" s="27"/>
      <c r="I42" s="27"/>
      <c r="J42" s="27"/>
      <c r="K42" s="27"/>
      <c r="L42" s="27"/>
      <c r="M42" s="27">
        <v>0</v>
      </c>
      <c r="N42" s="183">
        <f t="shared" si="0"/>
        <v>861.74</v>
      </c>
      <c r="O42" s="106">
        <f t="shared" si="1"/>
        <v>287.24666666666667</v>
      </c>
    </row>
    <row r="43" spans="1:15" s="15" customFormat="1" ht="12.6" customHeight="1" x14ac:dyDescent="0.2">
      <c r="A43" s="105" t="s">
        <v>169</v>
      </c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>
        <v>0</v>
      </c>
      <c r="N43" s="183">
        <f t="shared" si="0"/>
        <v>0</v>
      </c>
      <c r="O43" s="106" t="str">
        <f t="shared" si="1"/>
        <v/>
      </c>
    </row>
    <row r="44" spans="1:15" s="15" customFormat="1" ht="12.6" customHeight="1" x14ac:dyDescent="0.2">
      <c r="A44" s="105" t="s">
        <v>96</v>
      </c>
      <c r="B44" s="27">
        <v>127</v>
      </c>
      <c r="C44" s="27">
        <v>84.9</v>
      </c>
      <c r="D44" s="27">
        <v>84.9</v>
      </c>
      <c r="E44" s="27"/>
      <c r="F44" s="27"/>
      <c r="G44" s="27"/>
      <c r="H44" s="27"/>
      <c r="I44" s="27"/>
      <c r="J44" s="27"/>
      <c r="K44" s="27"/>
      <c r="L44" s="27"/>
      <c r="M44" s="27">
        <v>0</v>
      </c>
      <c r="N44" s="183">
        <f t="shared" si="0"/>
        <v>296.8</v>
      </c>
      <c r="O44" s="106">
        <f t="shared" si="1"/>
        <v>98.933333333333337</v>
      </c>
    </row>
    <row r="45" spans="1:15" s="25" customFormat="1" ht="12.6" customHeight="1" x14ac:dyDescent="0.2">
      <c r="A45" s="105" t="s">
        <v>74</v>
      </c>
      <c r="B45" s="27">
        <v>80</v>
      </c>
      <c r="C45" s="27">
        <v>80</v>
      </c>
      <c r="D45" s="27">
        <v>80</v>
      </c>
      <c r="E45" s="27"/>
      <c r="F45" s="27"/>
      <c r="G45" s="27"/>
      <c r="H45" s="27"/>
      <c r="I45" s="27"/>
      <c r="J45" s="27"/>
      <c r="K45" s="27"/>
      <c r="L45" s="27"/>
      <c r="M45" s="27">
        <v>0</v>
      </c>
      <c r="N45" s="183">
        <f t="shared" si="0"/>
        <v>240</v>
      </c>
      <c r="O45" s="106">
        <f t="shared" si="1"/>
        <v>80</v>
      </c>
    </row>
    <row r="46" spans="1:15" s="25" customFormat="1" ht="12.6" customHeight="1" x14ac:dyDescent="0.2">
      <c r="A46" s="105" t="s">
        <v>75</v>
      </c>
      <c r="B46" s="27">
        <v>836.55</v>
      </c>
      <c r="C46" s="27">
        <v>836.57</v>
      </c>
      <c r="D46" s="27">
        <v>835.84</v>
      </c>
      <c r="E46" s="27"/>
      <c r="F46" s="27"/>
      <c r="G46" s="27"/>
      <c r="H46" s="27"/>
      <c r="I46" s="27"/>
      <c r="J46" s="27"/>
      <c r="K46" s="27"/>
      <c r="L46" s="27"/>
      <c r="M46" s="27">
        <v>0</v>
      </c>
      <c r="N46" s="183">
        <f t="shared" si="0"/>
        <v>2508.96</v>
      </c>
      <c r="O46" s="106">
        <f t="shared" si="1"/>
        <v>836.32</v>
      </c>
    </row>
    <row r="47" spans="1:15" s="25" customFormat="1" ht="12.6" customHeight="1" x14ac:dyDescent="0.2">
      <c r="A47" s="105" t="s">
        <v>587</v>
      </c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>
        <v>0</v>
      </c>
      <c r="N47" s="183">
        <f t="shared" si="0"/>
        <v>0</v>
      </c>
      <c r="O47" s="106" t="str">
        <f t="shared" si="1"/>
        <v/>
      </c>
    </row>
    <row r="48" spans="1:15" s="25" customFormat="1" ht="12.6" customHeight="1" x14ac:dyDescent="0.2">
      <c r="A48" s="105" t="s">
        <v>184</v>
      </c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>
        <v>0</v>
      </c>
      <c r="N48" s="183">
        <f t="shared" si="0"/>
        <v>0</v>
      </c>
      <c r="O48" s="106" t="str">
        <f t="shared" si="1"/>
        <v/>
      </c>
    </row>
    <row r="49" spans="1:15" s="25" customFormat="1" ht="12.6" customHeight="1" x14ac:dyDescent="0.2">
      <c r="A49" s="105" t="s">
        <v>351</v>
      </c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>
        <v>0</v>
      </c>
      <c r="N49" s="183">
        <f t="shared" si="0"/>
        <v>0</v>
      </c>
      <c r="O49" s="106" t="str">
        <f t="shared" si="1"/>
        <v/>
      </c>
    </row>
    <row r="50" spans="1:15" s="25" customFormat="1" ht="12.6" customHeight="1" x14ac:dyDescent="0.2">
      <c r="A50" s="105" t="s">
        <v>268</v>
      </c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>
        <v>0</v>
      </c>
      <c r="N50" s="183">
        <f t="shared" si="0"/>
        <v>0</v>
      </c>
      <c r="O50" s="106" t="str">
        <f t="shared" si="1"/>
        <v/>
      </c>
    </row>
    <row r="51" spans="1:15" s="25" customFormat="1" ht="12.6" customHeight="1" x14ac:dyDescent="0.2">
      <c r="A51" s="105" t="s">
        <v>79</v>
      </c>
      <c r="B51" s="27">
        <v>49</v>
      </c>
      <c r="C51" s="27">
        <v>49</v>
      </c>
      <c r="D51" s="27">
        <v>49</v>
      </c>
      <c r="E51" s="27"/>
      <c r="F51" s="27"/>
      <c r="G51" s="27"/>
      <c r="H51" s="27"/>
      <c r="I51" s="27"/>
      <c r="J51" s="27"/>
      <c r="K51" s="27"/>
      <c r="L51" s="27"/>
      <c r="M51" s="27">
        <v>0</v>
      </c>
      <c r="N51" s="183">
        <f t="shared" si="0"/>
        <v>147</v>
      </c>
      <c r="O51" s="106">
        <f t="shared" si="1"/>
        <v>49</v>
      </c>
    </row>
    <row r="52" spans="1:15" s="25" customFormat="1" ht="12.6" customHeight="1" x14ac:dyDescent="0.2">
      <c r="A52" s="105" t="s">
        <v>81</v>
      </c>
      <c r="B52" s="27">
        <v>125.64</v>
      </c>
      <c r="C52" s="27">
        <v>125.64</v>
      </c>
      <c r="D52" s="27">
        <v>128.65</v>
      </c>
      <c r="E52" s="27"/>
      <c r="F52" s="27"/>
      <c r="G52" s="27"/>
      <c r="H52" s="27"/>
      <c r="I52" s="27"/>
      <c r="J52" s="27"/>
      <c r="K52" s="27"/>
      <c r="L52" s="27"/>
      <c r="M52" s="27">
        <v>0</v>
      </c>
      <c r="N52" s="183">
        <f t="shared" si="0"/>
        <v>379.93</v>
      </c>
      <c r="O52" s="106">
        <f t="shared" si="1"/>
        <v>126.64333333333333</v>
      </c>
    </row>
    <row r="53" spans="1:15" s="25" customFormat="1" ht="12.6" customHeight="1" x14ac:dyDescent="0.2">
      <c r="A53" s="105" t="s">
        <v>87</v>
      </c>
      <c r="B53" s="27"/>
      <c r="C53" s="27"/>
      <c r="D53" s="27">
        <v>0.01</v>
      </c>
      <c r="E53" s="27"/>
      <c r="F53" s="27"/>
      <c r="G53" s="27"/>
      <c r="H53" s="27"/>
      <c r="I53" s="27"/>
      <c r="J53" s="27"/>
      <c r="K53" s="27"/>
      <c r="L53" s="27"/>
      <c r="M53" s="27">
        <v>0</v>
      </c>
      <c r="N53" s="183">
        <f t="shared" si="0"/>
        <v>0.01</v>
      </c>
      <c r="O53" s="106">
        <f t="shared" si="1"/>
        <v>0.01</v>
      </c>
    </row>
    <row r="54" spans="1:15" s="25" customFormat="1" ht="12.6" customHeight="1" thickBot="1" x14ac:dyDescent="0.25">
      <c r="A54" s="168" t="s">
        <v>1</v>
      </c>
      <c r="B54" s="178">
        <f>SUM(B7:B53)</f>
        <v>7383.58</v>
      </c>
      <c r="C54" s="178">
        <f t="shared" ref="C54:M54" si="2">SUM(C7:C53)</f>
        <v>3143.93</v>
      </c>
      <c r="D54" s="178">
        <f t="shared" si="2"/>
        <v>5374.66</v>
      </c>
      <c r="E54" s="178">
        <f t="shared" si="2"/>
        <v>0</v>
      </c>
      <c r="F54" s="178">
        <f t="shared" si="2"/>
        <v>0</v>
      </c>
      <c r="G54" s="178">
        <f t="shared" si="2"/>
        <v>0</v>
      </c>
      <c r="H54" s="178">
        <f t="shared" si="2"/>
        <v>0</v>
      </c>
      <c r="I54" s="178">
        <f>SUM(I7:I53)</f>
        <v>0</v>
      </c>
      <c r="J54" s="178">
        <f t="shared" si="2"/>
        <v>0</v>
      </c>
      <c r="K54" s="178">
        <f t="shared" si="2"/>
        <v>0</v>
      </c>
      <c r="L54" s="178">
        <f t="shared" si="2"/>
        <v>0</v>
      </c>
      <c r="M54" s="178">
        <f t="shared" si="2"/>
        <v>0</v>
      </c>
      <c r="N54" s="178">
        <f>SUM(B54:M54)</f>
        <v>15902.17</v>
      </c>
      <c r="O54" s="295">
        <f>IFERROR(AVERAGEIF(B54:M54,"&gt;0"),"")</f>
        <v>5300.7233333333334</v>
      </c>
    </row>
    <row r="55" spans="1:15" s="71" customFormat="1" ht="12.6" customHeight="1" thickBot="1" x14ac:dyDescent="0.25">
      <c r="A55" s="246"/>
      <c r="B55" s="243"/>
      <c r="C55" s="243"/>
      <c r="D55" s="243"/>
      <c r="E55" s="243"/>
      <c r="F55" s="243"/>
      <c r="G55" s="243"/>
      <c r="H55" s="243"/>
      <c r="I55" s="243"/>
      <c r="J55" s="243"/>
      <c r="K55" s="243"/>
      <c r="L55" s="243"/>
      <c r="M55" s="243"/>
      <c r="N55" s="243"/>
      <c r="O55" s="165"/>
    </row>
    <row r="56" spans="1:15" s="71" customFormat="1" ht="12.6" customHeight="1" thickBot="1" x14ac:dyDescent="0.25">
      <c r="A56" s="72" t="s">
        <v>2</v>
      </c>
      <c r="B56" s="136">
        <f t="shared" ref="B56:M56" si="3">B6</f>
        <v>44197</v>
      </c>
      <c r="C56" s="137">
        <f t="shared" si="3"/>
        <v>44228</v>
      </c>
      <c r="D56" s="137">
        <f t="shared" si="3"/>
        <v>44256</v>
      </c>
      <c r="E56" s="137">
        <f t="shared" si="3"/>
        <v>44287</v>
      </c>
      <c r="F56" s="137">
        <f t="shared" si="3"/>
        <v>44317</v>
      </c>
      <c r="G56" s="137">
        <f t="shared" si="3"/>
        <v>44348</v>
      </c>
      <c r="H56" s="137">
        <f t="shared" si="3"/>
        <v>44378</v>
      </c>
      <c r="I56" s="137">
        <f t="shared" si="3"/>
        <v>44409</v>
      </c>
      <c r="J56" s="137">
        <f t="shared" si="3"/>
        <v>44440</v>
      </c>
      <c r="K56" s="137">
        <f t="shared" si="3"/>
        <v>44470</v>
      </c>
      <c r="L56" s="137">
        <f t="shared" si="3"/>
        <v>44501</v>
      </c>
      <c r="M56" s="137">
        <f t="shared" si="3"/>
        <v>44531</v>
      </c>
      <c r="N56" s="138" t="str">
        <f>'PATO BRANCO'!N6</f>
        <v>Total</v>
      </c>
      <c r="O56" s="141" t="str">
        <f>'PATO BRANCO'!O6</f>
        <v>Média</v>
      </c>
    </row>
    <row r="57" spans="1:15" s="25" customFormat="1" ht="12.6" customHeight="1" x14ac:dyDescent="0.2">
      <c r="A57" s="111" t="s">
        <v>5</v>
      </c>
      <c r="B57" s="26">
        <v>4500</v>
      </c>
      <c r="C57" s="26">
        <v>4500</v>
      </c>
      <c r="D57" s="26">
        <v>4500</v>
      </c>
      <c r="E57" s="26"/>
      <c r="F57" s="26"/>
      <c r="G57" s="26"/>
      <c r="H57" s="26"/>
      <c r="I57" s="26"/>
      <c r="J57" s="26"/>
      <c r="K57" s="26"/>
      <c r="L57" s="26"/>
      <c r="M57" s="26">
        <v>0</v>
      </c>
      <c r="N57" s="210">
        <f>SUM(B57:M57)</f>
        <v>13500</v>
      </c>
      <c r="O57" s="106">
        <f>IFERROR(AVERAGEIF(B57:M57,"&gt;0"),"")</f>
        <v>4500</v>
      </c>
    </row>
    <row r="58" spans="1:15" s="25" customFormat="1" ht="12.6" customHeight="1" x14ac:dyDescent="0.2">
      <c r="A58" s="111" t="s">
        <v>317</v>
      </c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>
        <v>0</v>
      </c>
      <c r="N58" s="210">
        <f t="shared" ref="N58:N67" si="4">SUM(B58:M58)</f>
        <v>0</v>
      </c>
      <c r="O58" s="106" t="str">
        <f t="shared" ref="O58:O67" si="5">IFERROR(AVERAGEIF(B58:M58,"&gt;0"),"")</f>
        <v/>
      </c>
    </row>
    <row r="59" spans="1:15" s="25" customFormat="1" ht="12.6" customHeight="1" x14ac:dyDescent="0.2">
      <c r="A59" s="111" t="s">
        <v>320</v>
      </c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>
        <v>0</v>
      </c>
      <c r="N59" s="210">
        <f t="shared" si="4"/>
        <v>0</v>
      </c>
      <c r="O59" s="106" t="str">
        <f t="shared" si="5"/>
        <v/>
      </c>
    </row>
    <row r="60" spans="1:15" s="15" customFormat="1" ht="12.6" customHeight="1" x14ac:dyDescent="0.2">
      <c r="A60" s="111" t="s">
        <v>427</v>
      </c>
      <c r="B60" s="26">
        <v>800</v>
      </c>
      <c r="C60" s="26">
        <v>800</v>
      </c>
      <c r="D60" s="26">
        <v>800</v>
      </c>
      <c r="E60" s="26"/>
      <c r="F60" s="26"/>
      <c r="G60" s="26"/>
      <c r="H60" s="26"/>
      <c r="I60" s="26"/>
      <c r="J60" s="26"/>
      <c r="K60" s="26"/>
      <c r="L60" s="26"/>
      <c r="M60" s="26">
        <v>0</v>
      </c>
      <c r="N60" s="210">
        <f t="shared" si="4"/>
        <v>2400</v>
      </c>
      <c r="O60" s="106">
        <f t="shared" si="5"/>
        <v>800</v>
      </c>
    </row>
    <row r="61" spans="1:15" s="25" customFormat="1" ht="12.6" customHeight="1" x14ac:dyDescent="0.2">
      <c r="A61" s="111" t="s">
        <v>583</v>
      </c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>
        <v>0</v>
      </c>
      <c r="N61" s="210">
        <f t="shared" si="4"/>
        <v>0</v>
      </c>
      <c r="O61" s="106" t="str">
        <f t="shared" si="5"/>
        <v/>
      </c>
    </row>
    <row r="62" spans="1:15" s="25" customFormat="1" ht="12.6" customHeight="1" x14ac:dyDescent="0.2">
      <c r="A62" s="111" t="s">
        <v>148</v>
      </c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>
        <v>0</v>
      </c>
      <c r="N62" s="210">
        <f t="shared" si="4"/>
        <v>0</v>
      </c>
      <c r="O62" s="106" t="str">
        <f t="shared" si="5"/>
        <v/>
      </c>
    </row>
    <row r="63" spans="1:15" s="25" customFormat="1" ht="12.6" customHeight="1" x14ac:dyDescent="0.2">
      <c r="A63" s="112" t="s">
        <v>61</v>
      </c>
      <c r="B63" s="26"/>
      <c r="C63" s="26"/>
      <c r="D63" s="26">
        <v>240</v>
      </c>
      <c r="E63" s="26"/>
      <c r="F63" s="26"/>
      <c r="G63" s="26"/>
      <c r="H63" s="26"/>
      <c r="I63" s="26"/>
      <c r="J63" s="26"/>
      <c r="K63" s="26"/>
      <c r="L63" s="26"/>
      <c r="M63" s="26">
        <v>0</v>
      </c>
      <c r="N63" s="210">
        <f t="shared" si="4"/>
        <v>240</v>
      </c>
      <c r="O63" s="106">
        <f t="shared" si="5"/>
        <v>240</v>
      </c>
    </row>
    <row r="64" spans="1:15" s="25" customFormat="1" ht="12.6" customHeight="1" x14ac:dyDescent="0.2">
      <c r="A64" s="111" t="s">
        <v>584</v>
      </c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>
        <v>0</v>
      </c>
      <c r="N64" s="210">
        <f t="shared" si="4"/>
        <v>0</v>
      </c>
      <c r="O64" s="106" t="str">
        <f t="shared" si="5"/>
        <v/>
      </c>
    </row>
    <row r="65" spans="1:15" s="25" customFormat="1" ht="12.6" customHeight="1" x14ac:dyDescent="0.2">
      <c r="A65" s="112" t="s">
        <v>3</v>
      </c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>
        <v>0</v>
      </c>
      <c r="N65" s="210">
        <f t="shared" si="4"/>
        <v>0</v>
      </c>
      <c r="O65" s="106" t="str">
        <f t="shared" si="5"/>
        <v/>
      </c>
    </row>
    <row r="66" spans="1:15" s="25" customFormat="1" ht="12.6" customHeight="1" x14ac:dyDescent="0.2">
      <c r="A66" s="112" t="s">
        <v>644</v>
      </c>
      <c r="B66" s="26">
        <v>45</v>
      </c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>
        <v>0</v>
      </c>
      <c r="N66" s="210">
        <f t="shared" si="4"/>
        <v>45</v>
      </c>
      <c r="O66" s="106">
        <f t="shared" si="5"/>
        <v>45</v>
      </c>
    </row>
    <row r="67" spans="1:15" s="25" customFormat="1" ht="12.6" customHeight="1" x14ac:dyDescent="0.2">
      <c r="A67" s="112" t="s">
        <v>155</v>
      </c>
      <c r="B67" s="26">
        <v>80.81</v>
      </c>
      <c r="C67" s="26">
        <v>48.74</v>
      </c>
      <c r="D67" s="26">
        <v>45</v>
      </c>
      <c r="E67" s="26"/>
      <c r="F67" s="26"/>
      <c r="G67" s="26"/>
      <c r="H67" s="26"/>
      <c r="I67" s="26"/>
      <c r="J67" s="26"/>
      <c r="K67" s="26"/>
      <c r="L67" s="26"/>
      <c r="M67" s="26">
        <v>0</v>
      </c>
      <c r="N67" s="210">
        <f t="shared" si="4"/>
        <v>174.55</v>
      </c>
      <c r="O67" s="106">
        <f t="shared" si="5"/>
        <v>58.183333333333337</v>
      </c>
    </row>
    <row r="68" spans="1:15" s="25" customFormat="1" ht="12.6" customHeight="1" thickBot="1" x14ac:dyDescent="0.25">
      <c r="A68" s="176" t="s">
        <v>1</v>
      </c>
      <c r="B68" s="177">
        <f t="shared" ref="B68:M68" si="6">SUM(B57:B67)</f>
        <v>5425.81</v>
      </c>
      <c r="C68" s="177">
        <f>SUM(C57:C67)</f>
        <v>5348.74</v>
      </c>
      <c r="D68" s="177">
        <f t="shared" si="6"/>
        <v>5585</v>
      </c>
      <c r="E68" s="177">
        <f t="shared" si="6"/>
        <v>0</v>
      </c>
      <c r="F68" s="177">
        <f>SUM(F57:F67)</f>
        <v>0</v>
      </c>
      <c r="G68" s="177">
        <f>SUM(G57:G67)</f>
        <v>0</v>
      </c>
      <c r="H68" s="177">
        <f t="shared" si="6"/>
        <v>0</v>
      </c>
      <c r="I68" s="177">
        <f t="shared" si="6"/>
        <v>0</v>
      </c>
      <c r="J68" s="177">
        <f t="shared" si="6"/>
        <v>0</v>
      </c>
      <c r="K68" s="177">
        <f t="shared" si="6"/>
        <v>0</v>
      </c>
      <c r="L68" s="177">
        <f t="shared" si="6"/>
        <v>0</v>
      </c>
      <c r="M68" s="177">
        <f t="shared" si="6"/>
        <v>0</v>
      </c>
      <c r="N68" s="177">
        <f>SUM(B68:M68)</f>
        <v>16359.55</v>
      </c>
      <c r="O68" s="291">
        <f>IFERROR(AVERAGEIF(B68:M68,"&gt;0"),"")</f>
        <v>5453.1833333333334</v>
      </c>
    </row>
    <row r="69" spans="1:15" s="25" customFormat="1" ht="12.6" customHeight="1" thickBot="1" x14ac:dyDescent="0.25">
      <c r="A69" s="41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43"/>
      <c r="O69" s="39"/>
    </row>
    <row r="70" spans="1:15" s="34" customFormat="1" ht="12.6" customHeight="1" thickBot="1" x14ac:dyDescent="0.25">
      <c r="A70" s="186" t="s">
        <v>9</v>
      </c>
      <c r="B70" s="336">
        <f>'[2]2021'!$E$44</f>
        <v>58551.15</v>
      </c>
      <c r="C70" s="336">
        <f>'[2]2021'!$H$44</f>
        <v>60791.21</v>
      </c>
      <c r="D70" s="336">
        <f>'[2]2021'!$K$44</f>
        <v>61836.810000000005</v>
      </c>
      <c r="E70" s="336">
        <f>'[2]2021'!$N$44</f>
        <v>0</v>
      </c>
      <c r="F70" s="336">
        <f>'[2]2021'!$Q$44</f>
        <v>0</v>
      </c>
      <c r="G70" s="336">
        <f>'[2]2021'!$T$44</f>
        <v>0</v>
      </c>
      <c r="H70" s="336">
        <f>'[2]2021'!$W$44</f>
        <v>0</v>
      </c>
      <c r="I70" s="336">
        <f>'[2]2021'!$Z$44</f>
        <v>0</v>
      </c>
      <c r="J70" s="336">
        <f>'[2]2021'!$AC$44</f>
        <v>0</v>
      </c>
      <c r="K70" s="336">
        <f>'[2]2021'!$AF$44</f>
        <v>0</v>
      </c>
      <c r="L70" s="336">
        <f>'[2]2021'!$AI$44</f>
        <v>0</v>
      </c>
      <c r="M70" s="336">
        <f>'[2]2021'!$AL$44</f>
        <v>0</v>
      </c>
      <c r="N70" s="42"/>
      <c r="O70" s="42"/>
    </row>
  </sheetData>
  <sheetProtection password="E499" sheet="1" objects="1" scenarios="1" selectLockedCells="1" selectUnlockedCells="1"/>
  <mergeCells count="3">
    <mergeCell ref="A1:O1"/>
    <mergeCell ref="A2:O2"/>
    <mergeCell ref="A4:O4"/>
  </mergeCells>
  <printOptions horizontalCentered="1"/>
  <pageMargins left="0.82677165354330717" right="0.43307086614173229" top="0.35433070866141736" bottom="0.35433070866141736" header="0.31496062992125984" footer="0.31496062992125984"/>
  <pageSetup paperSize="9" scale="74" firstPageNumber="0" orientation="landscape" horizontalDpi="300" verticalDpi="300" r:id="rId1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4"/>
  <dimension ref="A1:P82"/>
  <sheetViews>
    <sheetView topLeftCell="A49" zoomScale="140" zoomScaleNormal="140" workbookViewId="0">
      <selection activeCell="B56" sqref="B56:M56"/>
    </sheetView>
  </sheetViews>
  <sheetFormatPr defaultRowHeight="12.75" x14ac:dyDescent="0.2"/>
  <cols>
    <col min="1" max="1" width="35.5703125" customWidth="1"/>
    <col min="2" max="6" width="9.7109375" customWidth="1"/>
    <col min="7" max="7" width="11" customWidth="1"/>
    <col min="8" max="8" width="9.7109375" customWidth="1"/>
    <col min="9" max="9" width="11.5703125" customWidth="1"/>
    <col min="10" max="10" width="9.140625" customWidth="1"/>
    <col min="11" max="11" width="10.7109375" customWidth="1"/>
    <col min="12" max="12" width="9.7109375" customWidth="1"/>
    <col min="13" max="13" width="8.85546875" customWidth="1"/>
    <col min="14" max="14" width="11.42578125" style="218" customWidth="1"/>
    <col min="15" max="15" width="9.7109375" customWidth="1"/>
  </cols>
  <sheetData>
    <row r="1" spans="1:15" ht="15" x14ac:dyDescent="0.2">
      <c r="A1" s="496" t="str">
        <f>APUCARANA!A1</f>
        <v xml:space="preserve">ORDEM DOS ADVOGADOS DO BRASIL - Seção PR </v>
      </c>
      <c r="B1" s="497"/>
      <c r="C1" s="497"/>
      <c r="D1" s="497"/>
      <c r="E1" s="497"/>
      <c r="F1" s="497"/>
      <c r="G1" s="497"/>
      <c r="H1" s="497"/>
      <c r="I1" s="497"/>
      <c r="J1" s="497"/>
      <c r="K1" s="497"/>
      <c r="L1" s="497"/>
      <c r="M1" s="497"/>
      <c r="N1" s="497"/>
      <c r="O1" s="498"/>
    </row>
    <row r="2" spans="1:15" x14ac:dyDescent="0.2">
      <c r="A2" s="499" t="str">
        <f>APUCARANA!A2</f>
        <v>Demostrativo de Despesas - JANEIRO 2021 A DEZEMBRO 2021</v>
      </c>
      <c r="B2" s="500"/>
      <c r="C2" s="500"/>
      <c r="D2" s="500"/>
      <c r="E2" s="500"/>
      <c r="F2" s="500"/>
      <c r="G2" s="500"/>
      <c r="H2" s="500"/>
      <c r="I2" s="500"/>
      <c r="J2" s="500"/>
      <c r="K2" s="500"/>
      <c r="L2" s="500"/>
      <c r="M2" s="500"/>
      <c r="N2" s="500"/>
      <c r="O2" s="501"/>
    </row>
    <row r="3" spans="1:15" x14ac:dyDescent="0.2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217"/>
      <c r="O3" s="3"/>
    </row>
    <row r="4" spans="1:15" ht="12.6" customHeight="1" x14ac:dyDescent="0.2">
      <c r="A4" s="563" t="s">
        <v>19</v>
      </c>
      <c r="B4" s="564"/>
      <c r="C4" s="564"/>
      <c r="D4" s="564"/>
      <c r="E4" s="564"/>
      <c r="F4" s="564"/>
      <c r="G4" s="564"/>
      <c r="H4" s="564"/>
      <c r="I4" s="564"/>
      <c r="J4" s="564"/>
      <c r="K4" s="564"/>
      <c r="L4" s="564"/>
      <c r="M4" s="564"/>
      <c r="N4" s="564"/>
      <c r="O4" s="565"/>
    </row>
    <row r="5" spans="1:15" ht="12.6" customHeight="1" thickBot="1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99"/>
      <c r="O5" s="2"/>
    </row>
    <row r="6" spans="1:15" s="74" customFormat="1" ht="12.6" customHeight="1" thickBot="1" x14ac:dyDescent="0.25">
      <c r="A6" s="9" t="s">
        <v>128</v>
      </c>
      <c r="B6" s="10">
        <f>APUCARANA!B6</f>
        <v>44197</v>
      </c>
      <c r="C6" s="11">
        <f>APUCARANA!C6</f>
        <v>44228</v>
      </c>
      <c r="D6" s="11">
        <f>APUCARANA!D6</f>
        <v>44256</v>
      </c>
      <c r="E6" s="11">
        <f>APUCARANA!E6</f>
        <v>44287</v>
      </c>
      <c r="F6" s="11">
        <f>APUCARANA!F6</f>
        <v>44317</v>
      </c>
      <c r="G6" s="11">
        <f>APUCARANA!G6</f>
        <v>44348</v>
      </c>
      <c r="H6" s="11">
        <f>APUCARANA!H6</f>
        <v>44378</v>
      </c>
      <c r="I6" s="11">
        <f>APUCARANA!I6</f>
        <v>44409</v>
      </c>
      <c r="J6" s="11">
        <f>APUCARANA!J6</f>
        <v>44440</v>
      </c>
      <c r="K6" s="11">
        <f>APUCARANA!K6</f>
        <v>44470</v>
      </c>
      <c r="L6" s="11">
        <f>APUCARANA!L6</f>
        <v>44501</v>
      </c>
      <c r="M6" s="11">
        <f>APUCARANA!M6</f>
        <v>44531</v>
      </c>
      <c r="N6" s="12" t="str">
        <f>APUCARANA!N6</f>
        <v>Total</v>
      </c>
      <c r="O6" s="9" t="str">
        <f>APUCARANA!O6</f>
        <v>Média</v>
      </c>
    </row>
    <row r="7" spans="1:15" s="15" customFormat="1" ht="12.6" customHeight="1" x14ac:dyDescent="0.2">
      <c r="A7" s="105" t="s">
        <v>588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>
        <v>0</v>
      </c>
      <c r="N7" s="236">
        <f>SUM(B7:M7)</f>
        <v>0</v>
      </c>
      <c r="O7" s="106" t="str">
        <f>IFERROR(AVERAGEIF(B7:M7,"&gt;0"),"")</f>
        <v/>
      </c>
    </row>
    <row r="8" spans="1:15" s="25" customFormat="1" ht="12.6" customHeight="1" x14ac:dyDescent="0.2">
      <c r="A8" s="105" t="s">
        <v>394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>
        <v>0</v>
      </c>
      <c r="N8" s="236">
        <f t="shared" ref="N8:N63" si="0">SUM(B8:M8)</f>
        <v>0</v>
      </c>
      <c r="O8" s="106" t="str">
        <f t="shared" ref="O8:O63" si="1">IFERROR(AVERAGEIF(B8:M8,"&gt;0"),"")</f>
        <v/>
      </c>
    </row>
    <row r="9" spans="1:15" s="15" customFormat="1" ht="12.6" customHeight="1" x14ac:dyDescent="0.2">
      <c r="A9" s="105" t="s">
        <v>113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>
        <v>0</v>
      </c>
      <c r="N9" s="236">
        <f t="shared" si="0"/>
        <v>0</v>
      </c>
      <c r="O9" s="106" t="str">
        <f t="shared" si="1"/>
        <v/>
      </c>
    </row>
    <row r="10" spans="1:15" s="15" customFormat="1" ht="12.6" customHeight="1" x14ac:dyDescent="0.2">
      <c r="A10" s="105" t="s">
        <v>409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>
        <v>0</v>
      </c>
      <c r="N10" s="236">
        <f t="shared" si="0"/>
        <v>0</v>
      </c>
      <c r="O10" s="106" t="str">
        <f t="shared" si="1"/>
        <v/>
      </c>
    </row>
    <row r="11" spans="1:15" s="15" customFormat="1" ht="12.6" customHeight="1" x14ac:dyDescent="0.2">
      <c r="A11" s="105" t="s">
        <v>487</v>
      </c>
      <c r="B11" s="35">
        <v>165.01</v>
      </c>
      <c r="C11" s="35"/>
      <c r="D11" s="35">
        <v>239.66</v>
      </c>
      <c r="E11" s="35"/>
      <c r="F11" s="35"/>
      <c r="G11" s="35"/>
      <c r="H11" s="35"/>
      <c r="I11" s="35"/>
      <c r="J11" s="35"/>
      <c r="K11" s="35"/>
      <c r="L11" s="35"/>
      <c r="M11" s="35">
        <v>0</v>
      </c>
      <c r="N11" s="236">
        <f t="shared" si="0"/>
        <v>404.66999999999996</v>
      </c>
      <c r="O11" s="106">
        <f t="shared" si="1"/>
        <v>202.33499999999998</v>
      </c>
    </row>
    <row r="12" spans="1:15" s="15" customFormat="1" ht="12.6" customHeight="1" x14ac:dyDescent="0.2">
      <c r="A12" s="105" t="s">
        <v>606</v>
      </c>
      <c r="B12" s="35">
        <v>1572.5</v>
      </c>
      <c r="C12" s="35"/>
      <c r="D12" s="35">
        <v>1275</v>
      </c>
      <c r="E12" s="35"/>
      <c r="F12" s="35"/>
      <c r="G12" s="35"/>
      <c r="H12" s="35"/>
      <c r="I12" s="35"/>
      <c r="J12" s="35"/>
      <c r="K12" s="35"/>
      <c r="L12" s="35"/>
      <c r="M12" s="35">
        <v>0</v>
      </c>
      <c r="N12" s="236">
        <f t="shared" si="0"/>
        <v>2847.5</v>
      </c>
      <c r="O12" s="106">
        <f t="shared" si="1"/>
        <v>1423.75</v>
      </c>
    </row>
    <row r="13" spans="1:15" s="25" customFormat="1" ht="12.6" customHeight="1" x14ac:dyDescent="0.2">
      <c r="A13" s="112" t="s">
        <v>228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>
        <v>0</v>
      </c>
      <c r="N13" s="236">
        <f t="shared" si="0"/>
        <v>0</v>
      </c>
      <c r="O13" s="106" t="str">
        <f t="shared" si="1"/>
        <v/>
      </c>
    </row>
    <row r="14" spans="1:15" s="15" customFormat="1" ht="12.6" customHeight="1" x14ac:dyDescent="0.2">
      <c r="A14" s="105" t="s">
        <v>252</v>
      </c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>
        <v>0</v>
      </c>
      <c r="N14" s="236">
        <f t="shared" si="0"/>
        <v>0</v>
      </c>
      <c r="O14" s="106" t="str">
        <f t="shared" si="1"/>
        <v/>
      </c>
    </row>
    <row r="15" spans="1:15" s="15" customFormat="1" ht="12.6" customHeight="1" x14ac:dyDescent="0.2">
      <c r="A15" s="105" t="s">
        <v>348</v>
      </c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>
        <v>0</v>
      </c>
      <c r="N15" s="236">
        <f t="shared" si="0"/>
        <v>0</v>
      </c>
      <c r="O15" s="106" t="str">
        <f t="shared" si="1"/>
        <v/>
      </c>
    </row>
    <row r="16" spans="1:15" s="15" customFormat="1" ht="12.6" customHeight="1" x14ac:dyDescent="0.2">
      <c r="A16" s="105" t="s">
        <v>289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>
        <v>0</v>
      </c>
      <c r="N16" s="236">
        <f t="shared" si="0"/>
        <v>0</v>
      </c>
      <c r="O16" s="106" t="str">
        <f t="shared" si="1"/>
        <v/>
      </c>
    </row>
    <row r="17" spans="1:15" s="15" customFormat="1" ht="12.6" customHeight="1" x14ac:dyDescent="0.2">
      <c r="A17" s="105" t="s">
        <v>131</v>
      </c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>
        <v>0</v>
      </c>
      <c r="N17" s="236">
        <f t="shared" si="0"/>
        <v>0</v>
      </c>
      <c r="O17" s="106" t="str">
        <f t="shared" si="1"/>
        <v/>
      </c>
    </row>
    <row r="18" spans="1:15" s="15" customFormat="1" ht="12.6" customHeight="1" x14ac:dyDescent="0.2">
      <c r="A18" s="105" t="s">
        <v>298</v>
      </c>
      <c r="B18" s="35">
        <v>360.82</v>
      </c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>
        <v>0</v>
      </c>
      <c r="N18" s="236">
        <f t="shared" si="0"/>
        <v>360.82</v>
      </c>
      <c r="O18" s="106">
        <f t="shared" si="1"/>
        <v>360.82</v>
      </c>
    </row>
    <row r="19" spans="1:15" s="15" customFormat="1" ht="12.6" customHeight="1" x14ac:dyDescent="0.2">
      <c r="A19" s="105" t="s">
        <v>310</v>
      </c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>
        <v>0</v>
      </c>
      <c r="N19" s="236">
        <f t="shared" si="0"/>
        <v>0</v>
      </c>
      <c r="O19" s="106" t="str">
        <f t="shared" si="1"/>
        <v/>
      </c>
    </row>
    <row r="20" spans="1:15" s="15" customFormat="1" ht="12.6" customHeight="1" x14ac:dyDescent="0.2">
      <c r="A20" s="105" t="s">
        <v>134</v>
      </c>
      <c r="B20" s="35">
        <v>75</v>
      </c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>
        <v>0</v>
      </c>
      <c r="N20" s="236">
        <f t="shared" si="0"/>
        <v>75</v>
      </c>
      <c r="O20" s="106">
        <f t="shared" si="1"/>
        <v>75</v>
      </c>
    </row>
    <row r="21" spans="1:15" s="15" customFormat="1" ht="12.6" customHeight="1" x14ac:dyDescent="0.2">
      <c r="A21" s="105" t="s">
        <v>275</v>
      </c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>
        <v>0</v>
      </c>
      <c r="N21" s="236">
        <f t="shared" si="0"/>
        <v>0</v>
      </c>
      <c r="O21" s="106" t="str">
        <f t="shared" si="1"/>
        <v/>
      </c>
    </row>
    <row r="22" spans="1:15" s="15" customFormat="1" ht="12.6" customHeight="1" x14ac:dyDescent="0.2">
      <c r="A22" s="105" t="s">
        <v>488</v>
      </c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>
        <v>0</v>
      </c>
      <c r="N22" s="236">
        <f t="shared" si="0"/>
        <v>0</v>
      </c>
      <c r="O22" s="106" t="str">
        <f t="shared" si="1"/>
        <v/>
      </c>
    </row>
    <row r="23" spans="1:15" s="25" customFormat="1" ht="12.6" customHeight="1" x14ac:dyDescent="0.2">
      <c r="A23" s="117" t="s">
        <v>244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>
        <v>0</v>
      </c>
      <c r="N23" s="236">
        <f t="shared" si="0"/>
        <v>0</v>
      </c>
      <c r="O23" s="106" t="str">
        <f t="shared" si="1"/>
        <v/>
      </c>
    </row>
    <row r="24" spans="1:15" s="15" customFormat="1" ht="12.6" customHeight="1" x14ac:dyDescent="0.2">
      <c r="A24" s="105" t="s">
        <v>330</v>
      </c>
      <c r="B24" s="35"/>
      <c r="C24" s="35"/>
      <c r="D24" s="35">
        <v>159.69</v>
      </c>
      <c r="E24" s="35"/>
      <c r="F24" s="35"/>
      <c r="G24" s="35"/>
      <c r="H24" s="35"/>
      <c r="I24" s="35"/>
      <c r="J24" s="35"/>
      <c r="K24" s="35"/>
      <c r="L24" s="35"/>
      <c r="M24" s="35">
        <v>0</v>
      </c>
      <c r="N24" s="236">
        <f t="shared" si="0"/>
        <v>159.69</v>
      </c>
      <c r="O24" s="106">
        <f t="shared" si="1"/>
        <v>159.69</v>
      </c>
    </row>
    <row r="25" spans="1:15" s="15" customFormat="1" ht="12.6" customHeight="1" x14ac:dyDescent="0.2">
      <c r="A25" s="105" t="s">
        <v>271</v>
      </c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>
        <v>0</v>
      </c>
      <c r="N25" s="236">
        <f t="shared" si="0"/>
        <v>0</v>
      </c>
      <c r="O25" s="106" t="str">
        <f t="shared" si="1"/>
        <v/>
      </c>
    </row>
    <row r="26" spans="1:15" s="15" customFormat="1" ht="12.6" customHeight="1" x14ac:dyDescent="0.2">
      <c r="A26" s="105" t="s">
        <v>191</v>
      </c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>
        <v>0</v>
      </c>
      <c r="N26" s="236">
        <f t="shared" si="0"/>
        <v>0</v>
      </c>
      <c r="O26" s="106" t="str">
        <f t="shared" si="1"/>
        <v/>
      </c>
    </row>
    <row r="27" spans="1:15" s="15" customFormat="1" ht="12.6" customHeight="1" x14ac:dyDescent="0.2">
      <c r="A27" s="105" t="s">
        <v>91</v>
      </c>
      <c r="B27" s="35">
        <v>359.33</v>
      </c>
      <c r="C27" s="35">
        <v>230</v>
      </c>
      <c r="D27" s="35">
        <v>230</v>
      </c>
      <c r="E27" s="35"/>
      <c r="F27" s="35"/>
      <c r="G27" s="35"/>
      <c r="H27" s="35"/>
      <c r="I27" s="35"/>
      <c r="J27" s="35"/>
      <c r="K27" s="35"/>
      <c r="L27" s="35"/>
      <c r="M27" s="35">
        <v>0</v>
      </c>
      <c r="N27" s="236">
        <f t="shared" si="0"/>
        <v>819.32999999999993</v>
      </c>
      <c r="O27" s="106">
        <f t="shared" si="1"/>
        <v>273.10999999999996</v>
      </c>
    </row>
    <row r="28" spans="1:15" s="15" customFormat="1" ht="12.6" customHeight="1" x14ac:dyDescent="0.2">
      <c r="A28" s="105" t="s">
        <v>311</v>
      </c>
      <c r="B28" s="35"/>
      <c r="C28" s="35"/>
      <c r="D28" s="35">
        <v>240</v>
      </c>
      <c r="E28" s="35"/>
      <c r="F28" s="35"/>
      <c r="G28" s="35"/>
      <c r="H28" s="35"/>
      <c r="I28" s="35"/>
      <c r="J28" s="35"/>
      <c r="K28" s="35"/>
      <c r="L28" s="35"/>
      <c r="M28" s="35">
        <v>0</v>
      </c>
      <c r="N28" s="236">
        <f t="shared" si="0"/>
        <v>240</v>
      </c>
      <c r="O28" s="106">
        <f t="shared" si="1"/>
        <v>240</v>
      </c>
    </row>
    <row r="29" spans="1:15" s="15" customFormat="1" ht="12.6" customHeight="1" x14ac:dyDescent="0.2">
      <c r="A29" s="105" t="s">
        <v>158</v>
      </c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>
        <v>0</v>
      </c>
      <c r="N29" s="236">
        <f t="shared" si="0"/>
        <v>0</v>
      </c>
      <c r="O29" s="106" t="str">
        <f t="shared" si="1"/>
        <v/>
      </c>
    </row>
    <row r="30" spans="1:15" s="15" customFormat="1" ht="12.6" customHeight="1" x14ac:dyDescent="0.2">
      <c r="A30" s="105" t="s">
        <v>142</v>
      </c>
      <c r="B30" s="35">
        <v>650</v>
      </c>
      <c r="C30" s="35">
        <v>650</v>
      </c>
      <c r="D30" s="35">
        <v>650</v>
      </c>
      <c r="E30" s="35"/>
      <c r="F30" s="35"/>
      <c r="G30" s="35"/>
      <c r="H30" s="35"/>
      <c r="I30" s="35"/>
      <c r="J30" s="35"/>
      <c r="K30" s="35"/>
      <c r="L30" s="35"/>
      <c r="M30" s="35">
        <v>0</v>
      </c>
      <c r="N30" s="236">
        <f t="shared" si="0"/>
        <v>1950</v>
      </c>
      <c r="O30" s="106">
        <f t="shared" si="1"/>
        <v>650</v>
      </c>
    </row>
    <row r="31" spans="1:15" s="15" customFormat="1" ht="12.6" customHeight="1" x14ac:dyDescent="0.2">
      <c r="A31" s="105" t="s">
        <v>397</v>
      </c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>
        <v>0</v>
      </c>
      <c r="N31" s="236">
        <f t="shared" si="0"/>
        <v>0</v>
      </c>
      <c r="O31" s="106" t="str">
        <f t="shared" si="1"/>
        <v/>
      </c>
    </row>
    <row r="32" spans="1:15" s="15" customFormat="1" ht="12.6" customHeight="1" x14ac:dyDescent="0.2">
      <c r="A32" s="105" t="s">
        <v>68</v>
      </c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>
        <v>0</v>
      </c>
      <c r="N32" s="236">
        <f t="shared" si="0"/>
        <v>0</v>
      </c>
      <c r="O32" s="106" t="str">
        <f t="shared" si="1"/>
        <v/>
      </c>
    </row>
    <row r="33" spans="1:15" s="15" customFormat="1" ht="12.6" customHeight="1" x14ac:dyDescent="0.2">
      <c r="A33" s="105" t="s">
        <v>77</v>
      </c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>
        <v>0</v>
      </c>
      <c r="N33" s="236">
        <f t="shared" si="0"/>
        <v>0</v>
      </c>
      <c r="O33" s="106" t="str">
        <f t="shared" si="1"/>
        <v/>
      </c>
    </row>
    <row r="34" spans="1:15" s="15" customFormat="1" ht="12.6" customHeight="1" x14ac:dyDescent="0.2">
      <c r="A34" s="105" t="s">
        <v>111</v>
      </c>
      <c r="B34" s="35"/>
      <c r="C34" s="35"/>
      <c r="D34" s="35">
        <v>726.08</v>
      </c>
      <c r="E34" s="35"/>
      <c r="F34" s="35"/>
      <c r="G34" s="35"/>
      <c r="H34" s="35"/>
      <c r="I34" s="35"/>
      <c r="J34" s="35"/>
      <c r="K34" s="35"/>
      <c r="L34" s="35"/>
      <c r="M34" s="35">
        <v>0</v>
      </c>
      <c r="N34" s="236">
        <f t="shared" si="0"/>
        <v>726.08</v>
      </c>
      <c r="O34" s="106">
        <f t="shared" si="1"/>
        <v>726.08</v>
      </c>
    </row>
    <row r="35" spans="1:15" s="15" customFormat="1" ht="12.6" customHeight="1" x14ac:dyDescent="0.2">
      <c r="A35" s="105" t="s">
        <v>126</v>
      </c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>
        <v>0</v>
      </c>
      <c r="N35" s="236">
        <f t="shared" si="0"/>
        <v>0</v>
      </c>
      <c r="O35" s="106" t="str">
        <f t="shared" si="1"/>
        <v/>
      </c>
    </row>
    <row r="36" spans="1:15" s="15" customFormat="1" ht="12.6" customHeight="1" x14ac:dyDescent="0.2">
      <c r="A36" s="105" t="s">
        <v>69</v>
      </c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>
        <v>0</v>
      </c>
      <c r="N36" s="236">
        <f t="shared" si="0"/>
        <v>0</v>
      </c>
      <c r="O36" s="106" t="str">
        <f t="shared" si="1"/>
        <v/>
      </c>
    </row>
    <row r="37" spans="1:15" s="15" customFormat="1" ht="12.6" customHeight="1" x14ac:dyDescent="0.2">
      <c r="A37" s="105" t="s">
        <v>76</v>
      </c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>
        <v>0</v>
      </c>
      <c r="N37" s="236">
        <f t="shared" si="0"/>
        <v>0</v>
      </c>
      <c r="O37" s="106" t="str">
        <f t="shared" si="1"/>
        <v/>
      </c>
    </row>
    <row r="38" spans="1:15" s="15" customFormat="1" ht="12.6" customHeight="1" x14ac:dyDescent="0.2">
      <c r="A38" s="105" t="s">
        <v>506</v>
      </c>
      <c r="B38" s="35">
        <v>20</v>
      </c>
      <c r="C38" s="35">
        <v>5.99</v>
      </c>
      <c r="D38" s="35"/>
      <c r="E38" s="35"/>
      <c r="F38" s="35"/>
      <c r="G38" s="35"/>
      <c r="H38" s="35"/>
      <c r="I38" s="35"/>
      <c r="J38" s="35"/>
      <c r="K38" s="35"/>
      <c r="L38" s="35"/>
      <c r="M38" s="35">
        <v>0</v>
      </c>
      <c r="N38" s="236">
        <f t="shared" si="0"/>
        <v>25.990000000000002</v>
      </c>
      <c r="O38" s="106">
        <f t="shared" si="1"/>
        <v>12.995000000000001</v>
      </c>
    </row>
    <row r="39" spans="1:15" s="15" customFormat="1" ht="12.6" customHeight="1" x14ac:dyDescent="0.2">
      <c r="A39" s="105" t="s">
        <v>176</v>
      </c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>
        <v>0</v>
      </c>
      <c r="N39" s="236">
        <f t="shared" si="0"/>
        <v>0</v>
      </c>
      <c r="O39" s="106" t="str">
        <f t="shared" si="1"/>
        <v/>
      </c>
    </row>
    <row r="40" spans="1:15" s="15" customFormat="1" ht="12.6" customHeight="1" x14ac:dyDescent="0.2">
      <c r="A40" s="105" t="s">
        <v>118</v>
      </c>
      <c r="B40" s="35"/>
      <c r="C40" s="35">
        <v>280</v>
      </c>
      <c r="D40" s="35"/>
      <c r="E40" s="35"/>
      <c r="F40" s="35"/>
      <c r="G40" s="35"/>
      <c r="H40" s="35"/>
      <c r="I40" s="35"/>
      <c r="J40" s="35"/>
      <c r="K40" s="35"/>
      <c r="L40" s="35"/>
      <c r="M40" s="35">
        <v>0</v>
      </c>
      <c r="N40" s="236">
        <f t="shared" si="0"/>
        <v>280</v>
      </c>
      <c r="O40" s="106">
        <f t="shared" si="1"/>
        <v>280</v>
      </c>
    </row>
    <row r="41" spans="1:15" s="15" customFormat="1" ht="12.6" customHeight="1" x14ac:dyDescent="0.2">
      <c r="A41" s="105" t="s">
        <v>217</v>
      </c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>
        <v>0</v>
      </c>
      <c r="N41" s="236">
        <f t="shared" si="0"/>
        <v>0</v>
      </c>
      <c r="O41" s="106" t="str">
        <f t="shared" si="1"/>
        <v/>
      </c>
    </row>
    <row r="42" spans="1:15" s="15" customFormat="1" ht="12.6" customHeight="1" x14ac:dyDescent="0.2">
      <c r="A42" s="105" t="s">
        <v>181</v>
      </c>
      <c r="B42" s="35"/>
      <c r="C42" s="35"/>
      <c r="D42" s="35">
        <v>100</v>
      </c>
      <c r="E42" s="35"/>
      <c r="F42" s="35"/>
      <c r="G42" s="35"/>
      <c r="H42" s="35"/>
      <c r="I42" s="35"/>
      <c r="J42" s="35"/>
      <c r="K42" s="35"/>
      <c r="L42" s="35"/>
      <c r="M42" s="35">
        <v>0</v>
      </c>
      <c r="N42" s="236">
        <f t="shared" si="0"/>
        <v>100</v>
      </c>
      <c r="O42" s="106">
        <f t="shared" si="1"/>
        <v>100</v>
      </c>
    </row>
    <row r="43" spans="1:15" s="25" customFormat="1" ht="12.6" customHeight="1" x14ac:dyDescent="0.2">
      <c r="A43" s="105" t="s">
        <v>402</v>
      </c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>
        <v>0</v>
      </c>
      <c r="N43" s="236">
        <f t="shared" si="0"/>
        <v>0</v>
      </c>
      <c r="O43" s="106" t="str">
        <f t="shared" si="1"/>
        <v/>
      </c>
    </row>
    <row r="44" spans="1:15" s="25" customFormat="1" ht="12.6" customHeight="1" x14ac:dyDescent="0.2">
      <c r="A44" s="155" t="s">
        <v>371</v>
      </c>
      <c r="B44" s="35">
        <v>114</v>
      </c>
      <c r="C44" s="35">
        <v>114</v>
      </c>
      <c r="D44" s="35">
        <v>114</v>
      </c>
      <c r="E44" s="35"/>
      <c r="F44" s="35"/>
      <c r="G44" s="35"/>
      <c r="H44" s="35"/>
      <c r="I44" s="35"/>
      <c r="J44" s="35"/>
      <c r="K44" s="35"/>
      <c r="L44" s="35"/>
      <c r="M44" s="35">
        <v>0</v>
      </c>
      <c r="N44" s="236">
        <f t="shared" si="0"/>
        <v>342</v>
      </c>
      <c r="O44" s="106">
        <f t="shared" si="1"/>
        <v>114</v>
      </c>
    </row>
    <row r="45" spans="1:15" s="15" customFormat="1" ht="12.6" customHeight="1" x14ac:dyDescent="0.2">
      <c r="A45" s="117" t="s">
        <v>106</v>
      </c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>
        <v>0</v>
      </c>
      <c r="N45" s="236">
        <f t="shared" si="0"/>
        <v>0</v>
      </c>
      <c r="O45" s="106" t="str">
        <f t="shared" si="1"/>
        <v/>
      </c>
    </row>
    <row r="46" spans="1:15" s="15" customFormat="1" ht="12.6" customHeight="1" x14ac:dyDescent="0.2">
      <c r="A46" s="117" t="s">
        <v>253</v>
      </c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>
        <v>0</v>
      </c>
      <c r="N46" s="236">
        <f t="shared" si="0"/>
        <v>0</v>
      </c>
      <c r="O46" s="106" t="str">
        <f t="shared" si="1"/>
        <v/>
      </c>
    </row>
    <row r="47" spans="1:15" s="15" customFormat="1" ht="12.6" customHeight="1" x14ac:dyDescent="0.2">
      <c r="A47" s="105" t="s">
        <v>541</v>
      </c>
      <c r="B47" s="35"/>
      <c r="C47" s="35">
        <v>50</v>
      </c>
      <c r="D47" s="35"/>
      <c r="E47" s="35"/>
      <c r="F47" s="35"/>
      <c r="G47" s="35"/>
      <c r="H47" s="35"/>
      <c r="I47" s="35"/>
      <c r="J47" s="35"/>
      <c r="K47" s="35"/>
      <c r="L47" s="35"/>
      <c r="M47" s="35">
        <v>0</v>
      </c>
      <c r="N47" s="236">
        <f t="shared" si="0"/>
        <v>50</v>
      </c>
      <c r="O47" s="106">
        <f t="shared" si="1"/>
        <v>50</v>
      </c>
    </row>
    <row r="48" spans="1:15" s="15" customFormat="1" ht="12.6" customHeight="1" x14ac:dyDescent="0.2">
      <c r="A48" s="105" t="s">
        <v>497</v>
      </c>
      <c r="B48" s="35">
        <v>478.5</v>
      </c>
      <c r="C48" s="35">
        <v>349</v>
      </c>
      <c r="D48" s="35">
        <v>361.25</v>
      </c>
      <c r="E48" s="35"/>
      <c r="F48" s="35"/>
      <c r="G48" s="35"/>
      <c r="H48" s="35"/>
      <c r="I48" s="35"/>
      <c r="J48" s="35"/>
      <c r="K48" s="35"/>
      <c r="L48" s="35"/>
      <c r="M48" s="35">
        <v>0</v>
      </c>
      <c r="N48" s="236">
        <f t="shared" si="0"/>
        <v>1188.75</v>
      </c>
      <c r="O48" s="106">
        <f t="shared" si="1"/>
        <v>396.25</v>
      </c>
    </row>
    <row r="49" spans="1:15" s="15" customFormat="1" ht="12.6" customHeight="1" x14ac:dyDescent="0.2">
      <c r="A49" s="105" t="s">
        <v>532</v>
      </c>
      <c r="B49" s="35"/>
      <c r="C49" s="35"/>
      <c r="D49" s="35">
        <v>57.5</v>
      </c>
      <c r="E49" s="35"/>
      <c r="F49" s="35"/>
      <c r="G49" s="35"/>
      <c r="H49" s="35"/>
      <c r="I49" s="35"/>
      <c r="J49" s="35"/>
      <c r="K49" s="35"/>
      <c r="L49" s="35"/>
      <c r="M49" s="35">
        <v>0</v>
      </c>
      <c r="N49" s="236">
        <f t="shared" si="0"/>
        <v>57.5</v>
      </c>
      <c r="O49" s="106">
        <f t="shared" si="1"/>
        <v>57.5</v>
      </c>
    </row>
    <row r="50" spans="1:15" s="15" customFormat="1" ht="12.6" customHeight="1" x14ac:dyDescent="0.2">
      <c r="A50" s="105" t="s">
        <v>95</v>
      </c>
      <c r="B50" s="35">
        <v>514.39</v>
      </c>
      <c r="C50" s="35">
        <v>396.81</v>
      </c>
      <c r="D50" s="35">
        <v>468.27</v>
      </c>
      <c r="E50" s="35"/>
      <c r="F50" s="35"/>
      <c r="G50" s="35"/>
      <c r="H50" s="35"/>
      <c r="I50" s="35"/>
      <c r="J50" s="35"/>
      <c r="K50" s="35"/>
      <c r="L50" s="35"/>
      <c r="M50" s="35">
        <v>0</v>
      </c>
      <c r="N50" s="236">
        <f t="shared" si="0"/>
        <v>1379.47</v>
      </c>
      <c r="O50" s="106">
        <f t="shared" si="1"/>
        <v>459.82333333333332</v>
      </c>
    </row>
    <row r="51" spans="1:15" s="15" customFormat="1" ht="12.6" customHeight="1" x14ac:dyDescent="0.2">
      <c r="A51" s="105" t="s">
        <v>169</v>
      </c>
      <c r="B51" s="35">
        <v>460</v>
      </c>
      <c r="C51" s="35">
        <v>87.12</v>
      </c>
      <c r="D51" s="35">
        <v>140</v>
      </c>
      <c r="E51" s="35"/>
      <c r="F51" s="35"/>
      <c r="G51" s="35"/>
      <c r="H51" s="35"/>
      <c r="I51" s="35"/>
      <c r="J51" s="35"/>
      <c r="K51" s="35"/>
      <c r="L51" s="35"/>
      <c r="M51" s="35">
        <v>0</v>
      </c>
      <c r="N51" s="236">
        <f t="shared" si="0"/>
        <v>687.12</v>
      </c>
      <c r="O51" s="106">
        <f t="shared" si="1"/>
        <v>229.04</v>
      </c>
    </row>
    <row r="52" spans="1:15" s="15" customFormat="1" ht="12.6" customHeight="1" x14ac:dyDescent="0.2">
      <c r="A52" s="105" t="s">
        <v>96</v>
      </c>
      <c r="B52" s="35">
        <v>244.13</v>
      </c>
      <c r="C52" s="35">
        <v>399.08</v>
      </c>
      <c r="D52" s="35">
        <v>244.13</v>
      </c>
      <c r="E52" s="35"/>
      <c r="F52" s="35"/>
      <c r="G52" s="35"/>
      <c r="H52" s="35"/>
      <c r="I52" s="35"/>
      <c r="J52" s="35"/>
      <c r="K52" s="35"/>
      <c r="L52" s="35"/>
      <c r="M52" s="35">
        <v>0</v>
      </c>
      <c r="N52" s="236">
        <f t="shared" si="0"/>
        <v>887.34</v>
      </c>
      <c r="O52" s="106">
        <f t="shared" si="1"/>
        <v>295.78000000000003</v>
      </c>
    </row>
    <row r="53" spans="1:15" s="15" customFormat="1" ht="12.6" customHeight="1" x14ac:dyDescent="0.2">
      <c r="A53" s="105" t="s">
        <v>74</v>
      </c>
      <c r="B53" s="35">
        <v>311.3</v>
      </c>
      <c r="C53" s="35">
        <v>311.3</v>
      </c>
      <c r="D53" s="35">
        <v>311.3</v>
      </c>
      <c r="E53" s="35"/>
      <c r="F53" s="35"/>
      <c r="G53" s="35"/>
      <c r="H53" s="35"/>
      <c r="I53" s="35"/>
      <c r="J53" s="35"/>
      <c r="K53" s="35"/>
      <c r="L53" s="35"/>
      <c r="M53" s="35">
        <v>0</v>
      </c>
      <c r="N53" s="236">
        <f t="shared" si="0"/>
        <v>933.90000000000009</v>
      </c>
      <c r="O53" s="106">
        <f t="shared" si="1"/>
        <v>311.3</v>
      </c>
    </row>
    <row r="54" spans="1:15" s="15" customFormat="1" ht="12.6" customHeight="1" x14ac:dyDescent="0.2">
      <c r="A54" s="105" t="s">
        <v>115</v>
      </c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>
        <v>0</v>
      </c>
      <c r="N54" s="236">
        <f t="shared" si="0"/>
        <v>0</v>
      </c>
      <c r="O54" s="106" t="str">
        <f t="shared" si="1"/>
        <v/>
      </c>
    </row>
    <row r="55" spans="1:15" s="15" customFormat="1" ht="12.6" customHeight="1" x14ac:dyDescent="0.2">
      <c r="A55" s="105" t="s">
        <v>75</v>
      </c>
      <c r="B55" s="35">
        <v>1815.24</v>
      </c>
      <c r="C55" s="35">
        <v>1656.34</v>
      </c>
      <c r="D55" s="35">
        <v>1810.29</v>
      </c>
      <c r="E55" s="35"/>
      <c r="F55" s="35"/>
      <c r="G55" s="35"/>
      <c r="H55" s="35"/>
      <c r="I55" s="35"/>
      <c r="J55" s="35"/>
      <c r="K55" s="35"/>
      <c r="L55" s="35"/>
      <c r="M55" s="35">
        <v>0</v>
      </c>
      <c r="N55" s="236">
        <f t="shared" si="0"/>
        <v>5281.87</v>
      </c>
      <c r="O55" s="106">
        <f t="shared" si="1"/>
        <v>1760.6233333333332</v>
      </c>
    </row>
    <row r="56" spans="1:15" s="15" customFormat="1" ht="12.6" customHeight="1" x14ac:dyDescent="0.2">
      <c r="A56" s="105" t="s">
        <v>352</v>
      </c>
      <c r="B56" s="35"/>
      <c r="C56" s="35">
        <v>945</v>
      </c>
      <c r="D56" s="35"/>
      <c r="E56" s="35"/>
      <c r="F56" s="35"/>
      <c r="G56" s="35"/>
      <c r="H56" s="35"/>
      <c r="I56" s="35"/>
      <c r="J56" s="35"/>
      <c r="K56" s="35"/>
      <c r="L56" s="35"/>
      <c r="M56" s="35">
        <v>0</v>
      </c>
      <c r="N56" s="236">
        <f t="shared" si="0"/>
        <v>945</v>
      </c>
      <c r="O56" s="106">
        <f t="shared" si="1"/>
        <v>945</v>
      </c>
    </row>
    <row r="57" spans="1:15" s="15" customFormat="1" ht="12.6" customHeight="1" x14ac:dyDescent="0.2">
      <c r="A57" s="105" t="s">
        <v>351</v>
      </c>
      <c r="B57" s="35"/>
      <c r="C57" s="35">
        <v>172.88</v>
      </c>
      <c r="D57" s="35"/>
      <c r="E57" s="35"/>
      <c r="F57" s="35"/>
      <c r="G57" s="35"/>
      <c r="H57" s="35"/>
      <c r="I57" s="35"/>
      <c r="J57" s="35"/>
      <c r="K57" s="35"/>
      <c r="L57" s="35"/>
      <c r="M57" s="35">
        <v>0</v>
      </c>
      <c r="N57" s="236">
        <f t="shared" si="0"/>
        <v>172.88</v>
      </c>
      <c r="O57" s="106">
        <f t="shared" si="1"/>
        <v>172.88</v>
      </c>
    </row>
    <row r="58" spans="1:15" s="15" customFormat="1" ht="12.6" customHeight="1" x14ac:dyDescent="0.2">
      <c r="A58" s="105" t="s">
        <v>268</v>
      </c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>
        <v>0</v>
      </c>
      <c r="N58" s="236">
        <f t="shared" si="0"/>
        <v>0</v>
      </c>
      <c r="O58" s="106" t="str">
        <f t="shared" si="1"/>
        <v/>
      </c>
    </row>
    <row r="59" spans="1:15" s="15" customFormat="1" ht="12.6" customHeight="1" x14ac:dyDescent="0.2">
      <c r="A59" s="105" t="s">
        <v>79</v>
      </c>
      <c r="B59" s="35">
        <v>58.6</v>
      </c>
      <c r="C59" s="35">
        <v>51.4</v>
      </c>
      <c r="D59" s="35">
        <v>-141</v>
      </c>
      <c r="E59" s="35"/>
      <c r="F59" s="35"/>
      <c r="G59" s="35"/>
      <c r="H59" s="35"/>
      <c r="I59" s="35"/>
      <c r="J59" s="35"/>
      <c r="K59" s="35"/>
      <c r="L59" s="35"/>
      <c r="M59" s="35">
        <v>0</v>
      </c>
      <c r="N59" s="236">
        <f t="shared" si="0"/>
        <v>-31</v>
      </c>
      <c r="O59" s="106">
        <f t="shared" si="1"/>
        <v>55</v>
      </c>
    </row>
    <row r="60" spans="1:15" s="15" customFormat="1" ht="12.6" customHeight="1" x14ac:dyDescent="0.2">
      <c r="A60" s="105" t="s">
        <v>81</v>
      </c>
      <c r="B60" s="35">
        <v>152.83000000000001</v>
      </c>
      <c r="C60" s="35">
        <v>154.11000000000001</v>
      </c>
      <c r="D60" s="35">
        <v>159.26</v>
      </c>
      <c r="E60" s="35"/>
      <c r="F60" s="35"/>
      <c r="G60" s="35"/>
      <c r="H60" s="35"/>
      <c r="I60" s="35"/>
      <c r="J60" s="35"/>
      <c r="K60" s="35"/>
      <c r="L60" s="35"/>
      <c r="M60" s="35">
        <v>0</v>
      </c>
      <c r="N60" s="236">
        <f t="shared" si="0"/>
        <v>466.20000000000005</v>
      </c>
      <c r="O60" s="106">
        <f t="shared" si="1"/>
        <v>155.4</v>
      </c>
    </row>
    <row r="61" spans="1:15" s="15" customFormat="1" ht="12.6" customHeight="1" x14ac:dyDescent="0.2">
      <c r="A61" s="105" t="s">
        <v>87</v>
      </c>
      <c r="B61" s="35">
        <v>73.790000000000006</v>
      </c>
      <c r="C61" s="35">
        <v>4.3600000000000003</v>
      </c>
      <c r="D61" s="35">
        <v>57.76</v>
      </c>
      <c r="E61" s="35"/>
      <c r="F61" s="35"/>
      <c r="G61" s="35"/>
      <c r="H61" s="35"/>
      <c r="I61" s="35"/>
      <c r="J61" s="35"/>
      <c r="K61" s="35"/>
      <c r="L61" s="35"/>
      <c r="M61" s="35">
        <v>0</v>
      </c>
      <c r="N61" s="236">
        <f t="shared" si="0"/>
        <v>135.91</v>
      </c>
      <c r="O61" s="106">
        <f t="shared" si="1"/>
        <v>45.303333333333335</v>
      </c>
    </row>
    <row r="62" spans="1:15" s="15" customFormat="1" ht="12.6" customHeight="1" x14ac:dyDescent="0.2">
      <c r="A62" s="263" t="s">
        <v>127</v>
      </c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>
        <v>0</v>
      </c>
      <c r="N62" s="236">
        <f t="shared" si="0"/>
        <v>0</v>
      </c>
      <c r="O62" s="106" t="str">
        <f t="shared" si="1"/>
        <v/>
      </c>
    </row>
    <row r="63" spans="1:15" s="15" customFormat="1" ht="12.6" customHeight="1" x14ac:dyDescent="0.2">
      <c r="A63" s="263" t="s">
        <v>202</v>
      </c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>
        <v>0</v>
      </c>
      <c r="N63" s="236">
        <f t="shared" si="0"/>
        <v>0</v>
      </c>
      <c r="O63" s="106" t="str">
        <f t="shared" si="1"/>
        <v/>
      </c>
    </row>
    <row r="64" spans="1:15" s="15" customFormat="1" ht="12.6" customHeight="1" thickBot="1" x14ac:dyDescent="0.25">
      <c r="A64" s="201" t="s">
        <v>1</v>
      </c>
      <c r="B64" s="202">
        <f t="shared" ref="B64:M64" si="2">SUM(B7:B63)</f>
        <v>7425.4400000000005</v>
      </c>
      <c r="C64" s="202">
        <f t="shared" si="2"/>
        <v>5857.3899999999994</v>
      </c>
      <c r="D64" s="202">
        <f t="shared" si="2"/>
        <v>7203.1900000000014</v>
      </c>
      <c r="E64" s="202">
        <f t="shared" si="2"/>
        <v>0</v>
      </c>
      <c r="F64" s="202">
        <f t="shared" si="2"/>
        <v>0</v>
      </c>
      <c r="G64" s="202">
        <f t="shared" si="2"/>
        <v>0</v>
      </c>
      <c r="H64" s="202">
        <f t="shared" si="2"/>
        <v>0</v>
      </c>
      <c r="I64" s="202">
        <f t="shared" si="2"/>
        <v>0</v>
      </c>
      <c r="J64" s="202">
        <f t="shared" si="2"/>
        <v>0</v>
      </c>
      <c r="K64" s="202">
        <f t="shared" si="2"/>
        <v>0</v>
      </c>
      <c r="L64" s="202">
        <f t="shared" si="2"/>
        <v>0</v>
      </c>
      <c r="M64" s="202">
        <f t="shared" si="2"/>
        <v>0</v>
      </c>
      <c r="N64" s="202">
        <f>SUM(B64:M64)</f>
        <v>20486.02</v>
      </c>
      <c r="O64" s="295">
        <f>IFERROR(AVERAGEIF(B64:M64,"&gt;0"),"")</f>
        <v>6828.6733333333332</v>
      </c>
    </row>
    <row r="65" spans="1:16" s="15" customFormat="1" ht="12.6" customHeight="1" thickBot="1" x14ac:dyDescent="0.25">
      <c r="A65" s="279"/>
      <c r="B65" s="280"/>
      <c r="C65" s="280"/>
      <c r="D65" s="280"/>
      <c r="E65" s="280"/>
      <c r="F65" s="280"/>
      <c r="G65" s="280"/>
      <c r="H65" s="280"/>
      <c r="I65" s="280"/>
      <c r="J65" s="280"/>
      <c r="K65" s="280"/>
      <c r="L65" s="280"/>
      <c r="M65" s="280"/>
      <c r="N65" s="280"/>
      <c r="O65" s="256"/>
    </row>
    <row r="66" spans="1:16" s="74" customFormat="1" ht="12.6" customHeight="1" thickBot="1" x14ac:dyDescent="0.25">
      <c r="A66" s="72" t="s">
        <v>129</v>
      </c>
      <c r="B66" s="90">
        <f t="shared" ref="B66:M66" si="3">B6</f>
        <v>44197</v>
      </c>
      <c r="C66" s="90">
        <f t="shared" si="3"/>
        <v>44228</v>
      </c>
      <c r="D66" s="90">
        <f t="shared" si="3"/>
        <v>44256</v>
      </c>
      <c r="E66" s="90">
        <f t="shared" si="3"/>
        <v>44287</v>
      </c>
      <c r="F66" s="90">
        <f t="shared" si="3"/>
        <v>44317</v>
      </c>
      <c r="G66" s="90">
        <f t="shared" si="3"/>
        <v>44348</v>
      </c>
      <c r="H66" s="90">
        <f t="shared" si="3"/>
        <v>44378</v>
      </c>
      <c r="I66" s="90">
        <f t="shared" si="3"/>
        <v>44409</v>
      </c>
      <c r="J66" s="90">
        <f t="shared" si="3"/>
        <v>44440</v>
      </c>
      <c r="K66" s="90">
        <f t="shared" si="3"/>
        <v>44470</v>
      </c>
      <c r="L66" s="90">
        <f t="shared" si="3"/>
        <v>44501</v>
      </c>
      <c r="M66" s="90">
        <f t="shared" si="3"/>
        <v>44531</v>
      </c>
      <c r="N66" s="91" t="str">
        <f>'PATO BRANCO'!N6</f>
        <v>Total</v>
      </c>
      <c r="O66" s="92" t="str">
        <f>'PATO BRANCO'!O6</f>
        <v>Média</v>
      </c>
    </row>
    <row r="67" spans="1:16" s="15" customFormat="1" ht="12.6" customHeight="1" x14ac:dyDescent="0.2">
      <c r="A67" s="207" t="s">
        <v>5</v>
      </c>
      <c r="B67" s="35">
        <v>8000</v>
      </c>
      <c r="C67" s="35">
        <v>8000</v>
      </c>
      <c r="D67" s="35">
        <v>8000</v>
      </c>
      <c r="E67" s="35"/>
      <c r="F67" s="35"/>
      <c r="G67" s="35"/>
      <c r="H67" s="35"/>
      <c r="I67" s="35"/>
      <c r="J67" s="35"/>
      <c r="K67" s="35"/>
      <c r="L67" s="35"/>
      <c r="M67" s="35">
        <v>0</v>
      </c>
      <c r="N67" s="236">
        <f t="shared" ref="N67:N77" si="4">SUM(B67:M67)</f>
        <v>24000</v>
      </c>
      <c r="O67" s="106">
        <f>IFERROR(AVERAGEIF(B67:M67,"&gt;0"),"")</f>
        <v>8000</v>
      </c>
    </row>
    <row r="68" spans="1:16" s="15" customFormat="1" ht="12.6" customHeight="1" x14ac:dyDescent="0.2">
      <c r="A68" s="111" t="s">
        <v>522</v>
      </c>
      <c r="B68" s="35">
        <v>560.5</v>
      </c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>
        <v>0</v>
      </c>
      <c r="N68" s="236">
        <f t="shared" si="4"/>
        <v>560.5</v>
      </c>
      <c r="O68" s="106">
        <f t="shared" ref="O68:O77" si="5">IFERROR(AVERAGEIF(B68:M68,"&gt;0"),"")</f>
        <v>560.5</v>
      </c>
    </row>
    <row r="69" spans="1:16" s="15" customFormat="1" ht="12.6" customHeight="1" x14ac:dyDescent="0.2">
      <c r="A69" s="111" t="s">
        <v>320</v>
      </c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>
        <v>0</v>
      </c>
      <c r="N69" s="236">
        <f t="shared" si="4"/>
        <v>0</v>
      </c>
      <c r="O69" s="106" t="str">
        <f t="shared" si="5"/>
        <v/>
      </c>
    </row>
    <row r="70" spans="1:16" s="15" customFormat="1" ht="12.6" customHeight="1" x14ac:dyDescent="0.2">
      <c r="A70" s="111" t="s">
        <v>427</v>
      </c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>
        <v>0</v>
      </c>
      <c r="N70" s="236">
        <f t="shared" si="4"/>
        <v>0</v>
      </c>
      <c r="O70" s="106" t="str">
        <f t="shared" si="5"/>
        <v/>
      </c>
    </row>
    <row r="71" spans="1:16" s="15" customFormat="1" ht="12.6" customHeight="1" x14ac:dyDescent="0.2">
      <c r="A71" s="111" t="s">
        <v>148</v>
      </c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>
        <v>0</v>
      </c>
      <c r="N71" s="236">
        <f t="shared" si="4"/>
        <v>0</v>
      </c>
      <c r="O71" s="106" t="str">
        <f t="shared" si="5"/>
        <v/>
      </c>
    </row>
    <row r="72" spans="1:16" s="15" customFormat="1" ht="12.6" customHeight="1" x14ac:dyDescent="0.2">
      <c r="A72" s="112" t="s">
        <v>61</v>
      </c>
      <c r="B72" s="35">
        <v>600</v>
      </c>
      <c r="C72" s="35">
        <v>657.85</v>
      </c>
      <c r="D72" s="35">
        <v>502.12</v>
      </c>
      <c r="E72" s="35"/>
      <c r="F72" s="35"/>
      <c r="G72" s="35"/>
      <c r="H72" s="35"/>
      <c r="I72" s="35"/>
      <c r="J72" s="35"/>
      <c r="K72" s="35"/>
      <c r="L72" s="35"/>
      <c r="M72" s="35">
        <v>0</v>
      </c>
      <c r="N72" s="236">
        <f t="shared" si="4"/>
        <v>1759.9699999999998</v>
      </c>
      <c r="O72" s="106">
        <f t="shared" si="5"/>
        <v>586.65666666666664</v>
      </c>
    </row>
    <row r="73" spans="1:16" s="15" customFormat="1" ht="12.6" customHeight="1" x14ac:dyDescent="0.2">
      <c r="A73" s="112" t="s">
        <v>3</v>
      </c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>
        <v>0</v>
      </c>
      <c r="N73" s="236">
        <f t="shared" si="4"/>
        <v>0</v>
      </c>
      <c r="O73" s="106" t="str">
        <f t="shared" si="5"/>
        <v/>
      </c>
    </row>
    <row r="74" spans="1:16" s="15" customFormat="1" ht="12.6" customHeight="1" x14ac:dyDescent="0.2">
      <c r="A74" s="270" t="s">
        <v>503</v>
      </c>
      <c r="B74" s="35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>
        <v>0</v>
      </c>
      <c r="N74" s="236">
        <f t="shared" si="4"/>
        <v>0</v>
      </c>
      <c r="O74" s="106" t="str">
        <f t="shared" si="5"/>
        <v/>
      </c>
    </row>
    <row r="75" spans="1:16" s="15" customFormat="1" ht="12.6" customHeight="1" x14ac:dyDescent="0.2">
      <c r="A75" s="270" t="s">
        <v>155</v>
      </c>
      <c r="B75" s="35">
        <v>32.68</v>
      </c>
      <c r="C75" s="35">
        <v>29.39</v>
      </c>
      <c r="D75" s="35">
        <v>53.05</v>
      </c>
      <c r="E75" s="35"/>
      <c r="F75" s="35"/>
      <c r="G75" s="35"/>
      <c r="H75" s="35"/>
      <c r="I75" s="35"/>
      <c r="J75" s="35"/>
      <c r="K75" s="35"/>
      <c r="L75" s="35"/>
      <c r="M75" s="35">
        <v>0</v>
      </c>
      <c r="N75" s="236">
        <f t="shared" si="4"/>
        <v>115.12</v>
      </c>
      <c r="O75" s="106">
        <f t="shared" si="5"/>
        <v>38.373333333333335</v>
      </c>
    </row>
    <row r="76" spans="1:16" s="15" customFormat="1" ht="12.6" customHeight="1" x14ac:dyDescent="0.2">
      <c r="A76" s="270" t="s">
        <v>643</v>
      </c>
      <c r="B76" s="35">
        <v>990</v>
      </c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236">
        <f t="shared" si="4"/>
        <v>990</v>
      </c>
      <c r="O76" s="106">
        <f t="shared" si="5"/>
        <v>990</v>
      </c>
    </row>
    <row r="77" spans="1:16" s="15" customFormat="1" ht="12.6" customHeight="1" x14ac:dyDescent="0.2">
      <c r="A77" s="270" t="s">
        <v>512</v>
      </c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>
        <v>0</v>
      </c>
      <c r="N77" s="236">
        <f t="shared" si="4"/>
        <v>0</v>
      </c>
      <c r="O77" s="106" t="str">
        <f t="shared" si="5"/>
        <v/>
      </c>
    </row>
    <row r="78" spans="1:16" s="15" customFormat="1" ht="12.6" customHeight="1" thickBot="1" x14ac:dyDescent="0.25">
      <c r="A78" s="203" t="s">
        <v>1</v>
      </c>
      <c r="B78" s="204">
        <f t="shared" ref="B78:G78" si="6">SUM(B67:B77)</f>
        <v>10183.18</v>
      </c>
      <c r="C78" s="204">
        <f t="shared" si="6"/>
        <v>8687.24</v>
      </c>
      <c r="D78" s="204">
        <f t="shared" si="6"/>
        <v>8555.17</v>
      </c>
      <c r="E78" s="204">
        <f t="shared" si="6"/>
        <v>0</v>
      </c>
      <c r="F78" s="204">
        <f t="shared" si="6"/>
        <v>0</v>
      </c>
      <c r="G78" s="204">
        <f t="shared" si="6"/>
        <v>0</v>
      </c>
      <c r="H78" s="204">
        <f t="shared" ref="H78:M78" si="7">SUM(H67:H77)</f>
        <v>0</v>
      </c>
      <c r="I78" s="204">
        <f t="shared" si="7"/>
        <v>0</v>
      </c>
      <c r="J78" s="204">
        <f t="shared" si="7"/>
        <v>0</v>
      </c>
      <c r="K78" s="204">
        <f>SUM(K67:K77)</f>
        <v>0</v>
      </c>
      <c r="L78" s="204">
        <f>SUM(L67:L77)</f>
        <v>0</v>
      </c>
      <c r="M78" s="204">
        <f t="shared" si="7"/>
        <v>0</v>
      </c>
      <c r="N78" s="205">
        <f>SUM(B78:M78)</f>
        <v>27425.589999999997</v>
      </c>
      <c r="O78" s="291">
        <f>IFERROR(AVERAGEIF(B78:M78,"&gt;0"),"")</f>
        <v>9141.8633333333328</v>
      </c>
    </row>
    <row r="79" spans="1:16" s="15" customFormat="1" ht="12.6" customHeight="1" thickBot="1" x14ac:dyDescent="0.25">
      <c r="A79" s="16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20"/>
      <c r="O79" s="18"/>
    </row>
    <row r="80" spans="1:16" s="21" customFormat="1" ht="12.6" customHeight="1" thickBot="1" x14ac:dyDescent="0.25">
      <c r="A80" s="206" t="s">
        <v>9</v>
      </c>
      <c r="B80" s="336">
        <f>'[2]2021'!$E$45</f>
        <v>30577.190000000002</v>
      </c>
      <c r="C80" s="336">
        <f>'[2]2021'!$H$45</f>
        <v>33540.97</v>
      </c>
      <c r="D80" s="336">
        <f>'[2]2021'!$K$45</f>
        <v>34994.719999999994</v>
      </c>
      <c r="E80" s="336">
        <f>'[2]2021'!$N$45</f>
        <v>0</v>
      </c>
      <c r="F80" s="336">
        <f>'[2]2021'!$Q$45</f>
        <v>0</v>
      </c>
      <c r="G80" s="336">
        <f>'[2]2021'!$T$45</f>
        <v>0</v>
      </c>
      <c r="H80" s="336">
        <f>'[2]2021'!$W$45</f>
        <v>0</v>
      </c>
      <c r="I80" s="336">
        <f>'[2]2021'!$Z$45</f>
        <v>0</v>
      </c>
      <c r="J80" s="336">
        <f>'[2]2021'!$AC$45</f>
        <v>0</v>
      </c>
      <c r="K80" s="336">
        <f>'[2]2021'!$AF$45</f>
        <v>0</v>
      </c>
      <c r="L80" s="336">
        <f>'[2]2021'!$AI$45</f>
        <v>0</v>
      </c>
      <c r="M80" s="336">
        <f>'[2]2021'!$AL$45</f>
        <v>0</v>
      </c>
      <c r="N80" s="19"/>
      <c r="O80" s="19"/>
      <c r="P80" s="20"/>
    </row>
    <row r="82" spans="5:5" x14ac:dyDescent="0.2">
      <c r="E82" s="239"/>
    </row>
  </sheetData>
  <sheetProtection password="E499" sheet="1" objects="1" scenarios="1" selectLockedCells="1" selectUnlockedCells="1"/>
  <mergeCells count="3">
    <mergeCell ref="A1:O1"/>
    <mergeCell ref="A2:O2"/>
    <mergeCell ref="A4:O4"/>
  </mergeCells>
  <printOptions horizontalCentered="1"/>
  <pageMargins left="0.94488188976377963" right="0.35433070866141736" top="0.39370078740157483" bottom="0.39370078740157483" header="0.51181102362204722" footer="0.51181102362204722"/>
  <pageSetup paperSize="9" scale="70" firstPageNumber="0" orientation="landscape" horizontalDpi="300" verticalDpi="300" r:id="rId1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5"/>
  <dimension ref="A1:O66"/>
  <sheetViews>
    <sheetView topLeftCell="A22" zoomScale="140" zoomScaleNormal="140" workbookViewId="0">
      <selection activeCell="B40" sqref="B40:M40"/>
    </sheetView>
  </sheetViews>
  <sheetFormatPr defaultRowHeight="12.75" x14ac:dyDescent="0.2"/>
  <cols>
    <col min="1" max="1" width="38.85546875" customWidth="1"/>
    <col min="2" max="2" width="8.85546875" customWidth="1"/>
    <col min="3" max="4" width="8.5703125" customWidth="1"/>
    <col min="5" max="5" width="9.42578125" customWidth="1"/>
    <col min="6" max="6" width="8.85546875" customWidth="1"/>
    <col min="7" max="7" width="8.7109375" customWidth="1"/>
    <col min="8" max="8" width="9" customWidth="1"/>
    <col min="9" max="9" width="8.5703125" customWidth="1"/>
    <col min="10" max="10" width="9.5703125" customWidth="1"/>
    <col min="11" max="11" width="10" customWidth="1"/>
    <col min="12" max="13" width="9.7109375" customWidth="1"/>
    <col min="14" max="14" width="9.7109375" style="218" customWidth="1"/>
    <col min="15" max="15" width="9.7109375" customWidth="1"/>
  </cols>
  <sheetData>
    <row r="1" spans="1:15" ht="15" x14ac:dyDescent="0.2">
      <c r="A1" s="496" t="str">
        <f>APUCARANA!A1</f>
        <v xml:space="preserve">ORDEM DOS ADVOGADOS DO BRASIL - Seção PR </v>
      </c>
      <c r="B1" s="497"/>
      <c r="C1" s="497"/>
      <c r="D1" s="497"/>
      <c r="E1" s="497"/>
      <c r="F1" s="497"/>
      <c r="G1" s="497"/>
      <c r="H1" s="497"/>
      <c r="I1" s="497"/>
      <c r="J1" s="497"/>
      <c r="K1" s="497"/>
      <c r="L1" s="497"/>
      <c r="M1" s="497"/>
      <c r="N1" s="497"/>
      <c r="O1" s="498"/>
    </row>
    <row r="2" spans="1:15" ht="13.5" thickBot="1" x14ac:dyDescent="0.25">
      <c r="A2" s="481" t="s">
        <v>703</v>
      </c>
      <c r="B2" s="482"/>
      <c r="C2" s="482"/>
      <c r="D2" s="482"/>
      <c r="E2" s="482"/>
      <c r="F2" s="482"/>
      <c r="G2" s="482"/>
      <c r="H2" s="482"/>
      <c r="I2" s="482"/>
      <c r="J2" s="482"/>
      <c r="K2" s="482"/>
      <c r="L2" s="482"/>
      <c r="M2" s="482"/>
      <c r="N2" s="482"/>
      <c r="O2" s="483"/>
    </row>
    <row r="3" spans="1:15" ht="13.5" thickBot="1" x14ac:dyDescent="0.25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237"/>
      <c r="O3" s="8"/>
    </row>
    <row r="4" spans="1:15" s="1" customFormat="1" ht="12.6" customHeight="1" thickBot="1" x14ac:dyDescent="0.25">
      <c r="A4" s="566" t="s">
        <v>25</v>
      </c>
      <c r="B4" s="567"/>
      <c r="C4" s="567"/>
      <c r="D4" s="567"/>
      <c r="E4" s="567"/>
      <c r="F4" s="567"/>
      <c r="G4" s="567"/>
      <c r="H4" s="567"/>
      <c r="I4" s="567"/>
      <c r="J4" s="567"/>
      <c r="K4" s="567"/>
      <c r="L4" s="567"/>
      <c r="M4" s="567"/>
      <c r="N4" s="567"/>
      <c r="O4" s="568"/>
    </row>
    <row r="5" spans="1:15" ht="12.6" customHeight="1" thickBot="1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99"/>
      <c r="O5" s="2"/>
    </row>
    <row r="6" spans="1:15" s="74" customFormat="1" ht="12.6" customHeight="1" thickBot="1" x14ac:dyDescent="0.25">
      <c r="A6" s="9" t="s">
        <v>0</v>
      </c>
      <c r="B6" s="10">
        <f>APUCARANA!B6</f>
        <v>44197</v>
      </c>
      <c r="C6" s="11">
        <f>APUCARANA!C6</f>
        <v>44228</v>
      </c>
      <c r="D6" s="11">
        <f>APUCARANA!D6</f>
        <v>44256</v>
      </c>
      <c r="E6" s="11">
        <f>APUCARANA!E6</f>
        <v>44287</v>
      </c>
      <c r="F6" s="11">
        <f>APUCARANA!F6</f>
        <v>44317</v>
      </c>
      <c r="G6" s="11">
        <f>APUCARANA!G6</f>
        <v>44348</v>
      </c>
      <c r="H6" s="11">
        <f>APUCARANA!H6</f>
        <v>44378</v>
      </c>
      <c r="I6" s="11">
        <f>APUCARANA!I6</f>
        <v>44409</v>
      </c>
      <c r="J6" s="11">
        <f>APUCARANA!J6</f>
        <v>44440</v>
      </c>
      <c r="K6" s="11">
        <f>APUCARANA!K6</f>
        <v>44470</v>
      </c>
      <c r="L6" s="11">
        <f>APUCARANA!L6</f>
        <v>44501</v>
      </c>
      <c r="M6" s="11">
        <f>APUCARANA!M6</f>
        <v>44531</v>
      </c>
      <c r="N6" s="12" t="str">
        <f>APUCARANA!N6</f>
        <v>Total</v>
      </c>
      <c r="O6" s="9" t="str">
        <f>APUCARANA!O6</f>
        <v>Média</v>
      </c>
    </row>
    <row r="7" spans="1:15" s="15" customFormat="1" ht="12.6" customHeight="1" x14ac:dyDescent="0.2">
      <c r="A7" s="105" t="s">
        <v>113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>
        <v>0</v>
      </c>
      <c r="N7" s="236">
        <f t="shared" ref="N7:N51" si="0">SUM(B7:M7)</f>
        <v>0</v>
      </c>
      <c r="O7" s="106" t="str">
        <f>IFERROR(AVERAGEIF(B7:M7,"&gt;0"),"")</f>
        <v/>
      </c>
    </row>
    <row r="8" spans="1:15" s="15" customFormat="1" ht="12.6" customHeight="1" x14ac:dyDescent="0.2">
      <c r="A8" s="105" t="s">
        <v>589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>
        <v>0</v>
      </c>
      <c r="N8" s="236">
        <f t="shared" si="0"/>
        <v>0</v>
      </c>
      <c r="O8" s="106" t="str">
        <f t="shared" ref="O8:O51" si="1">IFERROR(AVERAGEIF(B8:M8,"&gt;0"),"")</f>
        <v/>
      </c>
    </row>
    <row r="9" spans="1:15" s="25" customFormat="1" ht="12.6" customHeight="1" x14ac:dyDescent="0.2">
      <c r="A9" s="105" t="s">
        <v>608</v>
      </c>
      <c r="B9" s="35">
        <v>637.5</v>
      </c>
      <c r="C9" s="35"/>
      <c r="D9" s="35"/>
      <c r="E9" s="35"/>
      <c r="F9" s="35"/>
      <c r="G9" s="35"/>
      <c r="H9" s="35"/>
      <c r="I9" s="35"/>
      <c r="J9" s="35"/>
      <c r="K9" s="35"/>
      <c r="L9" s="35"/>
      <c r="M9" s="35">
        <v>0</v>
      </c>
      <c r="N9" s="236">
        <f t="shared" si="0"/>
        <v>637.5</v>
      </c>
      <c r="O9" s="106">
        <f t="shared" si="1"/>
        <v>637.5</v>
      </c>
    </row>
    <row r="10" spans="1:15" s="15" customFormat="1" ht="12.6" customHeight="1" x14ac:dyDescent="0.2">
      <c r="A10" s="105" t="s">
        <v>409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>
        <v>0</v>
      </c>
      <c r="N10" s="236">
        <f t="shared" si="0"/>
        <v>0</v>
      </c>
      <c r="O10" s="106" t="str">
        <f t="shared" si="1"/>
        <v/>
      </c>
    </row>
    <row r="11" spans="1:15" s="15" customFormat="1" ht="12.6" customHeight="1" x14ac:dyDescent="0.2">
      <c r="A11" s="105" t="s">
        <v>149</v>
      </c>
      <c r="B11" s="35"/>
      <c r="C11" s="35"/>
      <c r="D11" s="35">
        <v>2618.2800000000002</v>
      </c>
      <c r="E11" s="35"/>
      <c r="F11" s="35"/>
      <c r="G11" s="35"/>
      <c r="H11" s="35"/>
      <c r="I11" s="35"/>
      <c r="J11" s="35"/>
      <c r="K11" s="35"/>
      <c r="L11" s="35"/>
      <c r="M11" s="35">
        <v>0</v>
      </c>
      <c r="N11" s="236">
        <f t="shared" si="0"/>
        <v>2618.2800000000002</v>
      </c>
      <c r="O11" s="106">
        <f t="shared" si="1"/>
        <v>2618.2800000000002</v>
      </c>
    </row>
    <row r="12" spans="1:15" s="15" customFormat="1" ht="12.6" customHeight="1" x14ac:dyDescent="0.2">
      <c r="A12" s="105" t="s">
        <v>157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>
        <v>0</v>
      </c>
      <c r="N12" s="236">
        <f t="shared" si="0"/>
        <v>0</v>
      </c>
      <c r="O12" s="106" t="str">
        <f t="shared" si="1"/>
        <v/>
      </c>
    </row>
    <row r="13" spans="1:15" s="15" customFormat="1" ht="12.6" customHeight="1" x14ac:dyDescent="0.2">
      <c r="A13" s="105" t="s">
        <v>252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>
        <v>0</v>
      </c>
      <c r="N13" s="236">
        <f t="shared" si="0"/>
        <v>0</v>
      </c>
      <c r="O13" s="106" t="str">
        <f t="shared" si="1"/>
        <v/>
      </c>
    </row>
    <row r="14" spans="1:15" s="15" customFormat="1" ht="12.6" customHeight="1" x14ac:dyDescent="0.2">
      <c r="A14" s="105" t="s">
        <v>275</v>
      </c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>
        <v>0</v>
      </c>
      <c r="N14" s="236">
        <f t="shared" si="0"/>
        <v>0</v>
      </c>
      <c r="O14" s="106" t="str">
        <f t="shared" si="1"/>
        <v/>
      </c>
    </row>
    <row r="15" spans="1:15" s="15" customFormat="1" ht="12.6" customHeight="1" x14ac:dyDescent="0.2">
      <c r="A15" s="105" t="s">
        <v>182</v>
      </c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>
        <v>0</v>
      </c>
      <c r="N15" s="236">
        <f t="shared" si="0"/>
        <v>0</v>
      </c>
      <c r="O15" s="106" t="str">
        <f t="shared" si="1"/>
        <v/>
      </c>
    </row>
    <row r="16" spans="1:15" s="15" customFormat="1" ht="12.6" customHeight="1" x14ac:dyDescent="0.2">
      <c r="A16" s="105" t="s">
        <v>488</v>
      </c>
      <c r="B16" s="35"/>
      <c r="C16" s="35"/>
      <c r="D16" s="35">
        <v>52</v>
      </c>
      <c r="E16" s="35"/>
      <c r="F16" s="35"/>
      <c r="G16" s="35"/>
      <c r="H16" s="35"/>
      <c r="I16" s="35"/>
      <c r="J16" s="35"/>
      <c r="K16" s="35"/>
      <c r="L16" s="35"/>
      <c r="M16" s="35">
        <v>0</v>
      </c>
      <c r="N16" s="236">
        <f t="shared" si="0"/>
        <v>52</v>
      </c>
      <c r="O16" s="106">
        <f t="shared" si="1"/>
        <v>52</v>
      </c>
    </row>
    <row r="17" spans="1:15" s="15" customFormat="1" ht="12.6" customHeight="1" x14ac:dyDescent="0.2">
      <c r="A17" s="105" t="s">
        <v>345</v>
      </c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>
        <v>0</v>
      </c>
      <c r="N17" s="236">
        <f t="shared" si="0"/>
        <v>0</v>
      </c>
      <c r="O17" s="106" t="str">
        <f t="shared" si="1"/>
        <v/>
      </c>
    </row>
    <row r="18" spans="1:15" s="15" customFormat="1" ht="12.6" customHeight="1" x14ac:dyDescent="0.2">
      <c r="A18" s="105" t="s">
        <v>337</v>
      </c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>
        <v>0</v>
      </c>
      <c r="N18" s="236">
        <f t="shared" si="0"/>
        <v>0</v>
      </c>
      <c r="O18" s="106" t="str">
        <f t="shared" si="1"/>
        <v/>
      </c>
    </row>
    <row r="19" spans="1:15" s="15" customFormat="1" ht="12.6" customHeight="1" x14ac:dyDescent="0.2">
      <c r="A19" s="105" t="s">
        <v>67</v>
      </c>
      <c r="B19" s="35"/>
      <c r="C19" s="35">
        <v>63.75</v>
      </c>
      <c r="D19" s="35"/>
      <c r="E19" s="35"/>
      <c r="F19" s="35"/>
      <c r="G19" s="35"/>
      <c r="H19" s="35"/>
      <c r="I19" s="35"/>
      <c r="J19" s="35"/>
      <c r="K19" s="35"/>
      <c r="L19" s="35"/>
      <c r="M19" s="35">
        <v>0</v>
      </c>
      <c r="N19" s="236">
        <f t="shared" si="0"/>
        <v>63.75</v>
      </c>
      <c r="O19" s="106">
        <f t="shared" si="1"/>
        <v>63.75</v>
      </c>
    </row>
    <row r="20" spans="1:15" s="15" customFormat="1" ht="12.6" customHeight="1" x14ac:dyDescent="0.2">
      <c r="A20" s="105" t="s">
        <v>158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>
        <v>0</v>
      </c>
      <c r="N20" s="236">
        <f t="shared" si="0"/>
        <v>0</v>
      </c>
      <c r="O20" s="106" t="str">
        <f t="shared" si="1"/>
        <v/>
      </c>
    </row>
    <row r="21" spans="1:15" s="15" customFormat="1" ht="12.6" customHeight="1" x14ac:dyDescent="0.2">
      <c r="A21" s="105" t="s">
        <v>227</v>
      </c>
      <c r="B21" s="35"/>
      <c r="C21" s="35"/>
      <c r="D21" s="35">
        <v>70</v>
      </c>
      <c r="E21" s="35"/>
      <c r="F21" s="35"/>
      <c r="G21" s="35"/>
      <c r="H21" s="35"/>
      <c r="I21" s="35"/>
      <c r="J21" s="35"/>
      <c r="K21" s="35"/>
      <c r="L21" s="35"/>
      <c r="M21" s="35">
        <v>0</v>
      </c>
      <c r="N21" s="236">
        <f t="shared" si="0"/>
        <v>70</v>
      </c>
      <c r="O21" s="106">
        <f t="shared" si="1"/>
        <v>70</v>
      </c>
    </row>
    <row r="22" spans="1:15" s="15" customFormat="1" ht="12.6" customHeight="1" x14ac:dyDescent="0.2">
      <c r="A22" s="105" t="s">
        <v>625</v>
      </c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>
        <v>0</v>
      </c>
      <c r="N22" s="236">
        <f t="shared" si="0"/>
        <v>0</v>
      </c>
      <c r="O22" s="106" t="str">
        <f t="shared" si="1"/>
        <v/>
      </c>
    </row>
    <row r="23" spans="1:15" s="15" customFormat="1" ht="12.6" customHeight="1" x14ac:dyDescent="0.2">
      <c r="A23" s="105" t="s">
        <v>397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>
        <v>0</v>
      </c>
      <c r="N23" s="236">
        <f t="shared" si="0"/>
        <v>0</v>
      </c>
      <c r="O23" s="106" t="str">
        <f t="shared" si="1"/>
        <v/>
      </c>
    </row>
    <row r="24" spans="1:15" s="15" customFormat="1" ht="12.6" customHeight="1" x14ac:dyDescent="0.2">
      <c r="A24" s="105" t="s">
        <v>88</v>
      </c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>
        <v>0</v>
      </c>
      <c r="N24" s="236">
        <f t="shared" si="0"/>
        <v>0</v>
      </c>
      <c r="O24" s="106" t="str">
        <f t="shared" si="1"/>
        <v/>
      </c>
    </row>
    <row r="25" spans="1:15" s="15" customFormat="1" ht="12.6" customHeight="1" x14ac:dyDescent="0.2">
      <c r="A25" s="105" t="s">
        <v>77</v>
      </c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>
        <v>0</v>
      </c>
      <c r="N25" s="236">
        <f t="shared" si="0"/>
        <v>0</v>
      </c>
      <c r="O25" s="106" t="str">
        <f t="shared" si="1"/>
        <v/>
      </c>
    </row>
    <row r="26" spans="1:15" s="15" customFormat="1" ht="12.6" customHeight="1" x14ac:dyDescent="0.2">
      <c r="A26" s="105" t="s">
        <v>111</v>
      </c>
      <c r="B26" s="35">
        <v>102.18</v>
      </c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>
        <v>0</v>
      </c>
      <c r="N26" s="236">
        <f t="shared" si="0"/>
        <v>102.18</v>
      </c>
      <c r="O26" s="106">
        <f t="shared" si="1"/>
        <v>102.18</v>
      </c>
    </row>
    <row r="27" spans="1:15" s="15" customFormat="1" ht="12.6" customHeight="1" x14ac:dyDescent="0.2">
      <c r="A27" s="105" t="s">
        <v>126</v>
      </c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>
        <v>0</v>
      </c>
      <c r="N27" s="236">
        <f t="shared" si="0"/>
        <v>0</v>
      </c>
      <c r="O27" s="106" t="str">
        <f t="shared" si="1"/>
        <v/>
      </c>
    </row>
    <row r="28" spans="1:15" s="15" customFormat="1" ht="12.6" customHeight="1" x14ac:dyDescent="0.2">
      <c r="A28" s="105" t="s">
        <v>69</v>
      </c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>
        <v>0</v>
      </c>
      <c r="N28" s="236">
        <f t="shared" si="0"/>
        <v>0</v>
      </c>
      <c r="O28" s="106" t="str">
        <f t="shared" si="1"/>
        <v/>
      </c>
    </row>
    <row r="29" spans="1:15" s="15" customFormat="1" ht="12.6" customHeight="1" x14ac:dyDescent="0.2">
      <c r="A29" s="105" t="s">
        <v>76</v>
      </c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>
        <v>0</v>
      </c>
      <c r="N29" s="236">
        <f t="shared" si="0"/>
        <v>0</v>
      </c>
      <c r="O29" s="106" t="str">
        <f t="shared" si="1"/>
        <v/>
      </c>
    </row>
    <row r="30" spans="1:15" s="15" customFormat="1" ht="12.6" customHeight="1" x14ac:dyDescent="0.2">
      <c r="A30" s="105" t="s">
        <v>411</v>
      </c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>
        <v>0</v>
      </c>
      <c r="N30" s="236">
        <f t="shared" si="0"/>
        <v>0</v>
      </c>
      <c r="O30" s="106" t="str">
        <f t="shared" si="1"/>
        <v/>
      </c>
    </row>
    <row r="31" spans="1:15" s="15" customFormat="1" ht="12.6" customHeight="1" x14ac:dyDescent="0.2">
      <c r="A31" s="105" t="s">
        <v>118</v>
      </c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>
        <v>0</v>
      </c>
      <c r="N31" s="236">
        <f t="shared" si="0"/>
        <v>0</v>
      </c>
      <c r="O31" s="106" t="str">
        <f t="shared" si="1"/>
        <v/>
      </c>
    </row>
    <row r="32" spans="1:15" s="15" customFormat="1" ht="12.6" customHeight="1" x14ac:dyDescent="0.2">
      <c r="A32" s="105" t="s">
        <v>176</v>
      </c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>
        <v>0</v>
      </c>
      <c r="N32" s="236">
        <f t="shared" si="0"/>
        <v>0</v>
      </c>
      <c r="O32" s="106" t="str">
        <f t="shared" si="1"/>
        <v/>
      </c>
    </row>
    <row r="33" spans="1:15" s="15" customFormat="1" ht="12.6" customHeight="1" x14ac:dyDescent="0.2">
      <c r="A33" s="105" t="s">
        <v>132</v>
      </c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>
        <v>0</v>
      </c>
      <c r="N33" s="236">
        <f t="shared" si="0"/>
        <v>0</v>
      </c>
      <c r="O33" s="106" t="str">
        <f t="shared" si="1"/>
        <v/>
      </c>
    </row>
    <row r="34" spans="1:15" s="25" customFormat="1" ht="12.6" customHeight="1" x14ac:dyDescent="0.2">
      <c r="A34" s="263" t="s">
        <v>371</v>
      </c>
      <c r="B34" s="35">
        <v>50.89</v>
      </c>
      <c r="C34" s="35">
        <v>50.89</v>
      </c>
      <c r="D34" s="35">
        <v>50.89</v>
      </c>
      <c r="E34" s="35"/>
      <c r="F34" s="35"/>
      <c r="G34" s="35"/>
      <c r="H34" s="35"/>
      <c r="I34" s="35"/>
      <c r="J34" s="35"/>
      <c r="K34" s="35"/>
      <c r="L34" s="35"/>
      <c r="M34" s="35">
        <v>0</v>
      </c>
      <c r="N34" s="236">
        <f t="shared" si="0"/>
        <v>152.67000000000002</v>
      </c>
      <c r="O34" s="106">
        <f t="shared" si="1"/>
        <v>50.890000000000008</v>
      </c>
    </row>
    <row r="35" spans="1:15" s="15" customFormat="1" ht="12.6" customHeight="1" x14ac:dyDescent="0.2">
      <c r="A35" s="105" t="s">
        <v>590</v>
      </c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>
        <v>0</v>
      </c>
      <c r="N35" s="236">
        <f t="shared" si="0"/>
        <v>0</v>
      </c>
      <c r="O35" s="106" t="str">
        <f t="shared" si="1"/>
        <v/>
      </c>
    </row>
    <row r="36" spans="1:15" s="15" customFormat="1" ht="12.6" customHeight="1" x14ac:dyDescent="0.2">
      <c r="A36" s="105" t="s">
        <v>591</v>
      </c>
      <c r="B36" s="35">
        <v>150</v>
      </c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>
        <v>0</v>
      </c>
      <c r="N36" s="236">
        <f t="shared" si="0"/>
        <v>150</v>
      </c>
      <c r="O36" s="106">
        <f t="shared" si="1"/>
        <v>150</v>
      </c>
    </row>
    <row r="37" spans="1:15" s="15" customFormat="1" ht="12.6" customHeight="1" x14ac:dyDescent="0.2">
      <c r="A37" s="105" t="s">
        <v>657</v>
      </c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>
        <v>0</v>
      </c>
      <c r="N37" s="236">
        <f t="shared" si="0"/>
        <v>0</v>
      </c>
      <c r="O37" s="106" t="str">
        <f t="shared" si="1"/>
        <v/>
      </c>
    </row>
    <row r="38" spans="1:15" s="15" customFormat="1" ht="12.6" customHeight="1" x14ac:dyDescent="0.2">
      <c r="A38" s="105" t="s">
        <v>532</v>
      </c>
      <c r="B38" s="35">
        <v>22.2</v>
      </c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>
        <v>0</v>
      </c>
      <c r="N38" s="236">
        <f t="shared" si="0"/>
        <v>22.2</v>
      </c>
      <c r="O38" s="106">
        <f t="shared" si="1"/>
        <v>22.2</v>
      </c>
    </row>
    <row r="39" spans="1:15" s="15" customFormat="1" ht="12.6" customHeight="1" x14ac:dyDescent="0.2">
      <c r="A39" s="105" t="s">
        <v>497</v>
      </c>
      <c r="B39" s="35">
        <v>30.3</v>
      </c>
      <c r="C39" s="35">
        <v>104.95</v>
      </c>
      <c r="D39" s="35">
        <v>25.8</v>
      </c>
      <c r="E39" s="35"/>
      <c r="F39" s="35"/>
      <c r="G39" s="35"/>
      <c r="H39" s="35"/>
      <c r="I39" s="35"/>
      <c r="J39" s="35"/>
      <c r="K39" s="35"/>
      <c r="L39" s="35"/>
      <c r="M39" s="35">
        <v>0</v>
      </c>
      <c r="N39" s="236">
        <f t="shared" si="0"/>
        <v>161.05000000000001</v>
      </c>
      <c r="O39" s="106">
        <f t="shared" si="1"/>
        <v>53.683333333333337</v>
      </c>
    </row>
    <row r="40" spans="1:15" s="15" customFormat="1" ht="12.6" customHeight="1" x14ac:dyDescent="0.2">
      <c r="A40" s="105" t="s">
        <v>95</v>
      </c>
      <c r="B40" s="35">
        <v>186.11</v>
      </c>
      <c r="C40" s="35">
        <v>215.7</v>
      </c>
      <c r="D40" s="35">
        <v>168.36</v>
      </c>
      <c r="E40" s="35"/>
      <c r="F40" s="35"/>
      <c r="G40" s="35"/>
      <c r="H40" s="35"/>
      <c r="I40" s="35"/>
      <c r="J40" s="35"/>
      <c r="K40" s="35"/>
      <c r="L40" s="35"/>
      <c r="M40" s="35">
        <v>0</v>
      </c>
      <c r="N40" s="236">
        <f t="shared" si="0"/>
        <v>570.17000000000007</v>
      </c>
      <c r="O40" s="106">
        <f t="shared" si="1"/>
        <v>190.0566666666667</v>
      </c>
    </row>
    <row r="41" spans="1:15" s="15" customFormat="1" ht="12.6" customHeight="1" x14ac:dyDescent="0.2">
      <c r="A41" s="105" t="s">
        <v>352</v>
      </c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>
        <v>0</v>
      </c>
      <c r="N41" s="236">
        <f t="shared" si="0"/>
        <v>0</v>
      </c>
      <c r="O41" s="106" t="str">
        <f t="shared" si="1"/>
        <v/>
      </c>
    </row>
    <row r="42" spans="1:15" s="15" customFormat="1" ht="12.6" customHeight="1" x14ac:dyDescent="0.2">
      <c r="A42" s="105" t="s">
        <v>98</v>
      </c>
      <c r="B42" s="35"/>
      <c r="C42" s="35">
        <v>200</v>
      </c>
      <c r="D42" s="35"/>
      <c r="E42" s="35"/>
      <c r="F42" s="35"/>
      <c r="G42" s="35"/>
      <c r="H42" s="35"/>
      <c r="I42" s="35"/>
      <c r="J42" s="35"/>
      <c r="K42" s="35"/>
      <c r="L42" s="35"/>
      <c r="M42" s="35">
        <v>0</v>
      </c>
      <c r="N42" s="236">
        <f t="shared" si="0"/>
        <v>200</v>
      </c>
      <c r="O42" s="106">
        <f t="shared" si="1"/>
        <v>200</v>
      </c>
    </row>
    <row r="43" spans="1:15" s="15" customFormat="1" ht="12.6" customHeight="1" x14ac:dyDescent="0.2">
      <c r="A43" s="105" t="s">
        <v>74</v>
      </c>
      <c r="B43" s="35">
        <v>100</v>
      </c>
      <c r="C43" s="35">
        <v>100</v>
      </c>
      <c r="D43" s="35">
        <v>100</v>
      </c>
      <c r="E43" s="35"/>
      <c r="F43" s="35"/>
      <c r="G43" s="35"/>
      <c r="H43" s="35"/>
      <c r="I43" s="35"/>
      <c r="J43" s="35"/>
      <c r="K43" s="35"/>
      <c r="L43" s="35"/>
      <c r="M43" s="35">
        <v>0</v>
      </c>
      <c r="N43" s="236">
        <f t="shared" si="0"/>
        <v>300</v>
      </c>
      <c r="O43" s="106">
        <f t="shared" si="1"/>
        <v>100</v>
      </c>
    </row>
    <row r="44" spans="1:15" s="15" customFormat="1" ht="12.6" customHeight="1" x14ac:dyDescent="0.2">
      <c r="A44" s="105" t="s">
        <v>424</v>
      </c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>
        <v>0</v>
      </c>
      <c r="N44" s="236">
        <f t="shared" si="0"/>
        <v>0</v>
      </c>
      <c r="O44" s="106" t="str">
        <f t="shared" si="1"/>
        <v/>
      </c>
    </row>
    <row r="45" spans="1:15" s="15" customFormat="1" ht="12.6" customHeight="1" x14ac:dyDescent="0.2">
      <c r="A45" s="105" t="s">
        <v>75</v>
      </c>
      <c r="B45" s="35">
        <v>1346.69</v>
      </c>
      <c r="C45" s="35">
        <v>1339.3</v>
      </c>
      <c r="D45" s="35">
        <v>1348.74</v>
      </c>
      <c r="E45" s="35"/>
      <c r="F45" s="35"/>
      <c r="G45" s="35"/>
      <c r="H45" s="35"/>
      <c r="I45" s="35"/>
      <c r="J45" s="35"/>
      <c r="K45" s="35"/>
      <c r="L45" s="35"/>
      <c r="M45" s="35">
        <v>0</v>
      </c>
      <c r="N45" s="236">
        <f t="shared" si="0"/>
        <v>4034.7299999999996</v>
      </c>
      <c r="O45" s="106">
        <f t="shared" si="1"/>
        <v>1344.9099999999999</v>
      </c>
    </row>
    <row r="46" spans="1:15" s="15" customFormat="1" ht="12.6" customHeight="1" x14ac:dyDescent="0.2">
      <c r="A46" s="105" t="s">
        <v>592</v>
      </c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>
        <v>0</v>
      </c>
      <c r="N46" s="236">
        <f t="shared" si="0"/>
        <v>0</v>
      </c>
      <c r="O46" s="106" t="str">
        <f t="shared" si="1"/>
        <v/>
      </c>
    </row>
    <row r="47" spans="1:15" s="15" customFormat="1" ht="12.6" customHeight="1" x14ac:dyDescent="0.2">
      <c r="A47" s="105" t="s">
        <v>151</v>
      </c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>
        <v>0</v>
      </c>
      <c r="N47" s="236">
        <f t="shared" si="0"/>
        <v>0</v>
      </c>
      <c r="O47" s="106" t="str">
        <f t="shared" si="1"/>
        <v/>
      </c>
    </row>
    <row r="48" spans="1:15" s="15" customFormat="1" ht="12.6" customHeight="1" x14ac:dyDescent="0.2">
      <c r="A48" s="105" t="s">
        <v>593</v>
      </c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>
        <v>0</v>
      </c>
      <c r="N48" s="236">
        <f t="shared" si="0"/>
        <v>0</v>
      </c>
      <c r="O48" s="106" t="str">
        <f t="shared" si="1"/>
        <v/>
      </c>
    </row>
    <row r="49" spans="1:15" s="15" customFormat="1" ht="12.6" customHeight="1" x14ac:dyDescent="0.2">
      <c r="A49" s="105" t="s">
        <v>79</v>
      </c>
      <c r="B49" s="35">
        <v>49</v>
      </c>
      <c r="C49" s="35">
        <v>49</v>
      </c>
      <c r="D49" s="35">
        <v>49</v>
      </c>
      <c r="E49" s="35"/>
      <c r="F49" s="35"/>
      <c r="G49" s="35"/>
      <c r="H49" s="35"/>
      <c r="I49" s="35"/>
      <c r="J49" s="35"/>
      <c r="K49" s="35"/>
      <c r="L49" s="35"/>
      <c r="M49" s="35">
        <v>0</v>
      </c>
      <c r="N49" s="236">
        <f t="shared" si="0"/>
        <v>147</v>
      </c>
      <c r="O49" s="106">
        <f t="shared" si="1"/>
        <v>49</v>
      </c>
    </row>
    <row r="50" spans="1:15" s="15" customFormat="1" ht="12.6" customHeight="1" x14ac:dyDescent="0.2">
      <c r="A50" s="105" t="s">
        <v>516</v>
      </c>
      <c r="B50" s="35">
        <v>0.54</v>
      </c>
      <c r="C50" s="35">
        <v>574.35</v>
      </c>
      <c r="D50" s="35"/>
      <c r="E50" s="35"/>
      <c r="F50" s="35"/>
      <c r="G50" s="35"/>
      <c r="H50" s="35"/>
      <c r="I50" s="35"/>
      <c r="J50" s="35"/>
      <c r="K50" s="35"/>
      <c r="L50" s="35"/>
      <c r="M50" s="35">
        <v>0</v>
      </c>
      <c r="N50" s="236">
        <f t="shared" si="0"/>
        <v>574.89</v>
      </c>
      <c r="O50" s="106">
        <f t="shared" si="1"/>
        <v>287.44499999999999</v>
      </c>
    </row>
    <row r="51" spans="1:15" s="15" customFormat="1" ht="12.6" customHeight="1" x14ac:dyDescent="0.2">
      <c r="A51" s="105" t="s">
        <v>81</v>
      </c>
      <c r="B51" s="35">
        <v>139.1</v>
      </c>
      <c r="C51" s="35">
        <v>139.54</v>
      </c>
      <c r="D51" s="35">
        <v>141.25</v>
      </c>
      <c r="E51" s="35"/>
      <c r="F51" s="35"/>
      <c r="G51" s="35"/>
      <c r="H51" s="35"/>
      <c r="I51" s="35"/>
      <c r="J51" s="35"/>
      <c r="K51" s="35"/>
      <c r="L51" s="35"/>
      <c r="M51" s="35">
        <v>0</v>
      </c>
      <c r="N51" s="236">
        <f t="shared" si="0"/>
        <v>419.89</v>
      </c>
      <c r="O51" s="106">
        <f t="shared" si="1"/>
        <v>139.96333333333334</v>
      </c>
    </row>
    <row r="52" spans="1:15" s="15" customFormat="1" ht="12.6" customHeight="1" thickBot="1" x14ac:dyDescent="0.25">
      <c r="A52" s="201" t="s">
        <v>1</v>
      </c>
      <c r="B52" s="208">
        <f>SUM(B7:B51)</f>
        <v>2814.5099999999998</v>
      </c>
      <c r="C52" s="208">
        <f>SUM(C7:C51)</f>
        <v>2837.48</v>
      </c>
      <c r="D52" s="208">
        <f t="shared" ref="D52:M52" si="2">SUM(D7:D51)</f>
        <v>4624.3200000000006</v>
      </c>
      <c r="E52" s="208">
        <f t="shared" si="2"/>
        <v>0</v>
      </c>
      <c r="F52" s="208">
        <f t="shared" si="2"/>
        <v>0</v>
      </c>
      <c r="G52" s="208">
        <f t="shared" si="2"/>
        <v>0</v>
      </c>
      <c r="H52" s="208">
        <f t="shared" si="2"/>
        <v>0</v>
      </c>
      <c r="I52" s="208">
        <f t="shared" si="2"/>
        <v>0</v>
      </c>
      <c r="J52" s="208">
        <f t="shared" si="2"/>
        <v>0</v>
      </c>
      <c r="K52" s="208">
        <f t="shared" si="2"/>
        <v>0</v>
      </c>
      <c r="L52" s="208">
        <f t="shared" si="2"/>
        <v>0</v>
      </c>
      <c r="M52" s="208">
        <f t="shared" si="2"/>
        <v>0</v>
      </c>
      <c r="N52" s="208">
        <f>SUM(B52:M52)</f>
        <v>10276.310000000001</v>
      </c>
      <c r="O52" s="295">
        <f>IFERROR(AVERAGEIF(B52:M52,"&gt;0"),"")</f>
        <v>3425.436666666667</v>
      </c>
    </row>
    <row r="53" spans="1:15" s="15" customFormat="1" ht="12.6" customHeight="1" thickBot="1" x14ac:dyDescent="0.25">
      <c r="A53" s="147"/>
      <c r="B53" s="147"/>
      <c r="C53" s="147"/>
      <c r="D53" s="147"/>
      <c r="E53" s="147"/>
      <c r="F53" s="147"/>
      <c r="G53" s="147"/>
      <c r="H53" s="147"/>
      <c r="I53" s="147"/>
      <c r="J53" s="147"/>
      <c r="K53" s="147"/>
      <c r="L53" s="147"/>
      <c r="M53" s="147"/>
      <c r="N53" s="147"/>
      <c r="O53" s="148"/>
    </row>
    <row r="54" spans="1:15" s="74" customFormat="1" ht="12.6" customHeight="1" thickBot="1" x14ac:dyDescent="0.25">
      <c r="A54" s="72" t="s">
        <v>2</v>
      </c>
      <c r="B54" s="149">
        <f t="shared" ref="B54:M54" si="3">B6</f>
        <v>44197</v>
      </c>
      <c r="C54" s="150">
        <f t="shared" si="3"/>
        <v>44228</v>
      </c>
      <c r="D54" s="150">
        <f t="shared" si="3"/>
        <v>44256</v>
      </c>
      <c r="E54" s="150">
        <f t="shared" si="3"/>
        <v>44287</v>
      </c>
      <c r="F54" s="150">
        <f t="shared" si="3"/>
        <v>44317</v>
      </c>
      <c r="G54" s="150">
        <f t="shared" si="3"/>
        <v>44348</v>
      </c>
      <c r="H54" s="150">
        <f t="shared" si="3"/>
        <v>44378</v>
      </c>
      <c r="I54" s="150">
        <f t="shared" si="3"/>
        <v>44409</v>
      </c>
      <c r="J54" s="150">
        <f t="shared" si="3"/>
        <v>44440</v>
      </c>
      <c r="K54" s="150">
        <f t="shared" si="3"/>
        <v>44470</v>
      </c>
      <c r="L54" s="150">
        <f t="shared" si="3"/>
        <v>44501</v>
      </c>
      <c r="M54" s="150">
        <f t="shared" si="3"/>
        <v>44531</v>
      </c>
      <c r="N54" s="151" t="str">
        <f>'PATO BRANCO'!N6</f>
        <v>Total</v>
      </c>
      <c r="O54" s="152" t="str">
        <f>'PATO BRANCO'!O6</f>
        <v>Média</v>
      </c>
    </row>
    <row r="55" spans="1:15" s="15" customFormat="1" ht="12.6" customHeight="1" x14ac:dyDescent="0.2">
      <c r="A55" s="207" t="s">
        <v>331</v>
      </c>
      <c r="B55" s="51">
        <v>4500</v>
      </c>
      <c r="C55" s="51">
        <v>4500</v>
      </c>
      <c r="D55" s="51">
        <v>4500</v>
      </c>
      <c r="E55" s="51"/>
      <c r="F55" s="51"/>
      <c r="G55" s="51"/>
      <c r="H55" s="51"/>
      <c r="I55" s="51"/>
      <c r="J55" s="51"/>
      <c r="K55" s="51"/>
      <c r="L55" s="51"/>
      <c r="M55" s="51">
        <v>0</v>
      </c>
      <c r="N55" s="238">
        <f t="shared" ref="N55:N64" si="4">SUM(B55:M55)</f>
        <v>13500</v>
      </c>
      <c r="O55" s="106">
        <f>IFERROR(AVERAGEIF(B55:M55,"&gt;0"),"")</f>
        <v>4500</v>
      </c>
    </row>
    <row r="56" spans="1:15" s="15" customFormat="1" ht="12.6" customHeight="1" x14ac:dyDescent="0.2">
      <c r="A56" s="207" t="s">
        <v>291</v>
      </c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>
        <v>0</v>
      </c>
      <c r="N56" s="238">
        <f t="shared" si="4"/>
        <v>0</v>
      </c>
      <c r="O56" s="106" t="str">
        <f t="shared" ref="O56:O63" si="5">IFERROR(AVERAGEIF(B56:M56,"&gt;0"),"")</f>
        <v/>
      </c>
    </row>
    <row r="57" spans="1:15" s="15" customFormat="1" ht="12.6" customHeight="1" x14ac:dyDescent="0.2">
      <c r="A57" s="207" t="s">
        <v>511</v>
      </c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>
        <v>0</v>
      </c>
      <c r="N57" s="238">
        <f t="shared" si="4"/>
        <v>0</v>
      </c>
      <c r="O57" s="106" t="str">
        <f t="shared" si="5"/>
        <v/>
      </c>
    </row>
    <row r="58" spans="1:15" s="15" customFormat="1" ht="12.6" customHeight="1" x14ac:dyDescent="0.2">
      <c r="A58" s="207" t="s">
        <v>320</v>
      </c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>
        <v>0</v>
      </c>
      <c r="N58" s="238">
        <f t="shared" si="4"/>
        <v>0</v>
      </c>
      <c r="O58" s="106" t="str">
        <f t="shared" si="5"/>
        <v/>
      </c>
    </row>
    <row r="59" spans="1:15" s="15" customFormat="1" ht="12.6" customHeight="1" x14ac:dyDescent="0.2">
      <c r="A59" s="182" t="s">
        <v>564</v>
      </c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>
        <v>0</v>
      </c>
      <c r="N59" s="238">
        <f t="shared" si="4"/>
        <v>0</v>
      </c>
      <c r="O59" s="106" t="str">
        <f t="shared" si="5"/>
        <v/>
      </c>
    </row>
    <row r="60" spans="1:15" s="15" customFormat="1" ht="12.6" customHeight="1" x14ac:dyDescent="0.2">
      <c r="A60" s="182" t="s">
        <v>61</v>
      </c>
      <c r="B60" s="51"/>
      <c r="C60" s="51"/>
      <c r="D60" s="51">
        <v>2620</v>
      </c>
      <c r="E60" s="51"/>
      <c r="F60" s="51"/>
      <c r="G60" s="51"/>
      <c r="H60" s="51"/>
      <c r="I60" s="51"/>
      <c r="J60" s="51"/>
      <c r="K60" s="51"/>
      <c r="L60" s="51"/>
      <c r="M60" s="51">
        <v>0</v>
      </c>
      <c r="N60" s="238">
        <f t="shared" si="4"/>
        <v>2620</v>
      </c>
      <c r="O60" s="106">
        <f t="shared" si="5"/>
        <v>2620</v>
      </c>
    </row>
    <row r="61" spans="1:15" s="15" customFormat="1" ht="12.6" customHeight="1" x14ac:dyDescent="0.2">
      <c r="A61" s="182" t="s">
        <v>423</v>
      </c>
      <c r="B61" s="51"/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1">
        <v>0</v>
      </c>
      <c r="N61" s="238">
        <f t="shared" si="4"/>
        <v>0</v>
      </c>
      <c r="O61" s="106" t="str">
        <f t="shared" si="5"/>
        <v/>
      </c>
    </row>
    <row r="62" spans="1:15" s="15" customFormat="1" ht="12.6" customHeight="1" x14ac:dyDescent="0.2">
      <c r="A62" s="182" t="s">
        <v>648</v>
      </c>
      <c r="B62" s="51">
        <v>675</v>
      </c>
      <c r="C62" s="51"/>
      <c r="D62" s="51"/>
      <c r="E62" s="51"/>
      <c r="F62" s="51"/>
      <c r="G62" s="51"/>
      <c r="H62" s="51"/>
      <c r="I62" s="51"/>
      <c r="J62" s="51"/>
      <c r="K62" s="51"/>
      <c r="L62" s="51"/>
      <c r="M62" s="51">
        <v>0</v>
      </c>
      <c r="N62" s="238">
        <f t="shared" si="4"/>
        <v>675</v>
      </c>
      <c r="O62" s="106">
        <f t="shared" si="5"/>
        <v>675</v>
      </c>
    </row>
    <row r="63" spans="1:15" s="15" customFormat="1" ht="12.6" customHeight="1" x14ac:dyDescent="0.2">
      <c r="A63" s="112" t="s">
        <v>3</v>
      </c>
      <c r="B63" s="51"/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>
        <v>0</v>
      </c>
      <c r="N63" s="238">
        <f t="shared" si="4"/>
        <v>0</v>
      </c>
      <c r="O63" s="106" t="str">
        <f t="shared" si="5"/>
        <v/>
      </c>
    </row>
    <row r="64" spans="1:15" s="15" customFormat="1" ht="12.6" customHeight="1" thickBot="1" x14ac:dyDescent="0.25">
      <c r="A64" s="203" t="s">
        <v>1</v>
      </c>
      <c r="B64" s="204">
        <f t="shared" ref="B64:M64" si="6">SUM(B55:B63)</f>
        <v>5175</v>
      </c>
      <c r="C64" s="204">
        <f t="shared" si="6"/>
        <v>4500</v>
      </c>
      <c r="D64" s="204">
        <f t="shared" si="6"/>
        <v>7120</v>
      </c>
      <c r="E64" s="204">
        <f t="shared" si="6"/>
        <v>0</v>
      </c>
      <c r="F64" s="204">
        <f t="shared" si="6"/>
        <v>0</v>
      </c>
      <c r="G64" s="204">
        <f t="shared" si="6"/>
        <v>0</v>
      </c>
      <c r="H64" s="204">
        <f t="shared" si="6"/>
        <v>0</v>
      </c>
      <c r="I64" s="204">
        <f t="shared" si="6"/>
        <v>0</v>
      </c>
      <c r="J64" s="204">
        <f t="shared" si="6"/>
        <v>0</v>
      </c>
      <c r="K64" s="204">
        <f t="shared" si="6"/>
        <v>0</v>
      </c>
      <c r="L64" s="204">
        <f t="shared" si="6"/>
        <v>0</v>
      </c>
      <c r="M64" s="204">
        <f t="shared" si="6"/>
        <v>0</v>
      </c>
      <c r="N64" s="204">
        <f t="shared" si="4"/>
        <v>16795</v>
      </c>
      <c r="O64" s="291">
        <f>IFERROR(AVERAGEIF(B64:M64,"&gt;0"),"")</f>
        <v>5598.333333333333</v>
      </c>
    </row>
    <row r="65" spans="1:15" s="15" customFormat="1" ht="12.6" customHeight="1" thickBot="1" x14ac:dyDescent="0.25">
      <c r="A65" s="16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20"/>
      <c r="O65" s="18"/>
    </row>
    <row r="66" spans="1:15" s="21" customFormat="1" ht="12.6" customHeight="1" thickBot="1" x14ac:dyDescent="0.25">
      <c r="A66" s="209" t="s">
        <v>9</v>
      </c>
      <c r="B66" s="336">
        <f>'[2]2021'!$E$46</f>
        <v>28915.14</v>
      </c>
      <c r="C66" s="336">
        <f>'[2]2021'!$H$46</f>
        <v>30628.55</v>
      </c>
      <c r="D66" s="336">
        <f>'[2]2021'!$K$46</f>
        <v>33184.519999999997</v>
      </c>
      <c r="E66" s="336">
        <f>'[2]2021'!$N$46</f>
        <v>0</v>
      </c>
      <c r="F66" s="336">
        <f>'[2]2021'!$Q$46</f>
        <v>0</v>
      </c>
      <c r="G66" s="336">
        <f>'[2]2021'!$T$46</f>
        <v>0</v>
      </c>
      <c r="H66" s="336">
        <f>'[2]2021'!$W$46</f>
        <v>0</v>
      </c>
      <c r="I66" s="336">
        <f>'[2]2021'!$Z$46</f>
        <v>0</v>
      </c>
      <c r="J66" s="336">
        <f>'[2]2021'!$AC$46</f>
        <v>0</v>
      </c>
      <c r="K66" s="336">
        <f>'[2]2021'!$AF$46</f>
        <v>0</v>
      </c>
      <c r="L66" s="336">
        <f>'[2]2021'!$AI$46</f>
        <v>0</v>
      </c>
      <c r="M66" s="336">
        <f>'[2]2021'!$AL$46</f>
        <v>0</v>
      </c>
      <c r="N66" s="20"/>
      <c r="O66" s="20"/>
    </row>
  </sheetData>
  <sheetProtection password="E499" sheet="1" objects="1" scenarios="1" selectLockedCells="1" selectUnlockedCells="1"/>
  <mergeCells count="3">
    <mergeCell ref="A1:O1"/>
    <mergeCell ref="A2:O2"/>
    <mergeCell ref="A4:O4"/>
  </mergeCells>
  <printOptions horizontalCentered="1"/>
  <pageMargins left="0.94488188976377963" right="0.35433070866141736" top="0.39370078740157483" bottom="0.39370078740157483" header="0.51181102362204722" footer="0.51181102362204722"/>
  <pageSetup paperSize="9" scale="78" firstPageNumber="0" orientation="landscape" horizontalDpi="300" verticalDpi="300" r:id="rId1"/>
  <headerFooter alignWithMargins="0"/>
  <ignoredErrors>
    <ignoredError sqref="B52:M52" formulaRange="1"/>
  </ignoredErrors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6"/>
  <dimension ref="A1:P80"/>
  <sheetViews>
    <sheetView topLeftCell="A16" zoomScale="130" zoomScaleNormal="130" workbookViewId="0">
      <selection activeCell="P29" sqref="P29"/>
    </sheetView>
  </sheetViews>
  <sheetFormatPr defaultRowHeight="12.75" x14ac:dyDescent="0.2"/>
  <cols>
    <col min="1" max="1" width="41.28515625" style="44" customWidth="1"/>
    <col min="2" max="8" width="9.7109375" style="44" customWidth="1"/>
    <col min="9" max="9" width="10.85546875" style="44" customWidth="1"/>
    <col min="10" max="10" width="11.140625" style="44" customWidth="1"/>
    <col min="11" max="11" width="11" style="44" customWidth="1"/>
    <col min="12" max="13" width="9.7109375" style="44" customWidth="1"/>
    <col min="14" max="14" width="9.7109375" style="215" customWidth="1"/>
    <col min="15" max="15" width="9.7109375" style="44" customWidth="1"/>
    <col min="16" max="16384" width="9.140625" style="44"/>
  </cols>
  <sheetData>
    <row r="1" spans="1:15" ht="15" x14ac:dyDescent="0.2">
      <c r="A1" s="508" t="str">
        <f>APUCARANA!A1</f>
        <v xml:space="preserve">ORDEM DOS ADVOGADOS DO BRASIL - Seção PR </v>
      </c>
      <c r="B1" s="509"/>
      <c r="C1" s="509"/>
      <c r="D1" s="509"/>
      <c r="E1" s="509"/>
      <c r="F1" s="509"/>
      <c r="G1" s="509"/>
      <c r="H1" s="509"/>
      <c r="I1" s="509"/>
      <c r="J1" s="509"/>
      <c r="K1" s="509"/>
      <c r="L1" s="509"/>
      <c r="M1" s="509"/>
      <c r="N1" s="509"/>
      <c r="O1" s="510"/>
    </row>
    <row r="2" spans="1:15" ht="14.1" customHeight="1" thickBot="1" x14ac:dyDescent="0.25">
      <c r="A2" s="499" t="str">
        <f>APUCARANA!A2</f>
        <v>Demostrativo de Despesas - JANEIRO 2021 A DEZEMBRO 2021</v>
      </c>
      <c r="B2" s="500"/>
      <c r="C2" s="500"/>
      <c r="D2" s="500"/>
      <c r="E2" s="500"/>
      <c r="F2" s="500"/>
      <c r="G2" s="500"/>
      <c r="H2" s="500"/>
      <c r="I2" s="500"/>
      <c r="J2" s="500"/>
      <c r="K2" s="500"/>
      <c r="L2" s="500"/>
      <c r="M2" s="500"/>
      <c r="N2" s="500"/>
      <c r="O2" s="501"/>
    </row>
    <row r="3" spans="1:15" ht="14.1" customHeight="1" thickBot="1" x14ac:dyDescent="0.25">
      <c r="A3" s="45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211"/>
      <c r="O3" s="46"/>
    </row>
    <row r="4" spans="1:15" ht="12.6" customHeight="1" x14ac:dyDescent="0.2">
      <c r="A4" s="545" t="s">
        <v>21</v>
      </c>
      <c r="B4" s="546"/>
      <c r="C4" s="546"/>
      <c r="D4" s="546"/>
      <c r="E4" s="546"/>
      <c r="F4" s="546"/>
      <c r="G4" s="546"/>
      <c r="H4" s="546"/>
      <c r="I4" s="546"/>
      <c r="J4" s="546"/>
      <c r="K4" s="546"/>
      <c r="L4" s="546"/>
      <c r="M4" s="546"/>
      <c r="N4" s="546"/>
      <c r="O4" s="547"/>
    </row>
    <row r="5" spans="1:15" ht="12.6" customHeight="1" thickBot="1" x14ac:dyDescent="0.25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298"/>
      <c r="O5" s="45"/>
    </row>
    <row r="6" spans="1:15" s="71" customFormat="1" ht="12.6" customHeight="1" thickBot="1" x14ac:dyDescent="0.25">
      <c r="A6" s="9" t="s">
        <v>0</v>
      </c>
      <c r="B6" s="10">
        <f>APUCARANA!B6</f>
        <v>44197</v>
      </c>
      <c r="C6" s="11">
        <f>APUCARANA!C6</f>
        <v>44228</v>
      </c>
      <c r="D6" s="11">
        <f>APUCARANA!D6</f>
        <v>44256</v>
      </c>
      <c r="E6" s="11">
        <f>APUCARANA!E6</f>
        <v>44287</v>
      </c>
      <c r="F6" s="11">
        <f>APUCARANA!F6</f>
        <v>44317</v>
      </c>
      <c r="G6" s="11">
        <f>APUCARANA!G6</f>
        <v>44348</v>
      </c>
      <c r="H6" s="11">
        <f>APUCARANA!H6</f>
        <v>44378</v>
      </c>
      <c r="I6" s="11">
        <f>APUCARANA!I6</f>
        <v>44409</v>
      </c>
      <c r="J6" s="11">
        <f>APUCARANA!J6</f>
        <v>44440</v>
      </c>
      <c r="K6" s="11">
        <f>APUCARANA!K6</f>
        <v>44470</v>
      </c>
      <c r="L6" s="11">
        <f>APUCARANA!L6</f>
        <v>44501</v>
      </c>
      <c r="M6" s="11">
        <f>APUCARANA!M6</f>
        <v>44531</v>
      </c>
      <c r="N6" s="12" t="str">
        <f>APUCARANA!N6</f>
        <v>Total</v>
      </c>
      <c r="O6" s="9" t="str">
        <f>APUCARANA!O6</f>
        <v>Média</v>
      </c>
    </row>
    <row r="7" spans="1:15" s="25" customFormat="1" ht="12.6" customHeight="1" x14ac:dyDescent="0.2">
      <c r="A7" s="105" t="s">
        <v>194</v>
      </c>
      <c r="B7" s="26">
        <v>30.83</v>
      </c>
      <c r="C7" s="26">
        <v>30.83</v>
      </c>
      <c r="D7" s="26">
        <v>30.83</v>
      </c>
      <c r="E7" s="26"/>
      <c r="F7" s="26"/>
      <c r="G7" s="26"/>
      <c r="H7" s="26"/>
      <c r="I7" s="26"/>
      <c r="J7" s="26"/>
      <c r="K7" s="26"/>
      <c r="L7" s="26"/>
      <c r="M7" s="26">
        <v>0</v>
      </c>
      <c r="N7" s="183">
        <f t="shared" ref="N7:N58" si="0">SUM(B7:M7)</f>
        <v>92.49</v>
      </c>
      <c r="O7" s="106">
        <f>IFERROR(AVERAGEIF(B7:M7,"&gt;0"),"")</f>
        <v>30.83</v>
      </c>
    </row>
    <row r="8" spans="1:15" s="25" customFormat="1" ht="12.6" customHeight="1" x14ac:dyDescent="0.2">
      <c r="A8" s="105" t="s">
        <v>113</v>
      </c>
      <c r="B8" s="26"/>
      <c r="C8" s="26">
        <v>299</v>
      </c>
      <c r="D8" s="26"/>
      <c r="E8" s="26"/>
      <c r="F8" s="26"/>
      <c r="G8" s="26"/>
      <c r="H8" s="26"/>
      <c r="I8" s="26"/>
      <c r="J8" s="26"/>
      <c r="K8" s="26"/>
      <c r="L8" s="26"/>
      <c r="M8" s="26">
        <v>0</v>
      </c>
      <c r="N8" s="183">
        <f t="shared" si="0"/>
        <v>299</v>
      </c>
      <c r="O8" s="106">
        <f t="shared" ref="O8:O58" si="1">IFERROR(AVERAGEIF(B8:M8,"&gt;0"),"")</f>
        <v>299</v>
      </c>
    </row>
    <row r="9" spans="1:15" s="25" customFormat="1" ht="12.6" customHeight="1" x14ac:dyDescent="0.2">
      <c r="A9" s="105" t="s">
        <v>431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>
        <v>0</v>
      </c>
      <c r="N9" s="183">
        <f t="shared" si="0"/>
        <v>0</v>
      </c>
      <c r="O9" s="106" t="str">
        <f t="shared" si="1"/>
        <v/>
      </c>
    </row>
    <row r="10" spans="1:15" s="25" customFormat="1" ht="12.6" customHeight="1" x14ac:dyDescent="0.2">
      <c r="A10" s="105" t="s">
        <v>349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>
        <v>0</v>
      </c>
      <c r="N10" s="183">
        <f t="shared" si="0"/>
        <v>0</v>
      </c>
      <c r="O10" s="106" t="str">
        <f t="shared" si="1"/>
        <v/>
      </c>
    </row>
    <row r="11" spans="1:15" s="25" customFormat="1" ht="12.6" customHeight="1" x14ac:dyDescent="0.2">
      <c r="A11" s="105" t="s">
        <v>608</v>
      </c>
      <c r="B11" s="26"/>
      <c r="C11" s="26"/>
      <c r="D11" s="26">
        <v>1445</v>
      </c>
      <c r="E11" s="26"/>
      <c r="F11" s="26"/>
      <c r="G11" s="26"/>
      <c r="H11" s="26"/>
      <c r="I11" s="26"/>
      <c r="J11" s="26"/>
      <c r="K11" s="26"/>
      <c r="L11" s="26"/>
      <c r="M11" s="26">
        <v>0</v>
      </c>
      <c r="N11" s="183">
        <f t="shared" si="0"/>
        <v>1445</v>
      </c>
      <c r="O11" s="106">
        <f t="shared" si="1"/>
        <v>1445</v>
      </c>
    </row>
    <row r="12" spans="1:15" s="25" customFormat="1" ht="12.6" customHeight="1" x14ac:dyDescent="0.2">
      <c r="A12" s="105" t="s">
        <v>157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>
        <v>0</v>
      </c>
      <c r="N12" s="183">
        <f t="shared" si="0"/>
        <v>0</v>
      </c>
      <c r="O12" s="106" t="str">
        <f t="shared" si="1"/>
        <v/>
      </c>
    </row>
    <row r="13" spans="1:15" s="25" customFormat="1" ht="12.6" customHeight="1" x14ac:dyDescent="0.2">
      <c r="A13" s="105" t="s">
        <v>149</v>
      </c>
      <c r="B13" s="26">
        <v>312.54000000000002</v>
      </c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>
        <v>0</v>
      </c>
      <c r="N13" s="183">
        <f t="shared" si="0"/>
        <v>312.54000000000002</v>
      </c>
      <c r="O13" s="106">
        <f t="shared" si="1"/>
        <v>312.54000000000002</v>
      </c>
    </row>
    <row r="14" spans="1:15" s="25" customFormat="1" ht="12.6" customHeight="1" x14ac:dyDescent="0.2">
      <c r="A14" s="105" t="s">
        <v>252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>
        <v>0</v>
      </c>
      <c r="N14" s="183">
        <f t="shared" si="0"/>
        <v>0</v>
      </c>
      <c r="O14" s="106" t="str">
        <f t="shared" si="1"/>
        <v/>
      </c>
    </row>
    <row r="15" spans="1:15" s="25" customFormat="1" ht="12.6" customHeight="1" x14ac:dyDescent="0.2">
      <c r="A15" s="105" t="s">
        <v>131</v>
      </c>
      <c r="B15" s="26"/>
      <c r="C15" s="26"/>
      <c r="D15" s="26">
        <v>45.95</v>
      </c>
      <c r="E15" s="26"/>
      <c r="F15" s="26"/>
      <c r="G15" s="26"/>
      <c r="H15" s="26"/>
      <c r="I15" s="26"/>
      <c r="J15" s="26"/>
      <c r="K15" s="26"/>
      <c r="L15" s="26"/>
      <c r="M15" s="26">
        <v>0</v>
      </c>
      <c r="N15" s="183">
        <f t="shared" si="0"/>
        <v>45.95</v>
      </c>
      <c r="O15" s="106">
        <f t="shared" si="1"/>
        <v>45.95</v>
      </c>
    </row>
    <row r="16" spans="1:15" s="25" customFormat="1" ht="12.6" customHeight="1" x14ac:dyDescent="0.2">
      <c r="A16" s="105" t="s">
        <v>182</v>
      </c>
      <c r="B16" s="26">
        <v>100</v>
      </c>
      <c r="C16" s="26"/>
      <c r="D16" s="26">
        <v>65</v>
      </c>
      <c r="E16" s="26"/>
      <c r="F16" s="26"/>
      <c r="G16" s="26"/>
      <c r="H16" s="26"/>
      <c r="I16" s="26"/>
      <c r="J16" s="26"/>
      <c r="K16" s="26"/>
      <c r="L16" s="26"/>
      <c r="M16" s="26">
        <v>0</v>
      </c>
      <c r="N16" s="183">
        <f t="shared" si="0"/>
        <v>165</v>
      </c>
      <c r="O16" s="106">
        <f t="shared" si="1"/>
        <v>82.5</v>
      </c>
    </row>
    <row r="17" spans="1:15" s="25" customFormat="1" ht="12.6" customHeight="1" x14ac:dyDescent="0.2">
      <c r="A17" s="105" t="s">
        <v>465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>
        <v>0</v>
      </c>
      <c r="N17" s="183">
        <f t="shared" si="0"/>
        <v>0</v>
      </c>
      <c r="O17" s="106" t="str">
        <f t="shared" si="1"/>
        <v/>
      </c>
    </row>
    <row r="18" spans="1:15" s="25" customFormat="1" ht="12.6" customHeight="1" x14ac:dyDescent="0.2">
      <c r="A18" s="105" t="s">
        <v>80</v>
      </c>
      <c r="B18" s="26">
        <v>178.98</v>
      </c>
      <c r="C18" s="26">
        <v>453.22</v>
      </c>
      <c r="D18" s="26">
        <v>76</v>
      </c>
      <c r="E18" s="26"/>
      <c r="F18" s="26"/>
      <c r="G18" s="26"/>
      <c r="H18" s="26"/>
      <c r="I18" s="26"/>
      <c r="J18" s="26"/>
      <c r="K18" s="26"/>
      <c r="L18" s="26"/>
      <c r="M18" s="26">
        <v>0</v>
      </c>
      <c r="N18" s="183">
        <f t="shared" si="0"/>
        <v>708.2</v>
      </c>
      <c r="O18" s="106">
        <f t="shared" si="1"/>
        <v>236.06666666666669</v>
      </c>
    </row>
    <row r="19" spans="1:15" s="25" customFormat="1" ht="12.6" customHeight="1" x14ac:dyDescent="0.2">
      <c r="A19" s="105" t="s">
        <v>244</v>
      </c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>
        <v>0</v>
      </c>
      <c r="N19" s="183">
        <f t="shared" si="0"/>
        <v>0</v>
      </c>
      <c r="O19" s="106" t="str">
        <f t="shared" si="1"/>
        <v/>
      </c>
    </row>
    <row r="20" spans="1:15" s="25" customFormat="1" ht="12.6" customHeight="1" x14ac:dyDescent="0.2">
      <c r="A20" s="105" t="s">
        <v>67</v>
      </c>
      <c r="B20" s="26"/>
      <c r="C20" s="26">
        <v>198.45</v>
      </c>
      <c r="D20" s="26"/>
      <c r="E20" s="26"/>
      <c r="F20" s="26"/>
      <c r="G20" s="26"/>
      <c r="H20" s="26"/>
      <c r="I20" s="26"/>
      <c r="J20" s="26"/>
      <c r="K20" s="26"/>
      <c r="L20" s="26"/>
      <c r="M20" s="26">
        <v>0</v>
      </c>
      <c r="N20" s="183">
        <f t="shared" si="0"/>
        <v>198.45</v>
      </c>
      <c r="O20" s="106">
        <f t="shared" si="1"/>
        <v>198.45</v>
      </c>
    </row>
    <row r="21" spans="1:15" s="25" customFormat="1" ht="12.6" customHeight="1" x14ac:dyDescent="0.2">
      <c r="A21" s="105" t="s">
        <v>91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>
        <v>0</v>
      </c>
      <c r="N21" s="183">
        <f t="shared" si="0"/>
        <v>0</v>
      </c>
      <c r="O21" s="106" t="str">
        <f t="shared" si="1"/>
        <v/>
      </c>
    </row>
    <row r="22" spans="1:15" s="25" customFormat="1" ht="12.6" customHeight="1" x14ac:dyDescent="0.2">
      <c r="A22" s="105" t="s">
        <v>191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>
        <v>0</v>
      </c>
      <c r="N22" s="183">
        <f t="shared" si="0"/>
        <v>0</v>
      </c>
      <c r="O22" s="106" t="str">
        <f t="shared" si="1"/>
        <v/>
      </c>
    </row>
    <row r="23" spans="1:15" s="25" customFormat="1" ht="12.6" customHeight="1" x14ac:dyDescent="0.2">
      <c r="A23" s="105" t="s">
        <v>216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>
        <v>0</v>
      </c>
      <c r="N23" s="183">
        <f t="shared" si="0"/>
        <v>0</v>
      </c>
      <c r="O23" s="106" t="str">
        <f t="shared" si="1"/>
        <v/>
      </c>
    </row>
    <row r="24" spans="1:15" s="25" customFormat="1" ht="12.6" customHeight="1" x14ac:dyDescent="0.2">
      <c r="A24" s="105" t="s">
        <v>92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>
        <v>0</v>
      </c>
      <c r="N24" s="183">
        <f t="shared" si="0"/>
        <v>0</v>
      </c>
      <c r="O24" s="106" t="str">
        <f t="shared" si="1"/>
        <v/>
      </c>
    </row>
    <row r="25" spans="1:15" s="25" customFormat="1" ht="12.6" customHeight="1" x14ac:dyDescent="0.2">
      <c r="A25" s="105" t="s">
        <v>389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>
        <v>0</v>
      </c>
      <c r="N25" s="183">
        <f t="shared" si="0"/>
        <v>0</v>
      </c>
      <c r="O25" s="106" t="str">
        <f t="shared" si="1"/>
        <v/>
      </c>
    </row>
    <row r="26" spans="1:15" s="25" customFormat="1" ht="12.6" customHeight="1" x14ac:dyDescent="0.2">
      <c r="A26" s="105" t="s">
        <v>93</v>
      </c>
      <c r="B26" s="26">
        <v>813.5</v>
      </c>
      <c r="C26" s="26">
        <v>323.5</v>
      </c>
      <c r="D26" s="26">
        <v>323.5</v>
      </c>
      <c r="E26" s="26"/>
      <c r="F26" s="26"/>
      <c r="G26" s="26"/>
      <c r="H26" s="26"/>
      <c r="I26" s="26"/>
      <c r="J26" s="26"/>
      <c r="K26" s="26"/>
      <c r="L26" s="26"/>
      <c r="M26" s="26">
        <v>0</v>
      </c>
      <c r="N26" s="183">
        <f t="shared" si="0"/>
        <v>1460.5</v>
      </c>
      <c r="O26" s="106">
        <f t="shared" si="1"/>
        <v>486.83333333333331</v>
      </c>
    </row>
    <row r="27" spans="1:15" s="25" customFormat="1" ht="12.6" customHeight="1" x14ac:dyDescent="0.2">
      <c r="A27" s="105" t="s">
        <v>478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>
        <v>0</v>
      </c>
      <c r="N27" s="183">
        <f t="shared" si="0"/>
        <v>0</v>
      </c>
      <c r="O27" s="106" t="str">
        <f t="shared" si="1"/>
        <v/>
      </c>
    </row>
    <row r="28" spans="1:15" s="25" customFormat="1" ht="12.6" customHeight="1" x14ac:dyDescent="0.2">
      <c r="A28" s="105" t="s">
        <v>88</v>
      </c>
      <c r="B28" s="26">
        <v>50</v>
      </c>
      <c r="C28" s="26">
        <v>78.959999999999994</v>
      </c>
      <c r="D28" s="26"/>
      <c r="E28" s="26"/>
      <c r="F28" s="26"/>
      <c r="G28" s="26"/>
      <c r="H28" s="26"/>
      <c r="I28" s="26"/>
      <c r="J28" s="26"/>
      <c r="K28" s="26"/>
      <c r="L28" s="26"/>
      <c r="M28" s="26">
        <v>0</v>
      </c>
      <c r="N28" s="183">
        <f t="shared" si="0"/>
        <v>128.95999999999998</v>
      </c>
      <c r="O28" s="106">
        <f t="shared" si="1"/>
        <v>64.47999999999999</v>
      </c>
    </row>
    <row r="29" spans="1:15" s="25" customFormat="1" ht="12.6" customHeight="1" x14ac:dyDescent="0.2">
      <c r="A29" s="105" t="s">
        <v>382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>
        <v>0</v>
      </c>
      <c r="N29" s="183">
        <f t="shared" si="0"/>
        <v>0</v>
      </c>
      <c r="O29" s="106" t="str">
        <f t="shared" si="1"/>
        <v/>
      </c>
    </row>
    <row r="30" spans="1:15" s="25" customFormat="1" ht="12.6" customHeight="1" x14ac:dyDescent="0.2">
      <c r="A30" s="105" t="s">
        <v>108</v>
      </c>
      <c r="B30" s="26"/>
      <c r="C30" s="26"/>
      <c r="D30" s="26">
        <v>1010</v>
      </c>
      <c r="E30" s="26"/>
      <c r="F30" s="26"/>
      <c r="G30" s="26"/>
      <c r="H30" s="26"/>
      <c r="I30" s="26"/>
      <c r="J30" s="26"/>
      <c r="K30" s="26"/>
      <c r="L30" s="26"/>
      <c r="M30" s="26">
        <v>0</v>
      </c>
      <c r="N30" s="183">
        <f t="shared" si="0"/>
        <v>1010</v>
      </c>
      <c r="O30" s="106">
        <f t="shared" si="1"/>
        <v>1010</v>
      </c>
    </row>
    <row r="31" spans="1:15" s="25" customFormat="1" ht="12.6" customHeight="1" x14ac:dyDescent="0.2">
      <c r="A31" s="105" t="s">
        <v>111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>
        <v>0</v>
      </c>
      <c r="N31" s="183">
        <f t="shared" si="0"/>
        <v>0</v>
      </c>
      <c r="O31" s="106" t="str">
        <f t="shared" si="1"/>
        <v/>
      </c>
    </row>
    <row r="32" spans="1:15" s="25" customFormat="1" ht="12.6" customHeight="1" x14ac:dyDescent="0.2">
      <c r="A32" s="105" t="s">
        <v>126</v>
      </c>
      <c r="B32" s="26"/>
      <c r="C32" s="26"/>
      <c r="D32" s="26">
        <v>400</v>
      </c>
      <c r="E32" s="26"/>
      <c r="F32" s="26"/>
      <c r="G32" s="26"/>
      <c r="H32" s="26"/>
      <c r="I32" s="26"/>
      <c r="J32" s="26"/>
      <c r="K32" s="26"/>
      <c r="L32" s="26"/>
      <c r="M32" s="26">
        <v>0</v>
      </c>
      <c r="N32" s="183">
        <f t="shared" si="0"/>
        <v>400</v>
      </c>
      <c r="O32" s="106">
        <f t="shared" si="1"/>
        <v>400</v>
      </c>
    </row>
    <row r="33" spans="1:15" s="25" customFormat="1" ht="12.6" customHeight="1" x14ac:dyDescent="0.2">
      <c r="A33" s="105" t="s">
        <v>69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>
        <v>0</v>
      </c>
      <c r="N33" s="183">
        <f t="shared" si="0"/>
        <v>0</v>
      </c>
      <c r="O33" s="106" t="str">
        <f t="shared" si="1"/>
        <v/>
      </c>
    </row>
    <row r="34" spans="1:15" s="25" customFormat="1" ht="12.6" customHeight="1" x14ac:dyDescent="0.2">
      <c r="A34" s="105" t="s">
        <v>123</v>
      </c>
      <c r="B34" s="26">
        <v>270</v>
      </c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>
        <v>0</v>
      </c>
      <c r="N34" s="183">
        <f t="shared" si="0"/>
        <v>270</v>
      </c>
      <c r="O34" s="106">
        <f t="shared" si="1"/>
        <v>270</v>
      </c>
    </row>
    <row r="35" spans="1:15" s="25" customFormat="1" ht="12.6" customHeight="1" x14ac:dyDescent="0.2">
      <c r="A35" s="105" t="s">
        <v>176</v>
      </c>
      <c r="B35" s="26">
        <v>6.77</v>
      </c>
      <c r="C35" s="26">
        <v>130</v>
      </c>
      <c r="D35" s="26"/>
      <c r="E35" s="26"/>
      <c r="F35" s="26"/>
      <c r="G35" s="26"/>
      <c r="H35" s="26"/>
      <c r="I35" s="26"/>
      <c r="J35" s="26"/>
      <c r="K35" s="26"/>
      <c r="L35" s="26"/>
      <c r="M35" s="26">
        <v>0</v>
      </c>
      <c r="N35" s="183">
        <f t="shared" si="0"/>
        <v>136.77000000000001</v>
      </c>
      <c r="O35" s="106">
        <f t="shared" si="1"/>
        <v>68.385000000000005</v>
      </c>
    </row>
    <row r="36" spans="1:15" s="25" customFormat="1" ht="12.6" customHeight="1" x14ac:dyDescent="0.2">
      <c r="A36" s="105" t="s">
        <v>195</v>
      </c>
      <c r="B36" s="26">
        <v>252</v>
      </c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>
        <v>0</v>
      </c>
      <c r="N36" s="183">
        <f t="shared" si="0"/>
        <v>252</v>
      </c>
      <c r="O36" s="106">
        <f t="shared" si="1"/>
        <v>252</v>
      </c>
    </row>
    <row r="37" spans="1:15" s="25" customFormat="1" ht="12.6" customHeight="1" x14ac:dyDescent="0.2">
      <c r="A37" s="105" t="s">
        <v>181</v>
      </c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>
        <v>0</v>
      </c>
      <c r="N37" s="183">
        <f t="shared" si="0"/>
        <v>0</v>
      </c>
      <c r="O37" s="106" t="str">
        <f t="shared" si="1"/>
        <v/>
      </c>
    </row>
    <row r="38" spans="1:15" s="25" customFormat="1" ht="12.6" customHeight="1" x14ac:dyDescent="0.2">
      <c r="A38" s="105" t="s">
        <v>484</v>
      </c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>
        <v>0</v>
      </c>
      <c r="N38" s="183">
        <f t="shared" si="0"/>
        <v>0</v>
      </c>
      <c r="O38" s="106" t="str">
        <f t="shared" si="1"/>
        <v/>
      </c>
    </row>
    <row r="39" spans="1:15" s="25" customFormat="1" ht="12.6" customHeight="1" x14ac:dyDescent="0.2">
      <c r="A39" s="263" t="s">
        <v>656</v>
      </c>
      <c r="B39" s="26"/>
      <c r="C39" s="26">
        <v>2.5299999999999998</v>
      </c>
      <c r="D39" s="26">
        <v>9.4</v>
      </c>
      <c r="E39" s="26"/>
      <c r="F39" s="26"/>
      <c r="G39" s="26"/>
      <c r="H39" s="26"/>
      <c r="I39" s="26"/>
      <c r="J39" s="26"/>
      <c r="K39" s="26"/>
      <c r="L39" s="26"/>
      <c r="M39" s="26">
        <v>0</v>
      </c>
      <c r="N39" s="183">
        <f t="shared" si="0"/>
        <v>11.93</v>
      </c>
      <c r="O39" s="106">
        <f t="shared" si="1"/>
        <v>5.9649999999999999</v>
      </c>
    </row>
    <row r="40" spans="1:15" s="25" customFormat="1" ht="12.6" customHeight="1" x14ac:dyDescent="0.2">
      <c r="A40" s="263" t="s">
        <v>371</v>
      </c>
      <c r="B40" s="26">
        <v>350.71</v>
      </c>
      <c r="C40" s="26">
        <v>350.71</v>
      </c>
      <c r="D40" s="26">
        <v>350.71</v>
      </c>
      <c r="E40" s="26"/>
      <c r="F40" s="26"/>
      <c r="G40" s="26"/>
      <c r="H40" s="26"/>
      <c r="I40" s="26"/>
      <c r="J40" s="26"/>
      <c r="K40" s="26"/>
      <c r="L40" s="26"/>
      <c r="M40" s="26">
        <v>0</v>
      </c>
      <c r="N40" s="183">
        <f t="shared" si="0"/>
        <v>1052.1299999999999</v>
      </c>
      <c r="O40" s="106">
        <f t="shared" si="1"/>
        <v>350.71</v>
      </c>
    </row>
    <row r="41" spans="1:15" s="25" customFormat="1" ht="12.6" customHeight="1" x14ac:dyDescent="0.2">
      <c r="A41" s="105" t="s">
        <v>281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>
        <v>0</v>
      </c>
      <c r="N41" s="183">
        <f t="shared" si="0"/>
        <v>0</v>
      </c>
      <c r="O41" s="106" t="str">
        <f t="shared" si="1"/>
        <v/>
      </c>
    </row>
    <row r="42" spans="1:15" s="25" customFormat="1" ht="12.6" customHeight="1" x14ac:dyDescent="0.2">
      <c r="A42" s="105" t="s">
        <v>282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>
        <v>0</v>
      </c>
      <c r="N42" s="183">
        <f t="shared" si="0"/>
        <v>0</v>
      </c>
      <c r="O42" s="106" t="str">
        <f t="shared" si="1"/>
        <v/>
      </c>
    </row>
    <row r="43" spans="1:15" s="25" customFormat="1" ht="12.6" customHeight="1" x14ac:dyDescent="0.2">
      <c r="A43" s="105" t="s">
        <v>383</v>
      </c>
      <c r="B43" s="26"/>
      <c r="C43" s="26">
        <v>420</v>
      </c>
      <c r="D43" s="26">
        <v>1413.4</v>
      </c>
      <c r="E43" s="26"/>
      <c r="F43" s="26"/>
      <c r="G43" s="26"/>
      <c r="H43" s="26"/>
      <c r="I43" s="26"/>
      <c r="J43" s="26"/>
      <c r="K43" s="26"/>
      <c r="L43" s="26"/>
      <c r="M43" s="26">
        <v>0</v>
      </c>
      <c r="N43" s="183">
        <f t="shared" si="0"/>
        <v>1833.4</v>
      </c>
      <c r="O43" s="106">
        <f t="shared" si="1"/>
        <v>916.7</v>
      </c>
    </row>
    <row r="44" spans="1:15" s="25" customFormat="1" ht="12.6" customHeight="1" x14ac:dyDescent="0.2">
      <c r="A44" s="105" t="s">
        <v>393</v>
      </c>
      <c r="B44" s="26"/>
      <c r="C44" s="26">
        <v>43.5</v>
      </c>
      <c r="D44" s="26"/>
      <c r="E44" s="26"/>
      <c r="F44" s="26"/>
      <c r="G44" s="26"/>
      <c r="H44" s="26"/>
      <c r="I44" s="26"/>
      <c r="J44" s="26"/>
      <c r="K44" s="26"/>
      <c r="L44" s="26"/>
      <c r="M44" s="26">
        <v>0</v>
      </c>
      <c r="N44" s="183">
        <f t="shared" si="0"/>
        <v>43.5</v>
      </c>
      <c r="O44" s="106">
        <f t="shared" si="1"/>
        <v>43.5</v>
      </c>
    </row>
    <row r="45" spans="1:15" s="25" customFormat="1" ht="12.6" customHeight="1" x14ac:dyDescent="0.2">
      <c r="A45" s="105" t="s">
        <v>145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>
        <v>0</v>
      </c>
      <c r="N45" s="183">
        <f t="shared" si="0"/>
        <v>0</v>
      </c>
      <c r="O45" s="106" t="str">
        <f t="shared" si="1"/>
        <v/>
      </c>
    </row>
    <row r="46" spans="1:15" s="25" customFormat="1" ht="12.6" customHeight="1" x14ac:dyDescent="0.2">
      <c r="A46" s="105" t="s">
        <v>71</v>
      </c>
      <c r="B46" s="26">
        <v>154.5</v>
      </c>
      <c r="C46" s="26">
        <v>78.05</v>
      </c>
      <c r="D46" s="26">
        <v>141.55000000000001</v>
      </c>
      <c r="E46" s="26"/>
      <c r="F46" s="26"/>
      <c r="G46" s="26"/>
      <c r="H46" s="26"/>
      <c r="I46" s="26"/>
      <c r="J46" s="26"/>
      <c r="K46" s="26"/>
      <c r="L46" s="26"/>
      <c r="M46" s="26">
        <v>0</v>
      </c>
      <c r="N46" s="183">
        <f t="shared" si="0"/>
        <v>374.1</v>
      </c>
      <c r="O46" s="106">
        <f t="shared" si="1"/>
        <v>124.7</v>
      </c>
    </row>
    <row r="47" spans="1:15" s="25" customFormat="1" ht="12.6" customHeight="1" x14ac:dyDescent="0.2">
      <c r="A47" s="105" t="s">
        <v>95</v>
      </c>
      <c r="B47" s="26">
        <v>752.55</v>
      </c>
      <c r="C47" s="26">
        <v>701.67</v>
      </c>
      <c r="D47" s="26">
        <v>670.46</v>
      </c>
      <c r="E47" s="26"/>
      <c r="F47" s="26"/>
      <c r="G47" s="26"/>
      <c r="H47" s="26"/>
      <c r="I47" s="26"/>
      <c r="J47" s="26"/>
      <c r="K47" s="26"/>
      <c r="L47" s="26"/>
      <c r="M47" s="26">
        <v>0</v>
      </c>
      <c r="N47" s="183">
        <f t="shared" si="0"/>
        <v>2124.6799999999998</v>
      </c>
      <c r="O47" s="106">
        <f t="shared" si="1"/>
        <v>708.22666666666657</v>
      </c>
    </row>
    <row r="48" spans="1:15" s="25" customFormat="1" ht="12.6" customHeight="1" x14ac:dyDescent="0.2">
      <c r="A48" s="105" t="s">
        <v>390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>
        <v>0</v>
      </c>
      <c r="N48" s="183">
        <f t="shared" si="0"/>
        <v>0</v>
      </c>
      <c r="O48" s="106" t="str">
        <f t="shared" si="1"/>
        <v/>
      </c>
    </row>
    <row r="49" spans="1:15" s="25" customFormat="1" ht="12.6" customHeight="1" x14ac:dyDescent="0.2">
      <c r="A49" s="105" t="s">
        <v>98</v>
      </c>
      <c r="B49" s="26">
        <v>300</v>
      </c>
      <c r="C49" s="26">
        <v>350</v>
      </c>
      <c r="D49" s="26">
        <v>300</v>
      </c>
      <c r="E49" s="26"/>
      <c r="F49" s="26"/>
      <c r="G49" s="26"/>
      <c r="H49" s="26"/>
      <c r="I49" s="26"/>
      <c r="J49" s="26"/>
      <c r="K49" s="26"/>
      <c r="L49" s="26"/>
      <c r="M49" s="26">
        <v>0</v>
      </c>
      <c r="N49" s="183">
        <f t="shared" si="0"/>
        <v>950</v>
      </c>
      <c r="O49" s="106">
        <f t="shared" si="1"/>
        <v>316.66666666666669</v>
      </c>
    </row>
    <row r="50" spans="1:15" s="25" customFormat="1" ht="12.6" customHeight="1" x14ac:dyDescent="0.2">
      <c r="A50" s="105" t="s">
        <v>99</v>
      </c>
      <c r="B50" s="26">
        <v>234.81</v>
      </c>
      <c r="C50" s="26">
        <v>334.81</v>
      </c>
      <c r="D50" s="26">
        <v>434.81</v>
      </c>
      <c r="E50" s="26"/>
      <c r="F50" s="26"/>
      <c r="G50" s="26"/>
      <c r="H50" s="26"/>
      <c r="I50" s="26"/>
      <c r="J50" s="26"/>
      <c r="K50" s="26"/>
      <c r="L50" s="26"/>
      <c r="M50" s="26">
        <v>0</v>
      </c>
      <c r="N50" s="183">
        <f t="shared" si="0"/>
        <v>1004.4300000000001</v>
      </c>
      <c r="O50" s="106">
        <f t="shared" si="1"/>
        <v>334.81</v>
      </c>
    </row>
    <row r="51" spans="1:15" s="25" customFormat="1" ht="12.6" customHeight="1" x14ac:dyDescent="0.2">
      <c r="A51" s="105" t="s">
        <v>74</v>
      </c>
      <c r="B51" s="26">
        <v>242</v>
      </c>
      <c r="C51" s="26">
        <v>242</v>
      </c>
      <c r="D51" s="26">
        <v>242</v>
      </c>
      <c r="E51" s="26"/>
      <c r="F51" s="26"/>
      <c r="G51" s="26"/>
      <c r="H51" s="26"/>
      <c r="I51" s="26"/>
      <c r="J51" s="26"/>
      <c r="K51" s="26"/>
      <c r="L51" s="26"/>
      <c r="M51" s="26">
        <v>0</v>
      </c>
      <c r="N51" s="183">
        <f t="shared" si="0"/>
        <v>726</v>
      </c>
      <c r="O51" s="106">
        <f t="shared" si="1"/>
        <v>242</v>
      </c>
    </row>
    <row r="52" spans="1:15" s="25" customFormat="1" ht="12.6" customHeight="1" x14ac:dyDescent="0.2">
      <c r="A52" s="105" t="s">
        <v>75</v>
      </c>
      <c r="B52" s="26">
        <v>431.45</v>
      </c>
      <c r="C52" s="26">
        <v>423.14</v>
      </c>
      <c r="D52" s="26">
        <v>472.5</v>
      </c>
      <c r="E52" s="26"/>
      <c r="F52" s="26"/>
      <c r="G52" s="26"/>
      <c r="H52" s="26"/>
      <c r="I52" s="26"/>
      <c r="J52" s="26"/>
      <c r="K52" s="26"/>
      <c r="L52" s="26"/>
      <c r="M52" s="26">
        <v>0</v>
      </c>
      <c r="N52" s="183">
        <f t="shared" si="0"/>
        <v>1327.09</v>
      </c>
      <c r="O52" s="106">
        <f t="shared" si="1"/>
        <v>442.36333333333329</v>
      </c>
    </row>
    <row r="53" spans="1:15" s="25" customFormat="1" ht="12.6" customHeight="1" x14ac:dyDescent="0.2">
      <c r="A53" s="105" t="s">
        <v>184</v>
      </c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>
        <v>0</v>
      </c>
      <c r="N53" s="183">
        <f t="shared" si="0"/>
        <v>0</v>
      </c>
      <c r="O53" s="106" t="str">
        <f t="shared" si="1"/>
        <v/>
      </c>
    </row>
    <row r="54" spans="1:15" s="25" customFormat="1" ht="12.6" customHeight="1" x14ac:dyDescent="0.2">
      <c r="A54" s="105" t="s">
        <v>373</v>
      </c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>
        <v>0</v>
      </c>
      <c r="N54" s="183">
        <f t="shared" si="0"/>
        <v>0</v>
      </c>
      <c r="O54" s="106" t="str">
        <f t="shared" si="1"/>
        <v/>
      </c>
    </row>
    <row r="55" spans="1:15" s="25" customFormat="1" ht="12.6" customHeight="1" x14ac:dyDescent="0.2">
      <c r="A55" s="105" t="s">
        <v>288</v>
      </c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>
        <v>0</v>
      </c>
      <c r="N55" s="183">
        <f t="shared" si="0"/>
        <v>0</v>
      </c>
      <c r="O55" s="106" t="str">
        <f t="shared" si="1"/>
        <v/>
      </c>
    </row>
    <row r="56" spans="1:15" s="25" customFormat="1" ht="12.6" customHeight="1" x14ac:dyDescent="0.2">
      <c r="A56" s="105" t="s">
        <v>79</v>
      </c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>
        <v>0</v>
      </c>
      <c r="N56" s="183">
        <f t="shared" si="0"/>
        <v>0</v>
      </c>
      <c r="O56" s="106" t="str">
        <f t="shared" si="1"/>
        <v/>
      </c>
    </row>
    <row r="57" spans="1:15" s="25" customFormat="1" ht="12.6" customHeight="1" x14ac:dyDescent="0.2">
      <c r="A57" s="105" t="s">
        <v>81</v>
      </c>
      <c r="B57" s="26">
        <v>125.64</v>
      </c>
      <c r="C57" s="26">
        <v>125.64</v>
      </c>
      <c r="D57" s="26">
        <v>129.49</v>
      </c>
      <c r="E57" s="26"/>
      <c r="F57" s="26"/>
      <c r="G57" s="26"/>
      <c r="H57" s="26"/>
      <c r="I57" s="26"/>
      <c r="J57" s="26"/>
      <c r="K57" s="26"/>
      <c r="L57" s="26"/>
      <c r="M57" s="26">
        <v>0</v>
      </c>
      <c r="N57" s="183">
        <f t="shared" si="0"/>
        <v>380.77</v>
      </c>
      <c r="O57" s="106">
        <f t="shared" si="1"/>
        <v>126.92333333333333</v>
      </c>
    </row>
    <row r="58" spans="1:15" s="25" customFormat="1" ht="12.6" customHeight="1" x14ac:dyDescent="0.2">
      <c r="A58" s="263" t="s">
        <v>193</v>
      </c>
      <c r="B58" s="26">
        <v>1.85</v>
      </c>
      <c r="C58" s="26"/>
      <c r="D58" s="26">
        <v>1371.37</v>
      </c>
      <c r="E58" s="26"/>
      <c r="F58" s="26"/>
      <c r="G58" s="26"/>
      <c r="H58" s="26"/>
      <c r="I58" s="26"/>
      <c r="J58" s="26"/>
      <c r="K58" s="26"/>
      <c r="L58" s="26"/>
      <c r="M58" s="26">
        <v>0</v>
      </c>
      <c r="N58" s="183">
        <f t="shared" si="0"/>
        <v>1373.2199999999998</v>
      </c>
      <c r="O58" s="106">
        <f t="shared" si="1"/>
        <v>686.6099999999999</v>
      </c>
    </row>
    <row r="59" spans="1:15" s="25" customFormat="1" ht="12.6" customHeight="1" thickBot="1" x14ac:dyDescent="0.25">
      <c r="A59" s="168" t="s">
        <v>1</v>
      </c>
      <c r="B59" s="178">
        <f t="shared" ref="B59:M59" si="2">SUM(B7:B58)</f>
        <v>4608.130000000001</v>
      </c>
      <c r="C59" s="178">
        <f t="shared" si="2"/>
        <v>4586.01</v>
      </c>
      <c r="D59" s="178">
        <f t="shared" si="2"/>
        <v>8931.9700000000012</v>
      </c>
      <c r="E59" s="178">
        <f t="shared" si="2"/>
        <v>0</v>
      </c>
      <c r="F59" s="178">
        <f t="shared" si="2"/>
        <v>0</v>
      </c>
      <c r="G59" s="178">
        <f t="shared" si="2"/>
        <v>0</v>
      </c>
      <c r="H59" s="178">
        <f t="shared" si="2"/>
        <v>0</v>
      </c>
      <c r="I59" s="178">
        <f t="shared" si="2"/>
        <v>0</v>
      </c>
      <c r="J59" s="178">
        <f t="shared" si="2"/>
        <v>0</v>
      </c>
      <c r="K59" s="178">
        <f t="shared" si="2"/>
        <v>0</v>
      </c>
      <c r="L59" s="178">
        <f t="shared" si="2"/>
        <v>0</v>
      </c>
      <c r="M59" s="178">
        <f t="shared" si="2"/>
        <v>0</v>
      </c>
      <c r="N59" s="178">
        <f>SUM(B59:M59)</f>
        <v>18126.11</v>
      </c>
      <c r="O59" s="295">
        <f>IFERROR(AVERAGEIF(B59:M59,"&gt;0"),"")</f>
        <v>6042.0366666666669</v>
      </c>
    </row>
    <row r="60" spans="1:15" s="25" customFormat="1" ht="12.6" customHeight="1" thickBot="1" x14ac:dyDescent="0.25">
      <c r="A60" s="118"/>
      <c r="B60" s="119"/>
      <c r="C60" s="119"/>
      <c r="D60" s="119"/>
      <c r="E60" s="119"/>
      <c r="F60" s="119"/>
      <c r="G60" s="119"/>
      <c r="H60" s="119"/>
      <c r="I60" s="119"/>
      <c r="J60" s="119"/>
      <c r="K60" s="119"/>
      <c r="L60" s="119"/>
      <c r="M60" s="119"/>
      <c r="N60" s="119"/>
      <c r="O60" s="33"/>
    </row>
    <row r="61" spans="1:15" s="71" customFormat="1" ht="12.6" customHeight="1" thickBot="1" x14ac:dyDescent="0.25">
      <c r="A61" s="72" t="s">
        <v>2</v>
      </c>
      <c r="B61" s="136">
        <f t="shared" ref="B61:M61" si="3">B6</f>
        <v>44197</v>
      </c>
      <c r="C61" s="137">
        <f t="shared" si="3"/>
        <v>44228</v>
      </c>
      <c r="D61" s="137">
        <f t="shared" si="3"/>
        <v>44256</v>
      </c>
      <c r="E61" s="137">
        <f t="shared" si="3"/>
        <v>44287</v>
      </c>
      <c r="F61" s="137">
        <f t="shared" si="3"/>
        <v>44317</v>
      </c>
      <c r="G61" s="137">
        <f t="shared" si="3"/>
        <v>44348</v>
      </c>
      <c r="H61" s="137">
        <f t="shared" si="3"/>
        <v>44378</v>
      </c>
      <c r="I61" s="137">
        <f t="shared" si="3"/>
        <v>44409</v>
      </c>
      <c r="J61" s="137">
        <f t="shared" si="3"/>
        <v>44440</v>
      </c>
      <c r="K61" s="137">
        <f t="shared" si="3"/>
        <v>44470</v>
      </c>
      <c r="L61" s="137">
        <f t="shared" si="3"/>
        <v>44501</v>
      </c>
      <c r="M61" s="137">
        <f t="shared" si="3"/>
        <v>44531</v>
      </c>
      <c r="N61" s="138" t="str">
        <f>'PATO BRANCO'!N6</f>
        <v>Total</v>
      </c>
      <c r="O61" s="141" t="str">
        <f>'PATO BRANCO'!O6</f>
        <v>Média</v>
      </c>
    </row>
    <row r="62" spans="1:15" s="25" customFormat="1" ht="12.6" customHeight="1" x14ac:dyDescent="0.2">
      <c r="A62" s="111" t="s">
        <v>5</v>
      </c>
      <c r="B62" s="26">
        <v>5500</v>
      </c>
      <c r="C62" s="26">
        <v>5500</v>
      </c>
      <c r="D62" s="26">
        <v>5500</v>
      </c>
      <c r="E62" s="26"/>
      <c r="F62" s="26"/>
      <c r="G62" s="26"/>
      <c r="H62" s="26"/>
      <c r="I62" s="26"/>
      <c r="J62" s="26"/>
      <c r="K62" s="26"/>
      <c r="L62" s="26"/>
      <c r="M62" s="26">
        <v>0</v>
      </c>
      <c r="N62" s="183">
        <f t="shared" ref="N62:N72" si="4">SUM(B62:M62)</f>
        <v>16500</v>
      </c>
      <c r="O62" s="106">
        <f>IFERROR(AVERAGEIF(B62:M62,"&gt;0"),"")</f>
        <v>5500</v>
      </c>
    </row>
    <row r="63" spans="1:15" s="25" customFormat="1" ht="12.6" customHeight="1" x14ac:dyDescent="0.2">
      <c r="A63" s="111" t="s">
        <v>291</v>
      </c>
      <c r="B63" s="26"/>
      <c r="C63" s="26"/>
      <c r="D63" s="26">
        <v>40380</v>
      </c>
      <c r="E63" s="26"/>
      <c r="F63" s="26"/>
      <c r="G63" s="26"/>
      <c r="H63" s="26"/>
      <c r="I63" s="26"/>
      <c r="J63" s="26"/>
      <c r="K63" s="26"/>
      <c r="L63" s="26"/>
      <c r="M63" s="26">
        <v>0</v>
      </c>
      <c r="N63" s="183">
        <f t="shared" si="4"/>
        <v>40380</v>
      </c>
      <c r="O63" s="106">
        <f t="shared" ref="O63:O72" si="5">IFERROR(AVERAGEIF(B63:M63,"&gt;0"),"")</f>
        <v>40380</v>
      </c>
    </row>
    <row r="64" spans="1:15" s="25" customFormat="1" ht="12.6" customHeight="1" x14ac:dyDescent="0.2">
      <c r="A64" s="111" t="s">
        <v>332</v>
      </c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>
        <v>0</v>
      </c>
      <c r="N64" s="183">
        <f t="shared" si="4"/>
        <v>0</v>
      </c>
      <c r="O64" s="106" t="str">
        <f t="shared" si="5"/>
        <v/>
      </c>
    </row>
    <row r="65" spans="1:16" s="25" customFormat="1" ht="12.6" customHeight="1" x14ac:dyDescent="0.2">
      <c r="A65" s="111" t="s">
        <v>477</v>
      </c>
      <c r="B65" s="26">
        <v>1600</v>
      </c>
      <c r="C65" s="26">
        <v>1600</v>
      </c>
      <c r="D65" s="26">
        <v>1600</v>
      </c>
      <c r="E65" s="26"/>
      <c r="F65" s="26"/>
      <c r="G65" s="26"/>
      <c r="H65" s="26"/>
      <c r="I65" s="26"/>
      <c r="J65" s="26"/>
      <c r="K65" s="26"/>
      <c r="L65" s="26"/>
      <c r="M65" s="26">
        <v>0</v>
      </c>
      <c r="N65" s="183">
        <f t="shared" si="4"/>
        <v>4800</v>
      </c>
      <c r="O65" s="106">
        <f t="shared" si="5"/>
        <v>1600</v>
      </c>
    </row>
    <row r="66" spans="1:16" s="25" customFormat="1" ht="12.6" customHeight="1" x14ac:dyDescent="0.2">
      <c r="A66" s="111" t="s">
        <v>148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>
        <v>0</v>
      </c>
      <c r="N66" s="183">
        <f t="shared" si="4"/>
        <v>0</v>
      </c>
      <c r="O66" s="106" t="str">
        <f t="shared" si="5"/>
        <v/>
      </c>
    </row>
    <row r="67" spans="1:16" s="25" customFormat="1" ht="12.6" customHeight="1" x14ac:dyDescent="0.2">
      <c r="A67" s="112" t="s">
        <v>61</v>
      </c>
      <c r="B67" s="26">
        <v>120</v>
      </c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>
        <v>0</v>
      </c>
      <c r="N67" s="183">
        <f t="shared" si="4"/>
        <v>120</v>
      </c>
      <c r="O67" s="106">
        <f t="shared" si="5"/>
        <v>120</v>
      </c>
    </row>
    <row r="68" spans="1:16" s="25" customFormat="1" ht="12.6" customHeight="1" x14ac:dyDescent="0.2">
      <c r="A68" s="112" t="s">
        <v>385</v>
      </c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>
        <v>0</v>
      </c>
      <c r="N68" s="183">
        <f t="shared" si="4"/>
        <v>0</v>
      </c>
      <c r="O68" s="106" t="str">
        <f t="shared" si="5"/>
        <v/>
      </c>
    </row>
    <row r="69" spans="1:16" s="25" customFormat="1" ht="12.6" customHeight="1" x14ac:dyDescent="0.2">
      <c r="A69" s="182" t="s">
        <v>3</v>
      </c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>
        <v>0</v>
      </c>
      <c r="N69" s="183">
        <f t="shared" si="4"/>
        <v>0</v>
      </c>
      <c r="O69" s="106" t="str">
        <f t="shared" si="5"/>
        <v/>
      </c>
    </row>
    <row r="70" spans="1:16" s="25" customFormat="1" ht="12.6" customHeight="1" x14ac:dyDescent="0.2">
      <c r="A70" s="112" t="s">
        <v>306</v>
      </c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>
        <v>0</v>
      </c>
      <c r="N70" s="183">
        <f t="shared" si="4"/>
        <v>0</v>
      </c>
      <c r="O70" s="106" t="str">
        <f t="shared" si="5"/>
        <v/>
      </c>
    </row>
    <row r="71" spans="1:16" s="25" customFormat="1" ht="12.6" customHeight="1" x14ac:dyDescent="0.2">
      <c r="A71" s="112" t="s">
        <v>655</v>
      </c>
      <c r="B71" s="26">
        <v>135</v>
      </c>
      <c r="C71" s="26"/>
      <c r="D71" s="26">
        <v>1530</v>
      </c>
      <c r="E71" s="26"/>
      <c r="F71" s="26"/>
      <c r="G71" s="26"/>
      <c r="H71" s="26"/>
      <c r="I71" s="26"/>
      <c r="J71" s="26"/>
      <c r="K71" s="26"/>
      <c r="L71" s="26"/>
      <c r="M71" s="26">
        <v>0</v>
      </c>
      <c r="N71" s="183">
        <f t="shared" si="4"/>
        <v>1665</v>
      </c>
      <c r="O71" s="106">
        <f t="shared" si="5"/>
        <v>832.5</v>
      </c>
    </row>
    <row r="72" spans="1:16" s="25" customFormat="1" ht="12.6" customHeight="1" x14ac:dyDescent="0.2">
      <c r="A72" s="112" t="s">
        <v>362</v>
      </c>
      <c r="B72" s="26">
        <v>63.22</v>
      </c>
      <c r="C72" s="26">
        <v>22.6</v>
      </c>
      <c r="D72" s="26">
        <v>14.5</v>
      </c>
      <c r="E72" s="26"/>
      <c r="F72" s="26"/>
      <c r="G72" s="26"/>
      <c r="H72" s="26"/>
      <c r="I72" s="26"/>
      <c r="J72" s="26"/>
      <c r="K72" s="26"/>
      <c r="L72" s="26"/>
      <c r="M72" s="26">
        <v>0</v>
      </c>
      <c r="N72" s="183">
        <f t="shared" si="4"/>
        <v>100.32</v>
      </c>
      <c r="O72" s="106">
        <f t="shared" si="5"/>
        <v>33.44</v>
      </c>
    </row>
    <row r="73" spans="1:16" s="25" customFormat="1" ht="12.6" customHeight="1" thickBot="1" x14ac:dyDescent="0.25">
      <c r="A73" s="176" t="s">
        <v>1</v>
      </c>
      <c r="B73" s="177">
        <f t="shared" ref="B73:M73" si="6">SUM(B62:B72)</f>
        <v>7418.22</v>
      </c>
      <c r="C73" s="177">
        <f t="shared" si="6"/>
        <v>7122.6</v>
      </c>
      <c r="D73" s="177">
        <f t="shared" si="6"/>
        <v>49024.5</v>
      </c>
      <c r="E73" s="177">
        <f>SUM(E62:E72)</f>
        <v>0</v>
      </c>
      <c r="F73" s="177">
        <f t="shared" si="6"/>
        <v>0</v>
      </c>
      <c r="G73" s="177">
        <f t="shared" si="6"/>
        <v>0</v>
      </c>
      <c r="H73" s="177">
        <f t="shared" si="6"/>
        <v>0</v>
      </c>
      <c r="I73" s="177">
        <f t="shared" si="6"/>
        <v>0</v>
      </c>
      <c r="J73" s="177">
        <f t="shared" si="6"/>
        <v>0</v>
      </c>
      <c r="K73" s="177">
        <f t="shared" si="6"/>
        <v>0</v>
      </c>
      <c r="L73" s="177">
        <f t="shared" si="6"/>
        <v>0</v>
      </c>
      <c r="M73" s="177">
        <f t="shared" si="6"/>
        <v>0</v>
      </c>
      <c r="N73" s="189">
        <f>SUM(B73:M73)</f>
        <v>63565.32</v>
      </c>
      <c r="O73" s="291">
        <f>IFERROR(AVERAGEIF(B73:M73,"&gt;0"),"")</f>
        <v>21188.44</v>
      </c>
    </row>
    <row r="74" spans="1:16" s="25" customFormat="1" ht="12.6" customHeight="1" thickBot="1" x14ac:dyDescent="0.25">
      <c r="A74" s="41"/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43"/>
      <c r="O74" s="39"/>
    </row>
    <row r="75" spans="1:16" s="34" customFormat="1" ht="12.6" customHeight="1" thickBot="1" x14ac:dyDescent="0.25">
      <c r="A75" s="184" t="s">
        <v>9</v>
      </c>
      <c r="B75" s="336">
        <f>'[2]2021'!$E$47</f>
        <v>60150.969999999994</v>
      </c>
      <c r="C75" s="336">
        <f>'[2]2021'!$H$47</f>
        <v>63069.1</v>
      </c>
      <c r="D75" s="336">
        <f>'[2]2021'!$K$47</f>
        <v>79264.91</v>
      </c>
      <c r="E75" s="336">
        <f>'[2]2021'!$N$47</f>
        <v>0</v>
      </c>
      <c r="F75" s="336">
        <f>'[2]2021'!$Q$47</f>
        <v>0</v>
      </c>
      <c r="G75" s="336">
        <f>'[2]2021'!$T$47</f>
        <v>0</v>
      </c>
      <c r="H75" s="336">
        <f>'[2]2021'!$W$47</f>
        <v>0</v>
      </c>
      <c r="I75" s="336">
        <f>'[2]2021'!$Z$47</f>
        <v>0</v>
      </c>
      <c r="J75" s="336">
        <f>'[2]2021'!$AC$47</f>
        <v>0</v>
      </c>
      <c r="K75" s="336">
        <f>'[2]2021'!$AF$47</f>
        <v>0</v>
      </c>
      <c r="L75" s="336">
        <f>'[2]2021'!$AI$47</f>
        <v>0</v>
      </c>
      <c r="M75" s="336">
        <f>'[2]2021'!$AL$47</f>
        <v>0</v>
      </c>
      <c r="N75" s="43"/>
      <c r="O75" s="43"/>
      <c r="P75" s="43"/>
    </row>
    <row r="80" spans="1:16" x14ac:dyDescent="0.2">
      <c r="E80" s="240"/>
    </row>
  </sheetData>
  <sheetProtection password="E499" sheet="1" objects="1" scenarios="1" selectLockedCells="1" selectUnlockedCells="1"/>
  <mergeCells count="3">
    <mergeCell ref="A1:O1"/>
    <mergeCell ref="A2:O2"/>
    <mergeCell ref="A4:O4"/>
  </mergeCells>
  <printOptions horizontalCentered="1"/>
  <pageMargins left="0.62992125984251968" right="0.43307086614173229" top="0.35433070866141736" bottom="0.35433070866141736" header="0.31496062992125984" footer="0.31496062992125984"/>
  <pageSetup paperSize="9" scale="70" firstPageNumber="0" fitToHeight="0" orientation="landscape" horizontalDpi="300" verticalDpi="300" r:id="rId1"/>
  <headerFooter alignWithMargins="0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7"/>
  <dimension ref="A1:O73"/>
  <sheetViews>
    <sheetView topLeftCell="A39" zoomScale="130" zoomScaleNormal="130" workbookViewId="0">
      <selection activeCell="B67" sqref="B67:M67"/>
    </sheetView>
  </sheetViews>
  <sheetFormatPr defaultRowHeight="12.75" x14ac:dyDescent="0.2"/>
  <cols>
    <col min="1" max="1" width="39.7109375" style="44" customWidth="1"/>
    <col min="2" max="2" width="9" style="25" bestFit="1" customWidth="1"/>
    <col min="3" max="4" width="10" style="25" bestFit="1" customWidth="1"/>
    <col min="5" max="5" width="9.5703125" style="25" bestFit="1" customWidth="1"/>
    <col min="6" max="6" width="10.28515625" style="25" customWidth="1"/>
    <col min="7" max="7" width="10" style="25" bestFit="1" customWidth="1"/>
    <col min="8" max="8" width="9.7109375" style="25" customWidth="1"/>
    <col min="9" max="9" width="10" style="25" bestFit="1" customWidth="1"/>
    <col min="10" max="10" width="9.140625" style="25" customWidth="1"/>
    <col min="11" max="11" width="10.85546875" style="25" customWidth="1"/>
    <col min="12" max="12" width="11.5703125" style="25" customWidth="1"/>
    <col min="13" max="13" width="10" style="25" bestFit="1" customWidth="1"/>
    <col min="14" max="14" width="12.140625" style="34" customWidth="1"/>
    <col min="15" max="15" width="10" style="25" bestFit="1" customWidth="1"/>
    <col min="16" max="16384" width="9.140625" style="44"/>
  </cols>
  <sheetData>
    <row r="1" spans="1:15" ht="15" x14ac:dyDescent="0.2">
      <c r="A1" s="508" t="str">
        <f>APUCARANA!A1</f>
        <v xml:space="preserve">ORDEM DOS ADVOGADOS DO BRASIL - Seção PR </v>
      </c>
      <c r="B1" s="509"/>
      <c r="C1" s="509"/>
      <c r="D1" s="509"/>
      <c r="E1" s="509"/>
      <c r="F1" s="509"/>
      <c r="G1" s="509"/>
      <c r="H1" s="509"/>
      <c r="I1" s="509"/>
      <c r="J1" s="509"/>
      <c r="K1" s="509"/>
      <c r="L1" s="509"/>
      <c r="M1" s="509"/>
      <c r="N1" s="509"/>
      <c r="O1" s="510"/>
    </row>
    <row r="2" spans="1:15" ht="14.1" customHeight="1" x14ac:dyDescent="0.2">
      <c r="A2" s="490" t="str">
        <f>APUCARANA!A2</f>
        <v>Demostrativo de Despesas - JANEIRO 2021 A DEZEMBRO 2021</v>
      </c>
      <c r="B2" s="491"/>
      <c r="C2" s="491"/>
      <c r="D2" s="491"/>
      <c r="E2" s="491"/>
      <c r="F2" s="491"/>
      <c r="G2" s="491"/>
      <c r="H2" s="491"/>
      <c r="I2" s="491"/>
      <c r="J2" s="491"/>
      <c r="K2" s="491"/>
      <c r="L2" s="491"/>
      <c r="M2" s="491"/>
      <c r="N2" s="491"/>
      <c r="O2" s="492"/>
    </row>
    <row r="3" spans="1:15" ht="14.1" customHeight="1" x14ac:dyDescent="0.2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298"/>
      <c r="O3" s="45"/>
    </row>
    <row r="4" spans="1:15" ht="12.6" customHeight="1" x14ac:dyDescent="0.2">
      <c r="A4" s="545" t="s">
        <v>22</v>
      </c>
      <c r="B4" s="546"/>
      <c r="C4" s="546"/>
      <c r="D4" s="546"/>
      <c r="E4" s="546"/>
      <c r="F4" s="546"/>
      <c r="G4" s="546"/>
      <c r="H4" s="546"/>
      <c r="I4" s="546"/>
      <c r="J4" s="546"/>
      <c r="K4" s="546"/>
      <c r="L4" s="546"/>
      <c r="M4" s="546"/>
      <c r="N4" s="546"/>
      <c r="O4" s="547"/>
    </row>
    <row r="5" spans="1:15" ht="12.6" customHeight="1" thickBot="1" x14ac:dyDescent="0.25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298"/>
      <c r="O5" s="45"/>
    </row>
    <row r="6" spans="1:15" s="71" customFormat="1" ht="12.6" customHeight="1" thickBot="1" x14ac:dyDescent="0.25">
      <c r="A6" s="9" t="s">
        <v>0</v>
      </c>
      <c r="B6" s="11">
        <f>APUCARANA!B6</f>
        <v>44197</v>
      </c>
      <c r="C6" s="11">
        <f>APUCARANA!C6</f>
        <v>44228</v>
      </c>
      <c r="D6" s="11">
        <f>APUCARANA!D6</f>
        <v>44256</v>
      </c>
      <c r="E6" s="11">
        <f>APUCARANA!E6</f>
        <v>44287</v>
      </c>
      <c r="F6" s="11">
        <f>APUCARANA!F6</f>
        <v>44317</v>
      </c>
      <c r="G6" s="11">
        <f>APUCARANA!G6</f>
        <v>44348</v>
      </c>
      <c r="H6" s="11">
        <f>APUCARANA!H6</f>
        <v>44378</v>
      </c>
      <c r="I6" s="11">
        <f>APUCARANA!I6</f>
        <v>44409</v>
      </c>
      <c r="J6" s="11">
        <f>APUCARANA!J6</f>
        <v>44440</v>
      </c>
      <c r="K6" s="11">
        <f>APUCARANA!K6</f>
        <v>44470</v>
      </c>
      <c r="L6" s="11">
        <f>APUCARANA!L6</f>
        <v>44501</v>
      </c>
      <c r="M6" s="11">
        <f>APUCARANA!M6</f>
        <v>44531</v>
      </c>
      <c r="N6" s="12" t="str">
        <f>APUCARANA!N6</f>
        <v>Total</v>
      </c>
      <c r="O6" s="9" t="str">
        <f>APUCARANA!O6</f>
        <v>Média</v>
      </c>
    </row>
    <row r="7" spans="1:15" s="25" customFormat="1" ht="12.6" customHeight="1" x14ac:dyDescent="0.2">
      <c r="A7" s="105" t="s">
        <v>222</v>
      </c>
      <c r="B7" s="54">
        <v>0</v>
      </c>
      <c r="C7" s="54">
        <v>0</v>
      </c>
      <c r="D7" s="54">
        <v>0</v>
      </c>
      <c r="E7" s="54">
        <v>0</v>
      </c>
      <c r="F7" s="54">
        <v>0</v>
      </c>
      <c r="G7" s="54">
        <v>0</v>
      </c>
      <c r="H7" s="54">
        <v>0</v>
      </c>
      <c r="I7" s="54">
        <v>0</v>
      </c>
      <c r="J7" s="54">
        <v>0</v>
      </c>
      <c r="K7" s="54">
        <v>0</v>
      </c>
      <c r="L7" s="54">
        <v>0</v>
      </c>
      <c r="M7" s="54">
        <v>0</v>
      </c>
      <c r="N7" s="222">
        <f>SUM(B7:M7)</f>
        <v>0</v>
      </c>
      <c r="O7" s="106" t="str">
        <f>IFERROR(AVERAGEIF(B7:M7,"&gt;0"),"")</f>
        <v/>
      </c>
    </row>
    <row r="8" spans="1:15" s="25" customFormat="1" ht="12.6" customHeight="1" x14ac:dyDescent="0.2">
      <c r="A8" s="105" t="s">
        <v>569</v>
      </c>
      <c r="B8" s="54">
        <v>17.34</v>
      </c>
      <c r="C8" s="54"/>
      <c r="D8" s="54">
        <v>12.5</v>
      </c>
      <c r="E8" s="54"/>
      <c r="F8" s="54"/>
      <c r="G8" s="54"/>
      <c r="H8" s="54"/>
      <c r="I8" s="54"/>
      <c r="J8" s="54"/>
      <c r="K8" s="54"/>
      <c r="L8" s="54"/>
      <c r="M8" s="54">
        <v>0</v>
      </c>
      <c r="N8" s="222">
        <f t="shared" ref="N8:N58" si="0">SUM(B8:M8)</f>
        <v>29.84</v>
      </c>
      <c r="O8" s="106">
        <f t="shared" ref="O8:O58" si="1">IFERROR(AVERAGEIF(B8:M8,"&gt;0"),"")</f>
        <v>14.92</v>
      </c>
    </row>
    <row r="9" spans="1:15" s="25" customFormat="1" ht="12.6" customHeight="1" x14ac:dyDescent="0.2">
      <c r="A9" s="105" t="s">
        <v>113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>
        <v>0</v>
      </c>
      <c r="N9" s="222">
        <f t="shared" si="0"/>
        <v>0</v>
      </c>
      <c r="O9" s="106" t="str">
        <f t="shared" si="1"/>
        <v/>
      </c>
    </row>
    <row r="10" spans="1:15" s="25" customFormat="1" ht="12.6" customHeight="1" x14ac:dyDescent="0.2">
      <c r="A10" s="105" t="s">
        <v>277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>
        <v>0</v>
      </c>
      <c r="N10" s="222">
        <f t="shared" si="0"/>
        <v>0</v>
      </c>
      <c r="O10" s="106" t="str">
        <f t="shared" si="1"/>
        <v/>
      </c>
    </row>
    <row r="11" spans="1:15" s="25" customFormat="1" ht="12.6" customHeight="1" x14ac:dyDescent="0.2">
      <c r="A11" s="105" t="s">
        <v>618</v>
      </c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>
        <v>0</v>
      </c>
      <c r="N11" s="222">
        <f t="shared" si="0"/>
        <v>0</v>
      </c>
      <c r="O11" s="106" t="str">
        <f t="shared" si="1"/>
        <v/>
      </c>
    </row>
    <row r="12" spans="1:15" s="25" customFormat="1" ht="12.6" customHeight="1" x14ac:dyDescent="0.2">
      <c r="A12" s="105" t="s">
        <v>487</v>
      </c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>
        <v>0</v>
      </c>
      <c r="N12" s="222">
        <f t="shared" si="0"/>
        <v>0</v>
      </c>
      <c r="O12" s="106" t="str">
        <f t="shared" si="1"/>
        <v/>
      </c>
    </row>
    <row r="13" spans="1:15" s="25" customFormat="1" ht="12.6" customHeight="1" x14ac:dyDescent="0.2">
      <c r="A13" s="105" t="s">
        <v>157</v>
      </c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>
        <v>0</v>
      </c>
      <c r="N13" s="222">
        <f t="shared" si="0"/>
        <v>0</v>
      </c>
      <c r="O13" s="106" t="str">
        <f t="shared" si="1"/>
        <v/>
      </c>
    </row>
    <row r="14" spans="1:15" s="25" customFormat="1" ht="12.6" customHeight="1" x14ac:dyDescent="0.2">
      <c r="A14" s="105" t="s">
        <v>149</v>
      </c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>
        <v>0</v>
      </c>
      <c r="N14" s="222">
        <f t="shared" si="0"/>
        <v>0</v>
      </c>
      <c r="O14" s="106" t="str">
        <f t="shared" si="1"/>
        <v/>
      </c>
    </row>
    <row r="15" spans="1:15" s="25" customFormat="1" ht="12.6" customHeight="1" x14ac:dyDescent="0.2">
      <c r="A15" s="105" t="s">
        <v>131</v>
      </c>
      <c r="B15" s="54"/>
      <c r="C15" s="54"/>
      <c r="D15" s="54">
        <v>105</v>
      </c>
      <c r="E15" s="54"/>
      <c r="F15" s="54"/>
      <c r="G15" s="54"/>
      <c r="H15" s="54"/>
      <c r="I15" s="54"/>
      <c r="J15" s="54"/>
      <c r="K15" s="54"/>
      <c r="L15" s="54"/>
      <c r="M15" s="54">
        <v>0</v>
      </c>
      <c r="N15" s="222">
        <f t="shared" si="0"/>
        <v>105</v>
      </c>
      <c r="O15" s="106">
        <f t="shared" si="1"/>
        <v>105</v>
      </c>
    </row>
    <row r="16" spans="1:15" s="25" customFormat="1" ht="12.6" customHeight="1" x14ac:dyDescent="0.2">
      <c r="A16" s="105" t="s">
        <v>289</v>
      </c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>
        <v>0</v>
      </c>
      <c r="N16" s="222">
        <f t="shared" si="0"/>
        <v>0</v>
      </c>
      <c r="O16" s="106" t="str">
        <f t="shared" si="1"/>
        <v/>
      </c>
    </row>
    <row r="17" spans="1:15" s="25" customFormat="1" ht="12.6" customHeight="1" x14ac:dyDescent="0.2">
      <c r="A17" s="105" t="s">
        <v>167</v>
      </c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>
        <v>0</v>
      </c>
      <c r="N17" s="222">
        <f t="shared" si="0"/>
        <v>0</v>
      </c>
      <c r="O17" s="106" t="str">
        <f t="shared" si="1"/>
        <v/>
      </c>
    </row>
    <row r="18" spans="1:15" s="25" customFormat="1" ht="12.6" customHeight="1" x14ac:dyDescent="0.2">
      <c r="A18" s="105" t="s">
        <v>182</v>
      </c>
      <c r="B18" s="54"/>
      <c r="C18" s="54"/>
      <c r="D18" s="54">
        <v>84</v>
      </c>
      <c r="E18" s="54"/>
      <c r="F18" s="54"/>
      <c r="G18" s="54"/>
      <c r="H18" s="54"/>
      <c r="I18" s="54"/>
      <c r="J18" s="54"/>
      <c r="K18" s="54"/>
      <c r="L18" s="54"/>
      <c r="M18" s="54">
        <v>0</v>
      </c>
      <c r="N18" s="222">
        <f t="shared" si="0"/>
        <v>84</v>
      </c>
      <c r="O18" s="106">
        <f t="shared" si="1"/>
        <v>84</v>
      </c>
    </row>
    <row r="19" spans="1:15" s="25" customFormat="1" ht="12.6" customHeight="1" x14ac:dyDescent="0.2">
      <c r="A19" s="105" t="s">
        <v>488</v>
      </c>
      <c r="B19" s="54"/>
      <c r="C19" s="54">
        <v>166.89</v>
      </c>
      <c r="D19" s="54">
        <v>20</v>
      </c>
      <c r="E19" s="54"/>
      <c r="F19" s="54"/>
      <c r="G19" s="54"/>
      <c r="H19" s="54"/>
      <c r="I19" s="54"/>
      <c r="J19" s="54"/>
      <c r="K19" s="54"/>
      <c r="L19" s="54"/>
      <c r="M19" s="54">
        <v>0</v>
      </c>
      <c r="N19" s="222">
        <f t="shared" si="0"/>
        <v>186.89</v>
      </c>
      <c r="O19" s="106">
        <f t="shared" si="1"/>
        <v>93.444999999999993</v>
      </c>
    </row>
    <row r="20" spans="1:15" s="25" customFormat="1" ht="12.6" customHeight="1" x14ac:dyDescent="0.2">
      <c r="A20" s="105" t="s">
        <v>67</v>
      </c>
      <c r="B20" s="54"/>
      <c r="C20" s="54">
        <v>335.51</v>
      </c>
      <c r="D20" s="54"/>
      <c r="E20" s="54"/>
      <c r="F20" s="54"/>
      <c r="G20" s="54"/>
      <c r="H20" s="54"/>
      <c r="I20" s="54"/>
      <c r="J20" s="54"/>
      <c r="K20" s="54"/>
      <c r="L20" s="54"/>
      <c r="M20" s="54">
        <v>0</v>
      </c>
      <c r="N20" s="222">
        <f t="shared" si="0"/>
        <v>335.51</v>
      </c>
      <c r="O20" s="106">
        <f t="shared" si="1"/>
        <v>335.51</v>
      </c>
    </row>
    <row r="21" spans="1:15" s="25" customFormat="1" ht="12.6" customHeight="1" x14ac:dyDescent="0.2">
      <c r="A21" s="105" t="s">
        <v>271</v>
      </c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>
        <v>0</v>
      </c>
      <c r="N21" s="222">
        <f t="shared" si="0"/>
        <v>0</v>
      </c>
      <c r="O21" s="106" t="str">
        <f t="shared" si="1"/>
        <v/>
      </c>
    </row>
    <row r="22" spans="1:15" s="25" customFormat="1" ht="12.6" customHeight="1" x14ac:dyDescent="0.2">
      <c r="A22" s="105" t="s">
        <v>626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>
        <v>0</v>
      </c>
      <c r="N22" s="222">
        <f t="shared" si="0"/>
        <v>0</v>
      </c>
      <c r="O22" s="106" t="str">
        <f t="shared" si="1"/>
        <v/>
      </c>
    </row>
    <row r="23" spans="1:15" s="25" customFormat="1" ht="12.6" customHeight="1" x14ac:dyDescent="0.2">
      <c r="A23" s="105" t="s">
        <v>223</v>
      </c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>
        <v>0</v>
      </c>
      <c r="N23" s="222">
        <f t="shared" si="0"/>
        <v>0</v>
      </c>
      <c r="O23" s="106" t="str">
        <f t="shared" si="1"/>
        <v/>
      </c>
    </row>
    <row r="24" spans="1:15" s="25" customFormat="1" ht="12.6" customHeight="1" x14ac:dyDescent="0.2">
      <c r="A24" s="105" t="s">
        <v>158</v>
      </c>
      <c r="B24" s="54"/>
      <c r="C24" s="54">
        <v>4065</v>
      </c>
      <c r="D24" s="54">
        <v>4695</v>
      </c>
      <c r="E24" s="54"/>
      <c r="F24" s="54"/>
      <c r="G24" s="54"/>
      <c r="H24" s="54"/>
      <c r="I24" s="54"/>
      <c r="J24" s="54"/>
      <c r="K24" s="54"/>
      <c r="L24" s="54"/>
      <c r="M24" s="54">
        <v>0</v>
      </c>
      <c r="N24" s="222">
        <f t="shared" si="0"/>
        <v>8760</v>
      </c>
      <c r="O24" s="106">
        <f t="shared" si="1"/>
        <v>4380</v>
      </c>
    </row>
    <row r="25" spans="1:15" s="25" customFormat="1" ht="12.6" customHeight="1" x14ac:dyDescent="0.2">
      <c r="A25" s="105" t="s">
        <v>183</v>
      </c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>
        <v>0</v>
      </c>
      <c r="N25" s="222">
        <f t="shared" si="0"/>
        <v>0</v>
      </c>
      <c r="O25" s="106" t="str">
        <f t="shared" si="1"/>
        <v/>
      </c>
    </row>
    <row r="26" spans="1:15" s="25" customFormat="1" ht="12.6" customHeight="1" x14ac:dyDescent="0.2">
      <c r="A26" s="105" t="s">
        <v>224</v>
      </c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>
        <v>0</v>
      </c>
      <c r="N26" s="222">
        <f t="shared" si="0"/>
        <v>0</v>
      </c>
      <c r="O26" s="106" t="str">
        <f t="shared" si="1"/>
        <v/>
      </c>
    </row>
    <row r="27" spans="1:15" s="25" customFormat="1" ht="12.6" customHeight="1" x14ac:dyDescent="0.2">
      <c r="A27" s="105" t="s">
        <v>594</v>
      </c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>
        <v>0</v>
      </c>
      <c r="N27" s="222">
        <f t="shared" si="0"/>
        <v>0</v>
      </c>
      <c r="O27" s="106" t="str">
        <f t="shared" si="1"/>
        <v/>
      </c>
    </row>
    <row r="28" spans="1:15" s="25" customFormat="1" ht="12.6" customHeight="1" x14ac:dyDescent="0.2">
      <c r="A28" s="263" t="s">
        <v>88</v>
      </c>
      <c r="B28" s="54"/>
      <c r="C28" s="54">
        <v>183</v>
      </c>
      <c r="D28" s="54">
        <v>92</v>
      </c>
      <c r="E28" s="54"/>
      <c r="F28" s="54"/>
      <c r="G28" s="54"/>
      <c r="H28" s="54"/>
      <c r="I28" s="54"/>
      <c r="J28" s="54"/>
      <c r="K28" s="54"/>
      <c r="L28" s="54"/>
      <c r="M28" s="54">
        <v>0</v>
      </c>
      <c r="N28" s="222">
        <f t="shared" si="0"/>
        <v>275</v>
      </c>
      <c r="O28" s="106">
        <f t="shared" si="1"/>
        <v>137.5</v>
      </c>
    </row>
    <row r="29" spans="1:15" s="25" customFormat="1" ht="12.6" customHeight="1" x14ac:dyDescent="0.2">
      <c r="A29" s="156" t="s">
        <v>77</v>
      </c>
      <c r="B29" s="54">
        <v>40</v>
      </c>
      <c r="C29" s="54"/>
      <c r="D29" s="54">
        <v>319.22000000000003</v>
      </c>
      <c r="E29" s="54"/>
      <c r="F29" s="54"/>
      <c r="G29" s="54"/>
      <c r="H29" s="54"/>
      <c r="I29" s="54"/>
      <c r="J29" s="54"/>
      <c r="K29" s="54"/>
      <c r="L29" s="54"/>
      <c r="M29" s="54">
        <v>0</v>
      </c>
      <c r="N29" s="222">
        <f t="shared" si="0"/>
        <v>359.22</v>
      </c>
      <c r="O29" s="106">
        <f t="shared" si="1"/>
        <v>179.61</v>
      </c>
    </row>
    <row r="30" spans="1:15" s="25" customFormat="1" ht="12.6" customHeight="1" x14ac:dyDescent="0.2">
      <c r="A30" s="267" t="s">
        <v>111</v>
      </c>
      <c r="B30" s="54"/>
      <c r="C30" s="54">
        <v>259.70999999999998</v>
      </c>
      <c r="D30" s="54"/>
      <c r="E30" s="54"/>
      <c r="F30" s="54"/>
      <c r="G30" s="54"/>
      <c r="H30" s="54"/>
      <c r="I30" s="54"/>
      <c r="J30" s="54"/>
      <c r="K30" s="54"/>
      <c r="L30" s="54"/>
      <c r="M30" s="54">
        <v>0</v>
      </c>
      <c r="N30" s="222">
        <f t="shared" si="0"/>
        <v>259.70999999999998</v>
      </c>
      <c r="O30" s="106">
        <f t="shared" si="1"/>
        <v>259.70999999999998</v>
      </c>
    </row>
    <row r="31" spans="1:15" s="25" customFormat="1" ht="12.6" customHeight="1" x14ac:dyDescent="0.2">
      <c r="A31" s="267" t="s">
        <v>126</v>
      </c>
      <c r="B31" s="54"/>
      <c r="C31" s="54">
        <v>224.5</v>
      </c>
      <c r="D31" s="54"/>
      <c r="E31" s="54"/>
      <c r="F31" s="54"/>
      <c r="G31" s="54"/>
      <c r="H31" s="54"/>
      <c r="I31" s="54"/>
      <c r="J31" s="54"/>
      <c r="K31" s="54"/>
      <c r="L31" s="54"/>
      <c r="M31" s="54">
        <v>0</v>
      </c>
      <c r="N31" s="222">
        <f t="shared" si="0"/>
        <v>224.5</v>
      </c>
      <c r="O31" s="106">
        <f t="shared" si="1"/>
        <v>224.5</v>
      </c>
    </row>
    <row r="32" spans="1:15" s="25" customFormat="1" ht="12.6" customHeight="1" x14ac:dyDescent="0.2">
      <c r="A32" s="105" t="s">
        <v>490</v>
      </c>
      <c r="B32" s="54"/>
      <c r="C32" s="54"/>
      <c r="D32" s="54">
        <v>158.07</v>
      </c>
      <c r="E32" s="54"/>
      <c r="F32" s="54"/>
      <c r="G32" s="54"/>
      <c r="H32" s="54"/>
      <c r="I32" s="54"/>
      <c r="J32" s="54"/>
      <c r="K32" s="54"/>
      <c r="L32" s="54"/>
      <c r="M32" s="54">
        <v>0</v>
      </c>
      <c r="N32" s="222">
        <f t="shared" si="0"/>
        <v>158.07</v>
      </c>
      <c r="O32" s="106">
        <f t="shared" si="1"/>
        <v>158.07</v>
      </c>
    </row>
    <row r="33" spans="1:15" s="25" customFormat="1" ht="12.6" customHeight="1" x14ac:dyDescent="0.2">
      <c r="A33" s="105" t="s">
        <v>76</v>
      </c>
      <c r="B33" s="54">
        <v>35</v>
      </c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>
        <v>0</v>
      </c>
      <c r="N33" s="222">
        <f t="shared" si="0"/>
        <v>35</v>
      </c>
      <c r="O33" s="106">
        <f t="shared" si="1"/>
        <v>35</v>
      </c>
    </row>
    <row r="34" spans="1:15" s="25" customFormat="1" ht="12.6" customHeight="1" x14ac:dyDescent="0.2">
      <c r="A34" s="105" t="s">
        <v>402</v>
      </c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>
        <v>0</v>
      </c>
      <c r="N34" s="222">
        <f t="shared" si="0"/>
        <v>0</v>
      </c>
      <c r="O34" s="106" t="str">
        <f t="shared" si="1"/>
        <v/>
      </c>
    </row>
    <row r="35" spans="1:15" s="25" customFormat="1" ht="12.6" customHeight="1" x14ac:dyDescent="0.2">
      <c r="A35" s="105" t="s">
        <v>118</v>
      </c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>
        <v>0</v>
      </c>
      <c r="N35" s="222">
        <f t="shared" si="0"/>
        <v>0</v>
      </c>
      <c r="O35" s="106" t="str">
        <f t="shared" si="1"/>
        <v/>
      </c>
    </row>
    <row r="36" spans="1:15" s="25" customFormat="1" ht="12.6" customHeight="1" x14ac:dyDescent="0.2">
      <c r="A36" s="105" t="s">
        <v>176</v>
      </c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>
        <v>0</v>
      </c>
      <c r="N36" s="222">
        <f t="shared" si="0"/>
        <v>0</v>
      </c>
      <c r="O36" s="106" t="str">
        <f t="shared" si="1"/>
        <v/>
      </c>
    </row>
    <row r="37" spans="1:15" s="25" customFormat="1" ht="12.6" customHeight="1" x14ac:dyDescent="0.2">
      <c r="A37" s="105" t="s">
        <v>635</v>
      </c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>
        <v>0</v>
      </c>
      <c r="N37" s="222">
        <f t="shared" si="0"/>
        <v>0</v>
      </c>
      <c r="O37" s="106" t="str">
        <f t="shared" si="1"/>
        <v/>
      </c>
    </row>
    <row r="38" spans="1:15" s="25" customFormat="1" ht="12.6" customHeight="1" x14ac:dyDescent="0.2">
      <c r="A38" s="105" t="s">
        <v>225</v>
      </c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>
        <v>0</v>
      </c>
      <c r="N38" s="222">
        <f t="shared" si="0"/>
        <v>0</v>
      </c>
      <c r="O38" s="106" t="str">
        <f t="shared" si="1"/>
        <v/>
      </c>
    </row>
    <row r="39" spans="1:15" s="25" customFormat="1" ht="12.6" customHeight="1" x14ac:dyDescent="0.2">
      <c r="A39" s="105" t="s">
        <v>102</v>
      </c>
      <c r="B39" s="54"/>
      <c r="C39" s="54"/>
      <c r="D39" s="54">
        <v>207.9</v>
      </c>
      <c r="E39" s="54"/>
      <c r="F39" s="54"/>
      <c r="G39" s="54"/>
      <c r="H39" s="54"/>
      <c r="I39" s="54"/>
      <c r="J39" s="54"/>
      <c r="K39" s="54"/>
      <c r="L39" s="54"/>
      <c r="M39" s="54">
        <v>0</v>
      </c>
      <c r="N39" s="222">
        <f t="shared" si="0"/>
        <v>207.9</v>
      </c>
      <c r="O39" s="106">
        <f t="shared" si="1"/>
        <v>207.9</v>
      </c>
    </row>
    <row r="40" spans="1:15" s="25" customFormat="1" ht="12.6" customHeight="1" x14ac:dyDescent="0.2">
      <c r="A40" s="263" t="s">
        <v>371</v>
      </c>
      <c r="B40" s="54">
        <v>132.47</v>
      </c>
      <c r="C40" s="54">
        <v>132.47</v>
      </c>
      <c r="D40" s="54">
        <v>132.47</v>
      </c>
      <c r="E40" s="54"/>
      <c r="F40" s="54"/>
      <c r="G40" s="54"/>
      <c r="H40" s="54"/>
      <c r="I40" s="54"/>
      <c r="J40" s="54"/>
      <c r="K40" s="54"/>
      <c r="L40" s="54"/>
      <c r="M40" s="54">
        <v>0</v>
      </c>
      <c r="N40" s="222">
        <f t="shared" si="0"/>
        <v>397.40999999999997</v>
      </c>
      <c r="O40" s="106">
        <f t="shared" si="1"/>
        <v>132.47</v>
      </c>
    </row>
    <row r="41" spans="1:15" s="25" customFormat="1" ht="12.6" customHeight="1" x14ac:dyDescent="0.2">
      <c r="A41" s="105" t="s">
        <v>282</v>
      </c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>
        <v>0</v>
      </c>
      <c r="N41" s="222">
        <f t="shared" si="0"/>
        <v>0</v>
      </c>
      <c r="O41" s="106" t="str">
        <f t="shared" si="1"/>
        <v/>
      </c>
    </row>
    <row r="42" spans="1:15" s="25" customFormat="1" ht="12.6" customHeight="1" x14ac:dyDescent="0.2">
      <c r="A42" s="105" t="s">
        <v>383</v>
      </c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>
        <v>0</v>
      </c>
      <c r="N42" s="222">
        <f t="shared" si="0"/>
        <v>0</v>
      </c>
      <c r="O42" s="106" t="str">
        <f t="shared" si="1"/>
        <v/>
      </c>
    </row>
    <row r="43" spans="1:15" s="25" customFormat="1" ht="12.6" customHeight="1" x14ac:dyDescent="0.2">
      <c r="A43" s="105" t="s">
        <v>541</v>
      </c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>
        <v>0</v>
      </c>
      <c r="N43" s="222">
        <f t="shared" si="0"/>
        <v>0</v>
      </c>
      <c r="O43" s="106" t="str">
        <f t="shared" si="1"/>
        <v/>
      </c>
    </row>
    <row r="44" spans="1:15" s="25" customFormat="1" ht="12.6" customHeight="1" x14ac:dyDescent="0.2">
      <c r="A44" s="105" t="s">
        <v>336</v>
      </c>
      <c r="B44" s="54"/>
      <c r="C44" s="54"/>
      <c r="D44" s="54">
        <v>19.5</v>
      </c>
      <c r="E44" s="54"/>
      <c r="F44" s="54"/>
      <c r="G44" s="54"/>
      <c r="H44" s="54"/>
      <c r="I44" s="54"/>
      <c r="J44" s="54"/>
      <c r="K44" s="54"/>
      <c r="L44" s="54"/>
      <c r="M44" s="54">
        <v>0</v>
      </c>
      <c r="N44" s="222">
        <f t="shared" si="0"/>
        <v>19.5</v>
      </c>
      <c r="O44" s="106">
        <f t="shared" si="1"/>
        <v>19.5</v>
      </c>
    </row>
    <row r="45" spans="1:15" s="25" customFormat="1" ht="12.6" customHeight="1" x14ac:dyDescent="0.2">
      <c r="A45" s="105" t="s">
        <v>497</v>
      </c>
      <c r="B45" s="54">
        <v>401.93</v>
      </c>
      <c r="C45" s="54">
        <v>133.55000000000001</v>
      </c>
      <c r="D45" s="54">
        <v>295.8</v>
      </c>
      <c r="E45" s="54"/>
      <c r="F45" s="54"/>
      <c r="G45" s="54"/>
      <c r="H45" s="54"/>
      <c r="I45" s="54"/>
      <c r="J45" s="54"/>
      <c r="K45" s="54"/>
      <c r="L45" s="54"/>
      <c r="M45" s="54">
        <v>0</v>
      </c>
      <c r="N45" s="222">
        <f t="shared" si="0"/>
        <v>831.28</v>
      </c>
      <c r="O45" s="106">
        <f t="shared" si="1"/>
        <v>277.09333333333331</v>
      </c>
    </row>
    <row r="46" spans="1:15" s="25" customFormat="1" ht="12.6" customHeight="1" x14ac:dyDescent="0.2">
      <c r="A46" s="105" t="s">
        <v>95</v>
      </c>
      <c r="B46" s="54">
        <v>902.87</v>
      </c>
      <c r="C46" s="54">
        <v>664.57</v>
      </c>
      <c r="D46" s="54">
        <v>876.12</v>
      </c>
      <c r="E46" s="54"/>
      <c r="F46" s="54"/>
      <c r="G46" s="54"/>
      <c r="H46" s="54"/>
      <c r="I46" s="54"/>
      <c r="J46" s="54"/>
      <c r="K46" s="54"/>
      <c r="L46" s="54"/>
      <c r="M46" s="54">
        <v>0</v>
      </c>
      <c r="N46" s="222">
        <f t="shared" si="0"/>
        <v>2443.56</v>
      </c>
      <c r="O46" s="106">
        <f t="shared" si="1"/>
        <v>814.52</v>
      </c>
    </row>
    <row r="47" spans="1:15" s="15" customFormat="1" ht="12.6" customHeight="1" x14ac:dyDescent="0.2">
      <c r="A47" s="105" t="s">
        <v>593</v>
      </c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>
        <v>0</v>
      </c>
      <c r="N47" s="222">
        <f t="shared" si="0"/>
        <v>0</v>
      </c>
      <c r="O47" s="106" t="str">
        <f t="shared" si="1"/>
        <v/>
      </c>
    </row>
    <row r="48" spans="1:15" s="25" customFormat="1" ht="12.6" customHeight="1" x14ac:dyDescent="0.2">
      <c r="A48" s="105" t="s">
        <v>169</v>
      </c>
      <c r="B48" s="54"/>
      <c r="C48" s="54">
        <v>160</v>
      </c>
      <c r="D48" s="54"/>
      <c r="E48" s="54"/>
      <c r="F48" s="54"/>
      <c r="G48" s="54"/>
      <c r="H48" s="54"/>
      <c r="I48" s="54"/>
      <c r="J48" s="54"/>
      <c r="K48" s="54"/>
      <c r="L48" s="54"/>
      <c r="M48" s="54">
        <v>0</v>
      </c>
      <c r="N48" s="222">
        <f t="shared" si="0"/>
        <v>160</v>
      </c>
      <c r="O48" s="106">
        <f t="shared" si="1"/>
        <v>160</v>
      </c>
    </row>
    <row r="49" spans="1:15" s="25" customFormat="1" ht="12.6" customHeight="1" x14ac:dyDescent="0.2">
      <c r="A49" s="105" t="s">
        <v>73</v>
      </c>
      <c r="B49" s="54">
        <v>314.8</v>
      </c>
      <c r="C49" s="54">
        <v>314.8</v>
      </c>
      <c r="D49" s="54">
        <v>204.9</v>
      </c>
      <c r="E49" s="54"/>
      <c r="F49" s="54"/>
      <c r="G49" s="54"/>
      <c r="H49" s="54"/>
      <c r="I49" s="54"/>
      <c r="J49" s="54"/>
      <c r="K49" s="54"/>
      <c r="L49" s="54"/>
      <c r="M49" s="54">
        <v>0</v>
      </c>
      <c r="N49" s="222">
        <f t="shared" si="0"/>
        <v>834.5</v>
      </c>
      <c r="O49" s="106">
        <f t="shared" si="1"/>
        <v>278.16666666666669</v>
      </c>
    </row>
    <row r="50" spans="1:15" s="25" customFormat="1" ht="12.6" customHeight="1" x14ac:dyDescent="0.2">
      <c r="A50" s="105" t="s">
        <v>74</v>
      </c>
      <c r="B50" s="54">
        <v>227</v>
      </c>
      <c r="C50" s="54">
        <v>227</v>
      </c>
      <c r="D50" s="54">
        <v>227</v>
      </c>
      <c r="E50" s="54"/>
      <c r="F50" s="54"/>
      <c r="G50" s="54"/>
      <c r="H50" s="54"/>
      <c r="I50" s="54"/>
      <c r="J50" s="54"/>
      <c r="K50" s="54"/>
      <c r="L50" s="54"/>
      <c r="M50" s="54">
        <v>0</v>
      </c>
      <c r="N50" s="222">
        <f t="shared" si="0"/>
        <v>681</v>
      </c>
      <c r="O50" s="106">
        <f t="shared" si="1"/>
        <v>227</v>
      </c>
    </row>
    <row r="51" spans="1:15" s="25" customFormat="1" ht="12.6" customHeight="1" x14ac:dyDescent="0.2">
      <c r="A51" s="105" t="s">
        <v>201</v>
      </c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>
        <v>0</v>
      </c>
      <c r="N51" s="222">
        <f t="shared" si="0"/>
        <v>0</v>
      </c>
      <c r="O51" s="106" t="str">
        <f t="shared" si="1"/>
        <v/>
      </c>
    </row>
    <row r="52" spans="1:15" s="25" customFormat="1" ht="12.6" customHeight="1" x14ac:dyDescent="0.2">
      <c r="A52" s="105" t="s">
        <v>75</v>
      </c>
      <c r="B52" s="54">
        <v>684.19</v>
      </c>
      <c r="C52" s="54">
        <v>681.55</v>
      </c>
      <c r="D52" s="54">
        <v>878.29</v>
      </c>
      <c r="E52" s="54"/>
      <c r="F52" s="54"/>
      <c r="G52" s="54"/>
      <c r="H52" s="54"/>
      <c r="I52" s="54"/>
      <c r="J52" s="54"/>
      <c r="K52" s="54"/>
      <c r="L52" s="54"/>
      <c r="M52" s="54">
        <v>0</v>
      </c>
      <c r="N52" s="222">
        <f t="shared" si="0"/>
        <v>2244.0299999999997</v>
      </c>
      <c r="O52" s="106">
        <f t="shared" si="1"/>
        <v>748.00999999999988</v>
      </c>
    </row>
    <row r="53" spans="1:15" s="25" customFormat="1" ht="12.6" customHeight="1" x14ac:dyDescent="0.2">
      <c r="A53" s="105" t="s">
        <v>268</v>
      </c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>
        <v>0</v>
      </c>
      <c r="N53" s="222">
        <f t="shared" si="0"/>
        <v>0</v>
      </c>
      <c r="O53" s="106" t="str">
        <f t="shared" si="1"/>
        <v/>
      </c>
    </row>
    <row r="54" spans="1:15" s="25" customFormat="1" ht="12.6" customHeight="1" x14ac:dyDescent="0.2">
      <c r="A54" s="105" t="s">
        <v>184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>
        <v>0</v>
      </c>
      <c r="N54" s="222">
        <f t="shared" si="0"/>
        <v>0</v>
      </c>
      <c r="O54" s="106" t="str">
        <f t="shared" si="1"/>
        <v/>
      </c>
    </row>
    <row r="55" spans="1:15" s="25" customFormat="1" ht="12.6" customHeight="1" x14ac:dyDescent="0.2">
      <c r="A55" s="105" t="s">
        <v>79</v>
      </c>
      <c r="B55" s="54">
        <v>64</v>
      </c>
      <c r="C55" s="54">
        <v>61</v>
      </c>
      <c r="D55" s="54">
        <v>63.5</v>
      </c>
      <c r="E55" s="54"/>
      <c r="F55" s="54"/>
      <c r="G55" s="54"/>
      <c r="H55" s="54"/>
      <c r="I55" s="54"/>
      <c r="J55" s="54"/>
      <c r="K55" s="54"/>
      <c r="L55" s="54"/>
      <c r="M55" s="54">
        <v>0</v>
      </c>
      <c r="N55" s="222">
        <f t="shared" si="0"/>
        <v>188.5</v>
      </c>
      <c r="O55" s="106">
        <f t="shared" si="1"/>
        <v>62.833333333333336</v>
      </c>
    </row>
    <row r="56" spans="1:15" s="25" customFormat="1" ht="12.6" customHeight="1" x14ac:dyDescent="0.2">
      <c r="A56" s="105" t="s">
        <v>545</v>
      </c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>
        <v>0</v>
      </c>
      <c r="N56" s="222">
        <f t="shared" si="0"/>
        <v>0</v>
      </c>
      <c r="O56" s="106" t="str">
        <f t="shared" si="1"/>
        <v/>
      </c>
    </row>
    <row r="57" spans="1:15" s="25" customFormat="1" ht="12.6" customHeight="1" x14ac:dyDescent="0.2">
      <c r="A57" s="105" t="s">
        <v>81</v>
      </c>
      <c r="B57" s="54">
        <v>173.75</v>
      </c>
      <c r="C57" s="54">
        <v>132.08000000000001</v>
      </c>
      <c r="D57" s="54">
        <v>137.12</v>
      </c>
      <c r="E57" s="54"/>
      <c r="F57" s="54"/>
      <c r="G57" s="54"/>
      <c r="H57" s="54"/>
      <c r="I57" s="54"/>
      <c r="J57" s="54"/>
      <c r="K57" s="54"/>
      <c r="L57" s="54"/>
      <c r="M57" s="54">
        <v>0</v>
      </c>
      <c r="N57" s="222">
        <f t="shared" si="0"/>
        <v>442.95000000000005</v>
      </c>
      <c r="O57" s="106">
        <f t="shared" si="1"/>
        <v>147.65</v>
      </c>
    </row>
    <row r="58" spans="1:15" s="25" customFormat="1" ht="12.6" customHeight="1" x14ac:dyDescent="0.2">
      <c r="A58" s="105" t="s">
        <v>202</v>
      </c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>
        <v>0</v>
      </c>
      <c r="N58" s="222">
        <f t="shared" si="0"/>
        <v>0</v>
      </c>
      <c r="O58" s="106" t="str">
        <f t="shared" si="1"/>
        <v/>
      </c>
    </row>
    <row r="59" spans="1:15" s="25" customFormat="1" ht="12.6" customHeight="1" thickBot="1" x14ac:dyDescent="0.25">
      <c r="A59" s="168" t="s">
        <v>1</v>
      </c>
      <c r="B59" s="169">
        <f t="shared" ref="B59:M59" si="2">SUM(B7:B58)</f>
        <v>2993.35</v>
      </c>
      <c r="C59" s="169">
        <f t="shared" si="2"/>
        <v>7741.63</v>
      </c>
      <c r="D59" s="169">
        <f>SUM(D7:D58)</f>
        <v>8528.3900000000012</v>
      </c>
      <c r="E59" s="169">
        <f>SUM(E7:E58)</f>
        <v>0</v>
      </c>
      <c r="F59" s="169">
        <f t="shared" si="2"/>
        <v>0</v>
      </c>
      <c r="G59" s="169">
        <f t="shared" si="2"/>
        <v>0</v>
      </c>
      <c r="H59" s="169">
        <f t="shared" si="2"/>
        <v>0</v>
      </c>
      <c r="I59" s="169">
        <f t="shared" si="2"/>
        <v>0</v>
      </c>
      <c r="J59" s="169">
        <f t="shared" si="2"/>
        <v>0</v>
      </c>
      <c r="K59" s="169">
        <f t="shared" si="2"/>
        <v>0</v>
      </c>
      <c r="L59" s="169">
        <f t="shared" si="2"/>
        <v>0</v>
      </c>
      <c r="M59" s="169">
        <f t="shared" si="2"/>
        <v>0</v>
      </c>
      <c r="N59" s="169">
        <f>SUM(N7:N58)</f>
        <v>19263.37</v>
      </c>
      <c r="O59" s="295">
        <f>IFERROR(AVERAGEIF(B59:M59,"&gt;0"),"")</f>
        <v>6421.1233333333339</v>
      </c>
    </row>
    <row r="60" spans="1:15" s="25" customFormat="1" ht="12.6" customHeight="1" thickBot="1" x14ac:dyDescent="0.25">
      <c r="A60" s="254"/>
      <c r="B60" s="274"/>
      <c r="C60" s="274"/>
      <c r="D60" s="274"/>
      <c r="E60" s="274"/>
      <c r="F60" s="274"/>
      <c r="G60" s="274"/>
      <c r="H60" s="274"/>
      <c r="I60" s="274"/>
      <c r="J60" s="274"/>
      <c r="K60" s="274"/>
      <c r="L60" s="274"/>
      <c r="M60" s="274"/>
      <c r="N60" s="274"/>
      <c r="O60" s="256"/>
    </row>
    <row r="61" spans="1:15" s="71" customFormat="1" ht="12.6" customHeight="1" thickBot="1" x14ac:dyDescent="0.25">
      <c r="A61" s="72" t="s">
        <v>2</v>
      </c>
      <c r="B61" s="137">
        <f t="shared" ref="B61:M61" si="3">B6</f>
        <v>44197</v>
      </c>
      <c r="C61" s="137">
        <f t="shared" si="3"/>
        <v>44228</v>
      </c>
      <c r="D61" s="137">
        <f t="shared" si="3"/>
        <v>44256</v>
      </c>
      <c r="E61" s="137">
        <f t="shared" si="3"/>
        <v>44287</v>
      </c>
      <c r="F61" s="137">
        <f t="shared" si="3"/>
        <v>44317</v>
      </c>
      <c r="G61" s="137">
        <f t="shared" si="3"/>
        <v>44348</v>
      </c>
      <c r="H61" s="137">
        <f t="shared" si="3"/>
        <v>44378</v>
      </c>
      <c r="I61" s="137">
        <f t="shared" si="3"/>
        <v>44409</v>
      </c>
      <c r="J61" s="137">
        <f t="shared" si="3"/>
        <v>44440</v>
      </c>
      <c r="K61" s="137">
        <f t="shared" si="3"/>
        <v>44470</v>
      </c>
      <c r="L61" s="137">
        <f t="shared" si="3"/>
        <v>44501</v>
      </c>
      <c r="M61" s="137">
        <f t="shared" si="3"/>
        <v>44531</v>
      </c>
      <c r="N61" s="138" t="str">
        <f>'PATO BRANCO'!N6</f>
        <v>Total</v>
      </c>
      <c r="O61" s="141" t="str">
        <f>'PATO BRANCO'!O6</f>
        <v>Média</v>
      </c>
    </row>
    <row r="62" spans="1:15" s="25" customFormat="1" ht="12.6" customHeight="1" x14ac:dyDescent="0.2">
      <c r="A62" s="111" t="s">
        <v>5</v>
      </c>
      <c r="B62" s="54">
        <v>7000</v>
      </c>
      <c r="C62" s="54">
        <v>7000</v>
      </c>
      <c r="D62" s="54">
        <v>7000</v>
      </c>
      <c r="E62" s="54"/>
      <c r="F62" s="54"/>
      <c r="G62" s="54"/>
      <c r="H62" s="54"/>
      <c r="I62" s="54"/>
      <c r="J62" s="54"/>
      <c r="K62" s="54"/>
      <c r="L62" s="54"/>
      <c r="M62" s="54">
        <v>0</v>
      </c>
      <c r="N62" s="210">
        <f t="shared" ref="N62:N71" si="4">SUM(B62:M62)</f>
        <v>21000</v>
      </c>
      <c r="O62" s="106">
        <f>IFERROR(AVERAGEIF(B62:M62,"&gt;0"),"")</f>
        <v>7000</v>
      </c>
    </row>
    <row r="63" spans="1:15" s="25" customFormat="1" ht="12.6" customHeight="1" x14ac:dyDescent="0.2">
      <c r="A63" s="264" t="s">
        <v>522</v>
      </c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>
        <v>0</v>
      </c>
      <c r="N63" s="210">
        <f t="shared" si="4"/>
        <v>0</v>
      </c>
      <c r="O63" s="106" t="str">
        <f t="shared" ref="O63:O70" si="5">IFERROR(AVERAGEIF(B63:M63,"&gt;0"),"")</f>
        <v/>
      </c>
    </row>
    <row r="64" spans="1:15" s="25" customFormat="1" ht="12.6" customHeight="1" x14ac:dyDescent="0.2">
      <c r="A64" s="269" t="s">
        <v>320</v>
      </c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>
        <v>0</v>
      </c>
      <c r="N64" s="210">
        <f t="shared" si="4"/>
        <v>0</v>
      </c>
      <c r="O64" s="106" t="str">
        <f t="shared" si="5"/>
        <v/>
      </c>
    </row>
    <row r="65" spans="1:15" s="25" customFormat="1" ht="12.6" customHeight="1" x14ac:dyDescent="0.2">
      <c r="A65" s="269" t="s">
        <v>511</v>
      </c>
      <c r="B65" s="54">
        <v>800</v>
      </c>
      <c r="C65" s="54">
        <v>800</v>
      </c>
      <c r="D65" s="54">
        <v>800</v>
      </c>
      <c r="E65" s="54"/>
      <c r="F65" s="54"/>
      <c r="G65" s="54"/>
      <c r="H65" s="54"/>
      <c r="I65" s="54"/>
      <c r="J65" s="54"/>
      <c r="K65" s="54"/>
      <c r="L65" s="54"/>
      <c r="M65" s="54">
        <v>0</v>
      </c>
      <c r="N65" s="210">
        <f t="shared" si="4"/>
        <v>2400</v>
      </c>
      <c r="O65" s="106">
        <f t="shared" si="5"/>
        <v>800</v>
      </c>
    </row>
    <row r="66" spans="1:15" s="25" customFormat="1" ht="12.6" customHeight="1" x14ac:dyDescent="0.2">
      <c r="A66" s="269" t="s">
        <v>148</v>
      </c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>
        <v>0</v>
      </c>
      <c r="N66" s="210">
        <f t="shared" si="4"/>
        <v>0</v>
      </c>
      <c r="O66" s="106" t="str">
        <f t="shared" si="5"/>
        <v/>
      </c>
    </row>
    <row r="67" spans="1:15" s="25" customFormat="1" ht="12.6" customHeight="1" x14ac:dyDescent="0.2">
      <c r="A67" s="269" t="s">
        <v>251</v>
      </c>
      <c r="B67" s="54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>
        <v>0</v>
      </c>
      <c r="N67" s="210">
        <f t="shared" si="4"/>
        <v>0</v>
      </c>
      <c r="O67" s="106" t="str">
        <f t="shared" si="5"/>
        <v/>
      </c>
    </row>
    <row r="68" spans="1:15" s="25" customFormat="1" ht="12.6" customHeight="1" x14ac:dyDescent="0.2">
      <c r="A68" s="112" t="s">
        <v>503</v>
      </c>
      <c r="B68" s="54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>
        <v>0</v>
      </c>
      <c r="N68" s="210">
        <f t="shared" si="4"/>
        <v>0</v>
      </c>
      <c r="O68" s="106" t="str">
        <f t="shared" si="5"/>
        <v/>
      </c>
    </row>
    <row r="69" spans="1:15" s="25" customFormat="1" ht="12.6" customHeight="1" x14ac:dyDescent="0.2">
      <c r="A69" s="112" t="s">
        <v>641</v>
      </c>
      <c r="B69" s="54">
        <v>100</v>
      </c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>
        <v>0</v>
      </c>
      <c r="N69" s="210">
        <f t="shared" si="4"/>
        <v>100</v>
      </c>
      <c r="O69" s="106">
        <f t="shared" si="5"/>
        <v>100</v>
      </c>
    </row>
    <row r="70" spans="1:15" s="25" customFormat="1" ht="12.6" customHeight="1" x14ac:dyDescent="0.2">
      <c r="A70" s="112" t="s">
        <v>512</v>
      </c>
      <c r="B70" s="54"/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>
        <v>0</v>
      </c>
      <c r="N70" s="210">
        <f t="shared" si="4"/>
        <v>0</v>
      </c>
      <c r="O70" s="106" t="str">
        <f t="shared" si="5"/>
        <v/>
      </c>
    </row>
    <row r="71" spans="1:15" s="25" customFormat="1" ht="12.6" customHeight="1" thickBot="1" x14ac:dyDescent="0.25">
      <c r="A71" s="277" t="s">
        <v>1</v>
      </c>
      <c r="B71" s="177">
        <f>SUM(B62:B70)</f>
        <v>7900</v>
      </c>
      <c r="C71" s="177">
        <f t="shared" ref="C71:M71" si="6">SUM(C62:C70)</f>
        <v>7800</v>
      </c>
      <c r="D71" s="177">
        <f t="shared" si="6"/>
        <v>7800</v>
      </c>
      <c r="E71" s="177">
        <f t="shared" si="6"/>
        <v>0</v>
      </c>
      <c r="F71" s="177">
        <f t="shared" si="6"/>
        <v>0</v>
      </c>
      <c r="G71" s="177">
        <f t="shared" si="6"/>
        <v>0</v>
      </c>
      <c r="H71" s="177">
        <f t="shared" si="6"/>
        <v>0</v>
      </c>
      <c r="I71" s="177">
        <f t="shared" si="6"/>
        <v>0</v>
      </c>
      <c r="J71" s="177">
        <f t="shared" si="6"/>
        <v>0</v>
      </c>
      <c r="K71" s="177">
        <f t="shared" si="6"/>
        <v>0</v>
      </c>
      <c r="L71" s="177">
        <f t="shared" si="6"/>
        <v>0</v>
      </c>
      <c r="M71" s="177">
        <f t="shared" si="6"/>
        <v>0</v>
      </c>
      <c r="N71" s="177">
        <f t="shared" si="4"/>
        <v>23500</v>
      </c>
      <c r="O71" s="291">
        <f>IFERROR(AVERAGEIF(B71:M71,"&gt;0"),"")</f>
        <v>7833.333333333333</v>
      </c>
    </row>
    <row r="72" spans="1:15" s="25" customFormat="1" ht="12.6" customHeight="1" thickBot="1" x14ac:dyDescent="0.25">
      <c r="A72" s="41"/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43"/>
      <c r="O72" s="39"/>
    </row>
    <row r="73" spans="1:15" s="34" customFormat="1" ht="12.6" customHeight="1" thickBot="1" x14ac:dyDescent="0.25">
      <c r="A73" s="184" t="s">
        <v>9</v>
      </c>
      <c r="B73" s="336">
        <f>'[2]2021'!$E$48</f>
        <v>59094.34</v>
      </c>
      <c r="C73" s="336">
        <f>'[2]2021'!$H$48</f>
        <v>59285.23</v>
      </c>
      <c r="D73" s="336">
        <f>'[2]2021'!$K$48</f>
        <v>58819.66</v>
      </c>
      <c r="E73" s="336">
        <f>'[2]2021'!$N$48</f>
        <v>0</v>
      </c>
      <c r="F73" s="336">
        <f>'[2]2021'!$Q$48</f>
        <v>0</v>
      </c>
      <c r="G73" s="336">
        <f>'[2]2021'!$T$48</f>
        <v>0</v>
      </c>
      <c r="H73" s="336">
        <f>'[2]2021'!$W$48</f>
        <v>0</v>
      </c>
      <c r="I73" s="336">
        <f>'[2]2021'!$Z$48</f>
        <v>0</v>
      </c>
      <c r="J73" s="336">
        <f>'[2]2021'!$AC$48</f>
        <v>0</v>
      </c>
      <c r="K73" s="336">
        <f>'[2]2021'!$AF$48</f>
        <v>0</v>
      </c>
      <c r="L73" s="336">
        <f>'[2]2021'!$AI$48</f>
        <v>0</v>
      </c>
      <c r="M73" s="336">
        <f>'[2]2021'!$AL$48</f>
        <v>0</v>
      </c>
      <c r="N73" s="42"/>
      <c r="O73" s="42"/>
    </row>
  </sheetData>
  <sheetProtection password="E499" sheet="1" objects="1" scenarios="1" selectLockedCells="1" selectUnlockedCells="1"/>
  <mergeCells count="3">
    <mergeCell ref="A1:O1"/>
    <mergeCell ref="A2:O2"/>
    <mergeCell ref="A4:O4"/>
  </mergeCells>
  <printOptions horizontalCentered="1"/>
  <pageMargins left="0.94488188976377963" right="0.35433070866141736" top="0.39370078740157483" bottom="0.39370078740157483" header="0.51181102362204722" footer="0.51181102362204722"/>
  <pageSetup paperSize="9" scale="70" firstPageNumber="0" orientation="landscape" horizontalDpi="300" verticalDpi="300" r:id="rId1"/>
  <headerFooter alignWithMargins="0"/>
  <ignoredErrors>
    <ignoredError sqref="C59 F59 H59:M59" formulaRange="1"/>
  </ignoredErrors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8"/>
  <dimension ref="A1:P76"/>
  <sheetViews>
    <sheetView topLeftCell="A17" zoomScaleNormal="100" workbookViewId="0">
      <selection activeCell="S17" sqref="S17"/>
    </sheetView>
  </sheetViews>
  <sheetFormatPr defaultRowHeight="12.75" x14ac:dyDescent="0.2"/>
  <cols>
    <col min="1" max="1" width="41.5703125" style="44" customWidth="1"/>
    <col min="2" max="2" width="9.7109375" style="44" customWidth="1"/>
    <col min="3" max="4" width="10" style="44" customWidth="1"/>
    <col min="5" max="5" width="9.85546875" style="44" customWidth="1"/>
    <col min="6" max="6" width="9.7109375" style="44" customWidth="1"/>
    <col min="7" max="7" width="10.42578125" style="44" customWidth="1"/>
    <col min="8" max="8" width="9.140625" style="44" customWidth="1"/>
    <col min="9" max="9" width="9.85546875" style="44" customWidth="1"/>
    <col min="10" max="10" width="8.140625" style="44" customWidth="1"/>
    <col min="11" max="11" width="8.42578125" style="44" customWidth="1"/>
    <col min="12" max="12" width="9" style="44" customWidth="1"/>
    <col min="13" max="13" width="10.5703125" style="44" customWidth="1"/>
    <col min="14" max="14" width="11.85546875" style="215" customWidth="1"/>
    <col min="15" max="15" width="12" style="44" customWidth="1"/>
    <col min="16" max="16384" width="9.140625" style="44"/>
  </cols>
  <sheetData>
    <row r="1" spans="1:15" ht="14.1" customHeight="1" x14ac:dyDescent="0.2">
      <c r="A1" s="517" t="str">
        <f>APUCARANA!A1</f>
        <v xml:space="preserve">ORDEM DOS ADVOGADOS DO BRASIL - Seção PR </v>
      </c>
      <c r="B1" s="518"/>
      <c r="C1" s="518"/>
      <c r="D1" s="518"/>
      <c r="E1" s="518"/>
      <c r="F1" s="518"/>
      <c r="G1" s="518"/>
      <c r="H1" s="518"/>
      <c r="I1" s="518"/>
      <c r="J1" s="518"/>
      <c r="K1" s="518"/>
      <c r="L1" s="518"/>
      <c r="M1" s="518"/>
      <c r="N1" s="518"/>
      <c r="O1" s="519"/>
    </row>
    <row r="2" spans="1:15" ht="14.1" customHeight="1" thickBot="1" x14ac:dyDescent="0.25">
      <c r="A2" s="520" t="str">
        <f>APUCARANA!A2</f>
        <v>Demostrativo de Despesas - JANEIRO 2021 A DEZEMBRO 2021</v>
      </c>
      <c r="B2" s="521"/>
      <c r="C2" s="521"/>
      <c r="D2" s="521"/>
      <c r="E2" s="521"/>
      <c r="F2" s="521"/>
      <c r="G2" s="521"/>
      <c r="H2" s="521"/>
      <c r="I2" s="521"/>
      <c r="J2" s="521"/>
      <c r="K2" s="521"/>
      <c r="L2" s="521"/>
      <c r="M2" s="521"/>
      <c r="N2" s="521"/>
      <c r="O2" s="522"/>
    </row>
    <row r="3" spans="1:15" ht="14.1" customHeight="1" thickBot="1" x14ac:dyDescent="0.25">
      <c r="A3" s="45" t="s">
        <v>8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211"/>
      <c r="O3" s="46"/>
    </row>
    <row r="4" spans="1:15" ht="14.1" customHeight="1" thickBot="1" x14ac:dyDescent="0.25">
      <c r="A4" s="536" t="s">
        <v>23</v>
      </c>
      <c r="B4" s="537"/>
      <c r="C4" s="537"/>
      <c r="D4" s="537"/>
      <c r="E4" s="537"/>
      <c r="F4" s="537"/>
      <c r="G4" s="537"/>
      <c r="H4" s="537"/>
      <c r="I4" s="537"/>
      <c r="J4" s="537"/>
      <c r="K4" s="537"/>
      <c r="L4" s="537"/>
      <c r="M4" s="537"/>
      <c r="N4" s="537"/>
      <c r="O4" s="538"/>
    </row>
    <row r="5" spans="1:15" ht="14.1" customHeight="1" thickBot="1" x14ac:dyDescent="0.25">
      <c r="A5" s="364"/>
      <c r="B5" s="364"/>
      <c r="C5" s="364"/>
      <c r="D5" s="364"/>
      <c r="E5" s="364"/>
      <c r="F5" s="364"/>
      <c r="G5" s="364"/>
      <c r="H5" s="364"/>
      <c r="I5" s="364"/>
      <c r="J5" s="364"/>
      <c r="K5" s="364"/>
      <c r="L5" s="364"/>
      <c r="M5" s="364"/>
      <c r="N5" s="365"/>
      <c r="O5" s="364"/>
    </row>
    <row r="6" spans="1:15" s="71" customFormat="1" ht="14.1" customHeight="1" thickBot="1" x14ac:dyDescent="0.25">
      <c r="A6" s="453" t="s">
        <v>0</v>
      </c>
      <c r="B6" s="454">
        <f>APUCARANA!B6</f>
        <v>44197</v>
      </c>
      <c r="C6" s="455">
        <f>APUCARANA!C6</f>
        <v>44228</v>
      </c>
      <c r="D6" s="455">
        <f>APUCARANA!D6</f>
        <v>44256</v>
      </c>
      <c r="E6" s="455">
        <f>APUCARANA!E6</f>
        <v>44287</v>
      </c>
      <c r="F6" s="455">
        <f>APUCARANA!F6</f>
        <v>44317</v>
      </c>
      <c r="G6" s="455">
        <f>APUCARANA!G6</f>
        <v>44348</v>
      </c>
      <c r="H6" s="455">
        <f>APUCARANA!H6</f>
        <v>44378</v>
      </c>
      <c r="I6" s="455">
        <f>APUCARANA!I6</f>
        <v>44409</v>
      </c>
      <c r="J6" s="455">
        <f>APUCARANA!J6</f>
        <v>44440</v>
      </c>
      <c r="K6" s="455">
        <f>APUCARANA!K6</f>
        <v>44470</v>
      </c>
      <c r="L6" s="455">
        <f>APUCARANA!L6</f>
        <v>44501</v>
      </c>
      <c r="M6" s="455">
        <f>APUCARANA!M6</f>
        <v>44531</v>
      </c>
      <c r="N6" s="456" t="str">
        <f>APUCARANA!N6</f>
        <v>Total</v>
      </c>
      <c r="O6" s="453" t="str">
        <f>APUCARANA!O6</f>
        <v>Média</v>
      </c>
    </row>
    <row r="7" spans="1:15" s="25" customFormat="1" ht="14.1" customHeight="1" x14ac:dyDescent="0.2">
      <c r="A7" s="370" t="s">
        <v>394</v>
      </c>
      <c r="B7" s="367">
        <v>0</v>
      </c>
      <c r="C7" s="367">
        <v>0</v>
      </c>
      <c r="D7" s="367">
        <v>0</v>
      </c>
      <c r="E7" s="367">
        <v>0</v>
      </c>
      <c r="F7" s="367">
        <v>0</v>
      </c>
      <c r="G7" s="367">
        <v>0</v>
      </c>
      <c r="H7" s="367">
        <v>0</v>
      </c>
      <c r="I7" s="367">
        <v>0</v>
      </c>
      <c r="J7" s="367">
        <v>0</v>
      </c>
      <c r="K7" s="367">
        <v>0</v>
      </c>
      <c r="L7" s="367">
        <v>0</v>
      </c>
      <c r="M7" s="367">
        <v>0</v>
      </c>
      <c r="N7" s="372">
        <f>SUM(B7:M7)</f>
        <v>0</v>
      </c>
      <c r="O7" s="369" t="str">
        <f>IFERROR(AVERAGEIF(B7:M7,"&gt;0"),"")</f>
        <v/>
      </c>
    </row>
    <row r="8" spans="1:15" s="25" customFormat="1" ht="14.1" customHeight="1" x14ac:dyDescent="0.2">
      <c r="A8" s="370" t="s">
        <v>122</v>
      </c>
      <c r="B8" s="367">
        <v>0</v>
      </c>
      <c r="C8" s="367">
        <v>0</v>
      </c>
      <c r="D8" s="367">
        <v>0</v>
      </c>
      <c r="E8" s="367">
        <v>0</v>
      </c>
      <c r="F8" s="367">
        <v>0</v>
      </c>
      <c r="G8" s="367">
        <v>0</v>
      </c>
      <c r="H8" s="367">
        <v>0</v>
      </c>
      <c r="I8" s="367">
        <v>0</v>
      </c>
      <c r="J8" s="367">
        <v>0</v>
      </c>
      <c r="K8" s="367">
        <v>0</v>
      </c>
      <c r="L8" s="367">
        <v>0</v>
      </c>
      <c r="M8" s="367">
        <v>0</v>
      </c>
      <c r="N8" s="372">
        <f t="shared" ref="N8:N58" si="0">SUM(B8:M8)</f>
        <v>0</v>
      </c>
      <c r="O8" s="369" t="str">
        <f t="shared" ref="O8:O58" si="1">IFERROR(AVERAGEIF(B8:M8,"&gt;0"),"")</f>
        <v/>
      </c>
    </row>
    <row r="9" spans="1:15" s="25" customFormat="1" ht="14.1" customHeight="1" x14ac:dyDescent="0.2">
      <c r="A9" s="370" t="s">
        <v>113</v>
      </c>
      <c r="B9" s="367">
        <v>0</v>
      </c>
      <c r="C9" s="367">
        <v>0</v>
      </c>
      <c r="D9" s="367">
        <v>0</v>
      </c>
      <c r="E9" s="367">
        <v>0</v>
      </c>
      <c r="F9" s="367">
        <v>0</v>
      </c>
      <c r="G9" s="367">
        <v>0</v>
      </c>
      <c r="H9" s="367">
        <v>0</v>
      </c>
      <c r="I9" s="367">
        <v>0</v>
      </c>
      <c r="J9" s="367">
        <v>0</v>
      </c>
      <c r="K9" s="367">
        <v>0</v>
      </c>
      <c r="L9" s="367">
        <v>0</v>
      </c>
      <c r="M9" s="367">
        <v>0</v>
      </c>
      <c r="N9" s="372">
        <f t="shared" si="0"/>
        <v>0</v>
      </c>
      <c r="O9" s="369" t="str">
        <f t="shared" si="1"/>
        <v/>
      </c>
    </row>
    <row r="10" spans="1:15" s="25" customFormat="1" ht="14.1" customHeight="1" x14ac:dyDescent="0.2">
      <c r="A10" s="370" t="s">
        <v>487</v>
      </c>
      <c r="B10" s="367"/>
      <c r="C10" s="367"/>
      <c r="D10" s="367"/>
      <c r="E10" s="367"/>
      <c r="F10" s="367"/>
      <c r="G10" s="367"/>
      <c r="H10" s="367"/>
      <c r="I10" s="367"/>
      <c r="J10" s="367"/>
      <c r="K10" s="367"/>
      <c r="L10" s="367"/>
      <c r="M10" s="367">
        <v>0</v>
      </c>
      <c r="N10" s="372">
        <f t="shared" si="0"/>
        <v>0</v>
      </c>
      <c r="O10" s="369" t="str">
        <f t="shared" si="1"/>
        <v/>
      </c>
    </row>
    <row r="11" spans="1:15" s="25" customFormat="1" ht="14.1" customHeight="1" x14ac:dyDescent="0.2">
      <c r="A11" s="370" t="s">
        <v>606</v>
      </c>
      <c r="B11" s="367"/>
      <c r="C11" s="367"/>
      <c r="D11" s="367">
        <v>2125</v>
      </c>
      <c r="E11" s="367"/>
      <c r="F11" s="367"/>
      <c r="G11" s="367"/>
      <c r="H11" s="367"/>
      <c r="I11" s="367"/>
      <c r="J11" s="367"/>
      <c r="K11" s="367"/>
      <c r="L11" s="367"/>
      <c r="M11" s="367">
        <v>0</v>
      </c>
      <c r="N11" s="372">
        <f t="shared" si="0"/>
        <v>2125</v>
      </c>
      <c r="O11" s="369">
        <f t="shared" si="1"/>
        <v>2125</v>
      </c>
    </row>
    <row r="12" spans="1:15" s="25" customFormat="1" ht="14.1" customHeight="1" x14ac:dyDescent="0.2">
      <c r="A12" s="370" t="s">
        <v>277</v>
      </c>
      <c r="B12" s="367"/>
      <c r="C12" s="367"/>
      <c r="D12" s="367"/>
      <c r="E12" s="367"/>
      <c r="F12" s="367"/>
      <c r="G12" s="367"/>
      <c r="H12" s="367"/>
      <c r="I12" s="367"/>
      <c r="J12" s="367"/>
      <c r="K12" s="367"/>
      <c r="L12" s="367"/>
      <c r="M12" s="367">
        <v>0</v>
      </c>
      <c r="N12" s="372">
        <f t="shared" si="0"/>
        <v>0</v>
      </c>
      <c r="O12" s="369" t="str">
        <f t="shared" si="1"/>
        <v/>
      </c>
    </row>
    <row r="13" spans="1:15" s="25" customFormat="1" ht="14.1" customHeight="1" x14ac:dyDescent="0.2">
      <c r="A13" s="370" t="s">
        <v>131</v>
      </c>
      <c r="B13" s="367"/>
      <c r="C13" s="367"/>
      <c r="D13" s="367"/>
      <c r="E13" s="367"/>
      <c r="F13" s="367"/>
      <c r="G13" s="367"/>
      <c r="H13" s="367"/>
      <c r="I13" s="367"/>
      <c r="J13" s="367"/>
      <c r="K13" s="367"/>
      <c r="L13" s="367"/>
      <c r="M13" s="367">
        <v>0</v>
      </c>
      <c r="N13" s="372">
        <f t="shared" si="0"/>
        <v>0</v>
      </c>
      <c r="O13" s="369" t="str">
        <f t="shared" si="1"/>
        <v/>
      </c>
    </row>
    <row r="14" spans="1:15" s="25" customFormat="1" ht="14.1" customHeight="1" x14ac:dyDescent="0.2">
      <c r="A14" s="370" t="s">
        <v>157</v>
      </c>
      <c r="B14" s="367"/>
      <c r="C14" s="367"/>
      <c r="D14" s="367"/>
      <c r="E14" s="367"/>
      <c r="F14" s="367"/>
      <c r="G14" s="367"/>
      <c r="H14" s="367"/>
      <c r="I14" s="367"/>
      <c r="J14" s="367"/>
      <c r="K14" s="367"/>
      <c r="L14" s="367"/>
      <c r="M14" s="367">
        <v>0</v>
      </c>
      <c r="N14" s="372">
        <f t="shared" si="0"/>
        <v>0</v>
      </c>
      <c r="O14" s="369" t="str">
        <f t="shared" si="1"/>
        <v/>
      </c>
    </row>
    <row r="15" spans="1:15" s="25" customFormat="1" ht="14.1" customHeight="1" x14ac:dyDescent="0.2">
      <c r="A15" s="370" t="s">
        <v>149</v>
      </c>
      <c r="B15" s="367"/>
      <c r="C15" s="367"/>
      <c r="D15" s="367">
        <v>350</v>
      </c>
      <c r="E15" s="367"/>
      <c r="F15" s="367"/>
      <c r="G15" s="367"/>
      <c r="H15" s="367"/>
      <c r="I15" s="367"/>
      <c r="J15" s="367"/>
      <c r="K15" s="367"/>
      <c r="L15" s="367"/>
      <c r="M15" s="367">
        <v>0</v>
      </c>
      <c r="N15" s="372">
        <f t="shared" si="0"/>
        <v>350</v>
      </c>
      <c r="O15" s="369">
        <f t="shared" si="1"/>
        <v>350</v>
      </c>
    </row>
    <row r="16" spans="1:15" s="25" customFormat="1" ht="14.1" customHeight="1" x14ac:dyDescent="0.2">
      <c r="A16" s="370" t="s">
        <v>236</v>
      </c>
      <c r="B16" s="367"/>
      <c r="C16" s="367"/>
      <c r="D16" s="367"/>
      <c r="E16" s="367"/>
      <c r="F16" s="367"/>
      <c r="G16" s="367"/>
      <c r="H16" s="367"/>
      <c r="I16" s="367"/>
      <c r="J16" s="367"/>
      <c r="K16" s="367"/>
      <c r="L16" s="367"/>
      <c r="M16" s="367">
        <v>0</v>
      </c>
      <c r="N16" s="372">
        <f t="shared" si="0"/>
        <v>0</v>
      </c>
      <c r="O16" s="369" t="str">
        <f t="shared" si="1"/>
        <v/>
      </c>
    </row>
    <row r="17" spans="1:15" s="25" customFormat="1" ht="14.1" customHeight="1" x14ac:dyDescent="0.2">
      <c r="A17" s="370" t="s">
        <v>187</v>
      </c>
      <c r="B17" s="367"/>
      <c r="C17" s="367"/>
      <c r="D17" s="367"/>
      <c r="E17" s="367"/>
      <c r="F17" s="367"/>
      <c r="G17" s="367"/>
      <c r="H17" s="367"/>
      <c r="I17" s="367"/>
      <c r="J17" s="367"/>
      <c r="K17" s="367"/>
      <c r="L17" s="367"/>
      <c r="M17" s="367">
        <v>0</v>
      </c>
      <c r="N17" s="372">
        <f t="shared" si="0"/>
        <v>0</v>
      </c>
      <c r="O17" s="369" t="str">
        <f t="shared" si="1"/>
        <v/>
      </c>
    </row>
    <row r="18" spans="1:15" s="25" customFormat="1" ht="14.1" customHeight="1" x14ac:dyDescent="0.2">
      <c r="A18" s="370" t="s">
        <v>70</v>
      </c>
      <c r="B18" s="367"/>
      <c r="C18" s="367"/>
      <c r="D18" s="367">
        <v>60.9</v>
      </c>
      <c r="E18" s="367"/>
      <c r="F18" s="367"/>
      <c r="G18" s="367"/>
      <c r="H18" s="367"/>
      <c r="I18" s="367"/>
      <c r="J18" s="367"/>
      <c r="K18" s="367"/>
      <c r="L18" s="367"/>
      <c r="M18" s="367">
        <v>0</v>
      </c>
      <c r="N18" s="372">
        <f t="shared" si="0"/>
        <v>60.9</v>
      </c>
      <c r="O18" s="369">
        <f t="shared" si="1"/>
        <v>60.9</v>
      </c>
    </row>
    <row r="19" spans="1:15" s="25" customFormat="1" ht="14.1" customHeight="1" x14ac:dyDescent="0.2">
      <c r="A19" s="370" t="s">
        <v>488</v>
      </c>
      <c r="B19" s="367"/>
      <c r="C19" s="367">
        <v>256.29000000000002</v>
      </c>
      <c r="D19" s="367">
        <v>495.39</v>
      </c>
      <c r="E19" s="367"/>
      <c r="F19" s="367"/>
      <c r="G19" s="367"/>
      <c r="H19" s="367"/>
      <c r="I19" s="367"/>
      <c r="J19" s="367"/>
      <c r="K19" s="367"/>
      <c r="L19" s="367"/>
      <c r="M19" s="367">
        <v>0</v>
      </c>
      <c r="N19" s="372">
        <f t="shared" si="0"/>
        <v>751.68000000000006</v>
      </c>
      <c r="O19" s="369">
        <f t="shared" si="1"/>
        <v>375.84000000000003</v>
      </c>
    </row>
    <row r="20" spans="1:15" s="25" customFormat="1" ht="14.1" customHeight="1" x14ac:dyDescent="0.2">
      <c r="A20" s="370" t="s">
        <v>67</v>
      </c>
      <c r="B20" s="367">
        <v>51</v>
      </c>
      <c r="C20" s="367"/>
      <c r="D20" s="367"/>
      <c r="E20" s="367"/>
      <c r="F20" s="367"/>
      <c r="G20" s="367"/>
      <c r="H20" s="367"/>
      <c r="I20" s="367"/>
      <c r="J20" s="367"/>
      <c r="K20" s="367"/>
      <c r="L20" s="367"/>
      <c r="M20" s="367">
        <v>0</v>
      </c>
      <c r="N20" s="372">
        <f t="shared" si="0"/>
        <v>51</v>
      </c>
      <c r="O20" s="369">
        <f t="shared" si="1"/>
        <v>51</v>
      </c>
    </row>
    <row r="21" spans="1:15" s="25" customFormat="1" ht="14.1" customHeight="1" x14ac:dyDescent="0.2">
      <c r="A21" s="370" t="s">
        <v>119</v>
      </c>
      <c r="B21" s="367"/>
      <c r="C21" s="367"/>
      <c r="D21" s="367"/>
      <c r="E21" s="367"/>
      <c r="F21" s="367"/>
      <c r="G21" s="367"/>
      <c r="H21" s="367"/>
      <c r="I21" s="367"/>
      <c r="J21" s="367"/>
      <c r="K21" s="367"/>
      <c r="L21" s="367"/>
      <c r="M21" s="367">
        <v>0</v>
      </c>
      <c r="N21" s="372">
        <f t="shared" si="0"/>
        <v>0</v>
      </c>
      <c r="O21" s="369" t="str">
        <f t="shared" si="1"/>
        <v/>
      </c>
    </row>
    <row r="22" spans="1:15" s="25" customFormat="1" ht="14.1" customHeight="1" x14ac:dyDescent="0.2">
      <c r="A22" s="370" t="s">
        <v>223</v>
      </c>
      <c r="B22" s="367"/>
      <c r="C22" s="367"/>
      <c r="D22" s="367"/>
      <c r="E22" s="367"/>
      <c r="F22" s="367"/>
      <c r="G22" s="367"/>
      <c r="H22" s="367"/>
      <c r="I22" s="367"/>
      <c r="J22" s="367"/>
      <c r="K22" s="367"/>
      <c r="L22" s="367"/>
      <c r="M22" s="367">
        <v>0</v>
      </c>
      <c r="N22" s="372">
        <f t="shared" si="0"/>
        <v>0</v>
      </c>
      <c r="O22" s="369" t="str">
        <f t="shared" si="1"/>
        <v/>
      </c>
    </row>
    <row r="23" spans="1:15" s="25" customFormat="1" ht="14.1" customHeight="1" x14ac:dyDescent="0.2">
      <c r="A23" s="370" t="s">
        <v>595</v>
      </c>
      <c r="B23" s="367"/>
      <c r="C23" s="367"/>
      <c r="D23" s="367"/>
      <c r="E23" s="367"/>
      <c r="F23" s="367"/>
      <c r="G23" s="367"/>
      <c r="H23" s="367"/>
      <c r="I23" s="367"/>
      <c r="J23" s="367"/>
      <c r="K23" s="367"/>
      <c r="L23" s="367"/>
      <c r="M23" s="367">
        <v>0</v>
      </c>
      <c r="N23" s="372">
        <f t="shared" si="0"/>
        <v>0</v>
      </c>
      <c r="O23" s="369" t="str">
        <f t="shared" si="1"/>
        <v/>
      </c>
    </row>
    <row r="24" spans="1:15" s="25" customFormat="1" ht="14.1" customHeight="1" x14ac:dyDescent="0.2">
      <c r="A24" s="370" t="s">
        <v>235</v>
      </c>
      <c r="B24" s="367"/>
      <c r="C24" s="367"/>
      <c r="D24" s="367"/>
      <c r="E24" s="367"/>
      <c r="F24" s="367"/>
      <c r="G24" s="367"/>
      <c r="H24" s="367"/>
      <c r="I24" s="367"/>
      <c r="J24" s="367"/>
      <c r="K24" s="367"/>
      <c r="L24" s="367"/>
      <c r="M24" s="367">
        <v>0</v>
      </c>
      <c r="N24" s="372">
        <f t="shared" si="0"/>
        <v>0</v>
      </c>
      <c r="O24" s="369" t="str">
        <f t="shared" si="1"/>
        <v/>
      </c>
    </row>
    <row r="25" spans="1:15" s="25" customFormat="1" ht="14.1" customHeight="1" x14ac:dyDescent="0.2">
      <c r="A25" s="370" t="s">
        <v>158</v>
      </c>
      <c r="B25" s="367">
        <v>90</v>
      </c>
      <c r="C25" s="367"/>
      <c r="D25" s="367"/>
      <c r="E25" s="367"/>
      <c r="F25" s="367"/>
      <c r="G25" s="367"/>
      <c r="H25" s="367"/>
      <c r="I25" s="367"/>
      <c r="J25" s="367"/>
      <c r="K25" s="367"/>
      <c r="L25" s="367"/>
      <c r="M25" s="367">
        <v>0</v>
      </c>
      <c r="N25" s="372">
        <f t="shared" si="0"/>
        <v>90</v>
      </c>
      <c r="O25" s="369">
        <f t="shared" si="1"/>
        <v>90</v>
      </c>
    </row>
    <row r="26" spans="1:15" s="25" customFormat="1" ht="14.1" customHeight="1" x14ac:dyDescent="0.2">
      <c r="A26" s="370" t="s">
        <v>227</v>
      </c>
      <c r="B26" s="367">
        <v>200</v>
      </c>
      <c r="C26" s="367"/>
      <c r="D26" s="367"/>
      <c r="E26" s="367"/>
      <c r="F26" s="367"/>
      <c r="G26" s="367"/>
      <c r="H26" s="367"/>
      <c r="I26" s="367"/>
      <c r="J26" s="367"/>
      <c r="K26" s="367"/>
      <c r="L26" s="367"/>
      <c r="M26" s="367">
        <v>0</v>
      </c>
      <c r="N26" s="372">
        <f t="shared" si="0"/>
        <v>200</v>
      </c>
      <c r="O26" s="369">
        <f t="shared" si="1"/>
        <v>200</v>
      </c>
    </row>
    <row r="27" spans="1:15" s="25" customFormat="1" ht="14.1" customHeight="1" x14ac:dyDescent="0.2">
      <c r="A27" s="370" t="s">
        <v>340</v>
      </c>
      <c r="B27" s="367"/>
      <c r="C27" s="367"/>
      <c r="D27" s="367"/>
      <c r="E27" s="367"/>
      <c r="F27" s="367"/>
      <c r="G27" s="367"/>
      <c r="H27" s="367"/>
      <c r="I27" s="367"/>
      <c r="J27" s="367"/>
      <c r="K27" s="367"/>
      <c r="L27" s="367"/>
      <c r="M27" s="367">
        <v>0</v>
      </c>
      <c r="N27" s="372">
        <f t="shared" si="0"/>
        <v>0</v>
      </c>
      <c r="O27" s="369" t="str">
        <f t="shared" si="1"/>
        <v/>
      </c>
    </row>
    <row r="28" spans="1:15" s="25" customFormat="1" ht="14.1" customHeight="1" x14ac:dyDescent="0.2">
      <c r="A28" s="370" t="s">
        <v>88</v>
      </c>
      <c r="B28" s="367"/>
      <c r="C28" s="367"/>
      <c r="D28" s="367"/>
      <c r="E28" s="367"/>
      <c r="F28" s="367"/>
      <c r="G28" s="367"/>
      <c r="H28" s="367"/>
      <c r="I28" s="367"/>
      <c r="J28" s="367"/>
      <c r="K28" s="367"/>
      <c r="L28" s="367"/>
      <c r="M28" s="367">
        <v>0</v>
      </c>
      <c r="N28" s="372">
        <f t="shared" si="0"/>
        <v>0</v>
      </c>
      <c r="O28" s="369" t="str">
        <f t="shared" si="1"/>
        <v/>
      </c>
    </row>
    <row r="29" spans="1:15" s="25" customFormat="1" ht="14.1" customHeight="1" x14ac:dyDescent="0.2">
      <c r="A29" s="370" t="s">
        <v>566</v>
      </c>
      <c r="B29" s="367"/>
      <c r="C29" s="367"/>
      <c r="D29" s="367"/>
      <c r="E29" s="367"/>
      <c r="F29" s="367"/>
      <c r="G29" s="367"/>
      <c r="H29" s="367"/>
      <c r="I29" s="367"/>
      <c r="J29" s="367"/>
      <c r="K29" s="367"/>
      <c r="L29" s="367"/>
      <c r="M29" s="367">
        <v>0</v>
      </c>
      <c r="N29" s="372">
        <f t="shared" si="0"/>
        <v>0</v>
      </c>
      <c r="O29" s="369" t="str">
        <f t="shared" si="1"/>
        <v/>
      </c>
    </row>
    <row r="30" spans="1:15" s="25" customFormat="1" ht="14.1" customHeight="1" x14ac:dyDescent="0.2">
      <c r="A30" s="370" t="s">
        <v>77</v>
      </c>
      <c r="B30" s="367"/>
      <c r="C30" s="367"/>
      <c r="D30" s="367"/>
      <c r="E30" s="367"/>
      <c r="F30" s="367"/>
      <c r="G30" s="367"/>
      <c r="H30" s="367"/>
      <c r="I30" s="367"/>
      <c r="J30" s="367"/>
      <c r="K30" s="367"/>
      <c r="L30" s="367"/>
      <c r="M30" s="367">
        <v>0</v>
      </c>
      <c r="N30" s="372">
        <f t="shared" si="0"/>
        <v>0</v>
      </c>
      <c r="O30" s="369" t="str">
        <f t="shared" si="1"/>
        <v/>
      </c>
    </row>
    <row r="31" spans="1:15" s="25" customFormat="1" ht="14.1" customHeight="1" x14ac:dyDescent="0.2">
      <c r="A31" s="370" t="s">
        <v>111</v>
      </c>
      <c r="B31" s="367"/>
      <c r="C31" s="367">
        <v>170.76</v>
      </c>
      <c r="D31" s="367">
        <v>59.95</v>
      </c>
      <c r="E31" s="367"/>
      <c r="F31" s="367"/>
      <c r="G31" s="367"/>
      <c r="H31" s="367"/>
      <c r="I31" s="367"/>
      <c r="J31" s="367"/>
      <c r="K31" s="367"/>
      <c r="L31" s="367"/>
      <c r="M31" s="367">
        <v>0</v>
      </c>
      <c r="N31" s="372">
        <f t="shared" si="0"/>
        <v>230.70999999999998</v>
      </c>
      <c r="O31" s="369">
        <f t="shared" si="1"/>
        <v>115.35499999999999</v>
      </c>
    </row>
    <row r="32" spans="1:15" s="25" customFormat="1" ht="14.1" customHeight="1" x14ac:dyDescent="0.2">
      <c r="A32" s="370" t="s">
        <v>76</v>
      </c>
      <c r="B32" s="367"/>
      <c r="C32" s="367">
        <v>226.85</v>
      </c>
      <c r="D32" s="367">
        <v>21.6</v>
      </c>
      <c r="E32" s="367"/>
      <c r="F32" s="367"/>
      <c r="G32" s="367"/>
      <c r="H32" s="367"/>
      <c r="I32" s="367"/>
      <c r="J32" s="367"/>
      <c r="K32" s="367"/>
      <c r="L32" s="367"/>
      <c r="M32" s="367">
        <v>0</v>
      </c>
      <c r="N32" s="372">
        <f t="shared" si="0"/>
        <v>248.45</v>
      </c>
      <c r="O32" s="369">
        <f t="shared" si="1"/>
        <v>124.22499999999999</v>
      </c>
    </row>
    <row r="33" spans="1:15" s="25" customFormat="1" ht="14.1" customHeight="1" x14ac:dyDescent="0.2">
      <c r="A33" s="370" t="s">
        <v>673</v>
      </c>
      <c r="B33" s="367"/>
      <c r="C33" s="367"/>
      <c r="D33" s="367"/>
      <c r="E33" s="367"/>
      <c r="F33" s="367"/>
      <c r="G33" s="367"/>
      <c r="H33" s="367"/>
      <c r="I33" s="367"/>
      <c r="J33" s="367"/>
      <c r="K33" s="367"/>
      <c r="L33" s="367"/>
      <c r="M33" s="367">
        <v>0</v>
      </c>
      <c r="N33" s="372">
        <f t="shared" si="0"/>
        <v>0</v>
      </c>
      <c r="O33" s="369" t="str">
        <f t="shared" si="1"/>
        <v/>
      </c>
    </row>
    <row r="34" spans="1:15" s="25" customFormat="1" ht="14.1" customHeight="1" x14ac:dyDescent="0.2">
      <c r="A34" s="370" t="s">
        <v>69</v>
      </c>
      <c r="B34" s="367"/>
      <c r="C34" s="367"/>
      <c r="D34" s="367"/>
      <c r="E34" s="367"/>
      <c r="F34" s="367"/>
      <c r="G34" s="367"/>
      <c r="H34" s="367"/>
      <c r="I34" s="367"/>
      <c r="J34" s="367"/>
      <c r="K34" s="367"/>
      <c r="L34" s="367"/>
      <c r="M34" s="367">
        <v>0</v>
      </c>
      <c r="N34" s="372">
        <f t="shared" si="0"/>
        <v>0</v>
      </c>
      <c r="O34" s="369" t="str">
        <f t="shared" si="1"/>
        <v/>
      </c>
    </row>
    <row r="35" spans="1:15" s="25" customFormat="1" ht="14.1" customHeight="1" x14ac:dyDescent="0.2">
      <c r="A35" s="370" t="s">
        <v>217</v>
      </c>
      <c r="B35" s="367"/>
      <c r="C35" s="367"/>
      <c r="D35" s="367"/>
      <c r="E35" s="367"/>
      <c r="F35" s="367"/>
      <c r="G35" s="367"/>
      <c r="H35" s="367"/>
      <c r="I35" s="367"/>
      <c r="J35" s="367"/>
      <c r="K35" s="367"/>
      <c r="L35" s="367"/>
      <c r="M35" s="367">
        <v>0</v>
      </c>
      <c r="N35" s="372">
        <f t="shared" si="0"/>
        <v>0</v>
      </c>
      <c r="O35" s="369" t="str">
        <f t="shared" si="1"/>
        <v/>
      </c>
    </row>
    <row r="36" spans="1:15" s="25" customFormat="1" ht="14.1" customHeight="1" x14ac:dyDescent="0.2">
      <c r="A36" s="370" t="s">
        <v>176</v>
      </c>
      <c r="B36" s="367"/>
      <c r="C36" s="367"/>
      <c r="D36" s="367"/>
      <c r="E36" s="367"/>
      <c r="F36" s="367"/>
      <c r="G36" s="367"/>
      <c r="H36" s="367"/>
      <c r="I36" s="367"/>
      <c r="J36" s="367"/>
      <c r="K36" s="367"/>
      <c r="L36" s="367"/>
      <c r="M36" s="367">
        <v>0</v>
      </c>
      <c r="N36" s="372">
        <f t="shared" si="0"/>
        <v>0</v>
      </c>
      <c r="O36" s="369" t="str">
        <f t="shared" si="1"/>
        <v/>
      </c>
    </row>
    <row r="37" spans="1:15" s="25" customFormat="1" ht="14.1" customHeight="1" x14ac:dyDescent="0.2">
      <c r="A37" s="370" t="s">
        <v>118</v>
      </c>
      <c r="B37" s="367"/>
      <c r="C37" s="367"/>
      <c r="D37" s="367"/>
      <c r="E37" s="367"/>
      <c r="F37" s="367"/>
      <c r="G37" s="367"/>
      <c r="H37" s="367"/>
      <c r="I37" s="367"/>
      <c r="J37" s="367"/>
      <c r="K37" s="367"/>
      <c r="L37" s="367"/>
      <c r="M37" s="367">
        <v>0</v>
      </c>
      <c r="N37" s="372">
        <f t="shared" si="0"/>
        <v>0</v>
      </c>
      <c r="O37" s="369" t="str">
        <f t="shared" si="1"/>
        <v/>
      </c>
    </row>
    <row r="38" spans="1:15" s="25" customFormat="1" ht="14.1" customHeight="1" x14ac:dyDescent="0.2">
      <c r="A38" s="426" t="s">
        <v>126</v>
      </c>
      <c r="B38" s="367">
        <v>1190</v>
      </c>
      <c r="C38" s="367">
        <v>490</v>
      </c>
      <c r="D38" s="367"/>
      <c r="E38" s="367"/>
      <c r="F38" s="367"/>
      <c r="G38" s="367"/>
      <c r="H38" s="367"/>
      <c r="I38" s="367"/>
      <c r="J38" s="367"/>
      <c r="K38" s="367"/>
      <c r="L38" s="367"/>
      <c r="M38" s="367">
        <v>0</v>
      </c>
      <c r="N38" s="372">
        <f t="shared" si="0"/>
        <v>1680</v>
      </c>
      <c r="O38" s="369">
        <f t="shared" si="1"/>
        <v>840</v>
      </c>
    </row>
    <row r="39" spans="1:15" s="25" customFormat="1" ht="14.1" customHeight="1" x14ac:dyDescent="0.2">
      <c r="A39" s="426" t="s">
        <v>647</v>
      </c>
      <c r="B39" s="367"/>
      <c r="C39" s="367"/>
      <c r="D39" s="367"/>
      <c r="E39" s="367"/>
      <c r="F39" s="367"/>
      <c r="G39" s="367"/>
      <c r="H39" s="367"/>
      <c r="I39" s="367"/>
      <c r="J39" s="367"/>
      <c r="K39" s="367"/>
      <c r="L39" s="367"/>
      <c r="M39" s="367">
        <v>0</v>
      </c>
      <c r="N39" s="372">
        <f t="shared" si="0"/>
        <v>0</v>
      </c>
      <c r="O39" s="369" t="str">
        <f t="shared" si="1"/>
        <v/>
      </c>
    </row>
    <row r="40" spans="1:15" s="25" customFormat="1" ht="14.1" customHeight="1" x14ac:dyDescent="0.2">
      <c r="A40" s="426" t="s">
        <v>702</v>
      </c>
      <c r="B40" s="367"/>
      <c r="C40" s="367"/>
      <c r="D40" s="367"/>
      <c r="E40" s="367"/>
      <c r="F40" s="367"/>
      <c r="G40" s="367"/>
      <c r="H40" s="367"/>
      <c r="I40" s="367"/>
      <c r="J40" s="367"/>
      <c r="K40" s="367"/>
      <c r="L40" s="367"/>
      <c r="M40" s="367">
        <v>0</v>
      </c>
      <c r="N40" s="372">
        <f t="shared" si="0"/>
        <v>0</v>
      </c>
      <c r="O40" s="369" t="str">
        <f t="shared" si="1"/>
        <v/>
      </c>
    </row>
    <row r="41" spans="1:15" s="25" customFormat="1" ht="14.1" customHeight="1" x14ac:dyDescent="0.2">
      <c r="A41" s="426" t="s">
        <v>371</v>
      </c>
      <c r="B41" s="367">
        <v>132.47</v>
      </c>
      <c r="C41" s="367">
        <v>132.47</v>
      </c>
      <c r="D41" s="367">
        <v>132.47</v>
      </c>
      <c r="E41" s="367"/>
      <c r="F41" s="367"/>
      <c r="G41" s="367"/>
      <c r="H41" s="367"/>
      <c r="I41" s="367"/>
      <c r="J41" s="367"/>
      <c r="K41" s="367"/>
      <c r="L41" s="367"/>
      <c r="M41" s="367">
        <v>0</v>
      </c>
      <c r="N41" s="372">
        <f t="shared" si="0"/>
        <v>397.40999999999997</v>
      </c>
      <c r="O41" s="369">
        <f t="shared" si="1"/>
        <v>132.47</v>
      </c>
    </row>
    <row r="42" spans="1:15" s="25" customFormat="1" ht="14.1" customHeight="1" x14ac:dyDescent="0.2">
      <c r="A42" s="370" t="s">
        <v>106</v>
      </c>
      <c r="B42" s="367">
        <v>360</v>
      </c>
      <c r="C42" s="367">
        <v>240</v>
      </c>
      <c r="D42" s="367"/>
      <c r="E42" s="367"/>
      <c r="F42" s="367"/>
      <c r="G42" s="367"/>
      <c r="H42" s="367"/>
      <c r="I42" s="367"/>
      <c r="J42" s="367"/>
      <c r="K42" s="367"/>
      <c r="L42" s="367"/>
      <c r="M42" s="367">
        <v>0</v>
      </c>
      <c r="N42" s="372">
        <f t="shared" si="0"/>
        <v>600</v>
      </c>
      <c r="O42" s="369">
        <f t="shared" si="1"/>
        <v>300</v>
      </c>
    </row>
    <row r="43" spans="1:15" s="25" customFormat="1" ht="14.1" customHeight="1" x14ac:dyDescent="0.2">
      <c r="A43" s="370" t="s">
        <v>253</v>
      </c>
      <c r="B43" s="367">
        <v>50</v>
      </c>
      <c r="C43" s="367">
        <v>50</v>
      </c>
      <c r="D43" s="367"/>
      <c r="E43" s="367"/>
      <c r="F43" s="367"/>
      <c r="G43" s="367"/>
      <c r="H43" s="367"/>
      <c r="I43" s="367"/>
      <c r="J43" s="367"/>
      <c r="K43" s="367"/>
      <c r="L43" s="367"/>
      <c r="M43" s="367">
        <v>0</v>
      </c>
      <c r="N43" s="372">
        <f t="shared" si="0"/>
        <v>100</v>
      </c>
      <c r="O43" s="369">
        <f t="shared" si="1"/>
        <v>50</v>
      </c>
    </row>
    <row r="44" spans="1:15" s="25" customFormat="1" ht="14.1" customHeight="1" x14ac:dyDescent="0.2">
      <c r="A44" s="370" t="s">
        <v>520</v>
      </c>
      <c r="B44" s="367"/>
      <c r="C44" s="367"/>
      <c r="D44" s="367"/>
      <c r="E44" s="367"/>
      <c r="F44" s="367"/>
      <c r="G44" s="367"/>
      <c r="H44" s="367"/>
      <c r="I44" s="367"/>
      <c r="J44" s="367"/>
      <c r="K44" s="367"/>
      <c r="L44" s="367"/>
      <c r="M44" s="367">
        <v>0</v>
      </c>
      <c r="N44" s="372">
        <f t="shared" si="0"/>
        <v>0</v>
      </c>
      <c r="O44" s="369" t="str">
        <f t="shared" si="1"/>
        <v/>
      </c>
    </row>
    <row r="45" spans="1:15" s="25" customFormat="1" ht="14.1" customHeight="1" x14ac:dyDescent="0.2">
      <c r="A45" s="370" t="s">
        <v>596</v>
      </c>
      <c r="B45" s="367"/>
      <c r="C45" s="367"/>
      <c r="D45" s="367">
        <v>16.5</v>
      </c>
      <c r="E45" s="367"/>
      <c r="F45" s="367"/>
      <c r="G45" s="367"/>
      <c r="H45" s="367"/>
      <c r="I45" s="367"/>
      <c r="J45" s="367"/>
      <c r="K45" s="367"/>
      <c r="L45" s="367"/>
      <c r="M45" s="367">
        <v>0</v>
      </c>
      <c r="N45" s="372">
        <f t="shared" si="0"/>
        <v>16.5</v>
      </c>
      <c r="O45" s="369">
        <f t="shared" si="1"/>
        <v>16.5</v>
      </c>
    </row>
    <row r="46" spans="1:15" s="25" customFormat="1" ht="14.1" customHeight="1" x14ac:dyDescent="0.2">
      <c r="A46" s="370" t="s">
        <v>597</v>
      </c>
      <c r="B46" s="367"/>
      <c r="C46" s="367">
        <v>71.650000000000006</v>
      </c>
      <c r="D46" s="367">
        <v>73.75</v>
      </c>
      <c r="E46" s="367"/>
      <c r="F46" s="367"/>
      <c r="G46" s="367"/>
      <c r="H46" s="367"/>
      <c r="I46" s="367"/>
      <c r="J46" s="367"/>
      <c r="K46" s="367"/>
      <c r="L46" s="367"/>
      <c r="M46" s="367">
        <v>0</v>
      </c>
      <c r="N46" s="372">
        <f t="shared" si="0"/>
        <v>145.4</v>
      </c>
      <c r="O46" s="369">
        <f t="shared" si="1"/>
        <v>72.7</v>
      </c>
    </row>
    <row r="47" spans="1:15" s="25" customFormat="1" ht="14.1" customHeight="1" x14ac:dyDescent="0.2">
      <c r="A47" s="370" t="s">
        <v>95</v>
      </c>
      <c r="B47" s="367">
        <v>363.51</v>
      </c>
      <c r="C47" s="367">
        <v>273.39999999999998</v>
      </c>
      <c r="D47" s="367">
        <v>266.72000000000003</v>
      </c>
      <c r="E47" s="367"/>
      <c r="F47" s="367"/>
      <c r="G47" s="367"/>
      <c r="H47" s="367"/>
      <c r="I47" s="367"/>
      <c r="J47" s="367"/>
      <c r="K47" s="367"/>
      <c r="L47" s="367"/>
      <c r="M47" s="367">
        <v>0</v>
      </c>
      <c r="N47" s="372">
        <f t="shared" si="0"/>
        <v>903.63</v>
      </c>
      <c r="O47" s="369">
        <f t="shared" si="1"/>
        <v>301.20999999999998</v>
      </c>
    </row>
    <row r="48" spans="1:15" s="25" customFormat="1" ht="14.1" customHeight="1" x14ac:dyDescent="0.2">
      <c r="A48" s="370" t="s">
        <v>598</v>
      </c>
      <c r="B48" s="367"/>
      <c r="C48" s="367"/>
      <c r="D48" s="367"/>
      <c r="E48" s="367"/>
      <c r="F48" s="367"/>
      <c r="G48" s="367"/>
      <c r="H48" s="367"/>
      <c r="I48" s="367"/>
      <c r="J48" s="367"/>
      <c r="K48" s="367"/>
      <c r="L48" s="367"/>
      <c r="M48" s="367">
        <v>0</v>
      </c>
      <c r="N48" s="372">
        <f t="shared" si="0"/>
        <v>0</v>
      </c>
      <c r="O48" s="369" t="str">
        <f t="shared" si="1"/>
        <v/>
      </c>
    </row>
    <row r="49" spans="1:15" s="25" customFormat="1" ht="14.1" customHeight="1" x14ac:dyDescent="0.2">
      <c r="A49" s="370" t="s">
        <v>98</v>
      </c>
      <c r="B49" s="367">
        <v>280</v>
      </c>
      <c r="C49" s="367"/>
      <c r="D49" s="367">
        <v>235</v>
      </c>
      <c r="E49" s="367"/>
      <c r="F49" s="367"/>
      <c r="G49" s="367"/>
      <c r="H49" s="367"/>
      <c r="I49" s="367"/>
      <c r="J49" s="367"/>
      <c r="K49" s="367"/>
      <c r="L49" s="367"/>
      <c r="M49" s="367">
        <v>0</v>
      </c>
      <c r="N49" s="372">
        <f t="shared" si="0"/>
        <v>515</v>
      </c>
      <c r="O49" s="369">
        <f t="shared" si="1"/>
        <v>257.5</v>
      </c>
    </row>
    <row r="50" spans="1:15" s="25" customFormat="1" ht="14.1" customHeight="1" x14ac:dyDescent="0.2">
      <c r="A50" s="370" t="s">
        <v>99</v>
      </c>
      <c r="B50" s="367">
        <v>219.99</v>
      </c>
      <c r="C50" s="367">
        <v>219.99</v>
      </c>
      <c r="D50" s="367">
        <v>219.99</v>
      </c>
      <c r="E50" s="367"/>
      <c r="F50" s="367"/>
      <c r="G50" s="367"/>
      <c r="H50" s="367"/>
      <c r="I50" s="367"/>
      <c r="J50" s="367"/>
      <c r="K50" s="367"/>
      <c r="L50" s="367"/>
      <c r="M50" s="367">
        <v>0</v>
      </c>
      <c r="N50" s="372">
        <f t="shared" si="0"/>
        <v>659.97</v>
      </c>
      <c r="O50" s="369">
        <f t="shared" si="1"/>
        <v>219.99</v>
      </c>
    </row>
    <row r="51" spans="1:15" s="25" customFormat="1" ht="14.1" customHeight="1" x14ac:dyDescent="0.2">
      <c r="A51" s="370" t="s">
        <v>74</v>
      </c>
      <c r="B51" s="367">
        <v>100</v>
      </c>
      <c r="C51" s="367">
        <v>100</v>
      </c>
      <c r="D51" s="367">
        <v>100</v>
      </c>
      <c r="E51" s="367"/>
      <c r="F51" s="367"/>
      <c r="G51" s="367"/>
      <c r="H51" s="367"/>
      <c r="I51" s="367"/>
      <c r="J51" s="367"/>
      <c r="K51" s="367"/>
      <c r="L51" s="367"/>
      <c r="M51" s="367">
        <v>0</v>
      </c>
      <c r="N51" s="372">
        <f t="shared" si="0"/>
        <v>300</v>
      </c>
      <c r="O51" s="369">
        <f t="shared" si="1"/>
        <v>100</v>
      </c>
    </row>
    <row r="52" spans="1:15" s="25" customFormat="1" ht="14.1" customHeight="1" x14ac:dyDescent="0.2">
      <c r="A52" s="370" t="s">
        <v>75</v>
      </c>
      <c r="B52" s="367">
        <v>407</v>
      </c>
      <c r="C52" s="367"/>
      <c r="D52" s="367">
        <v>824.89</v>
      </c>
      <c r="E52" s="367"/>
      <c r="F52" s="367"/>
      <c r="G52" s="367"/>
      <c r="H52" s="367"/>
      <c r="I52" s="367"/>
      <c r="J52" s="367"/>
      <c r="K52" s="367"/>
      <c r="L52" s="367"/>
      <c r="M52" s="367">
        <v>0</v>
      </c>
      <c r="N52" s="372">
        <f t="shared" si="0"/>
        <v>1231.8899999999999</v>
      </c>
      <c r="O52" s="369">
        <f t="shared" si="1"/>
        <v>615.94499999999994</v>
      </c>
    </row>
    <row r="53" spans="1:15" s="25" customFormat="1" ht="14.1" customHeight="1" x14ac:dyDescent="0.2">
      <c r="A53" s="370" t="s">
        <v>184</v>
      </c>
      <c r="B53" s="367"/>
      <c r="C53" s="367"/>
      <c r="D53" s="367"/>
      <c r="E53" s="367"/>
      <c r="F53" s="367"/>
      <c r="G53" s="367"/>
      <c r="H53" s="367"/>
      <c r="I53" s="367"/>
      <c r="J53" s="367"/>
      <c r="K53" s="367"/>
      <c r="L53" s="367"/>
      <c r="M53" s="367">
        <v>0</v>
      </c>
      <c r="N53" s="372">
        <f t="shared" si="0"/>
        <v>0</v>
      </c>
      <c r="O53" s="369" t="str">
        <f t="shared" si="1"/>
        <v/>
      </c>
    </row>
    <row r="54" spans="1:15" s="25" customFormat="1" ht="14.1" customHeight="1" x14ac:dyDescent="0.2">
      <c r="A54" s="370" t="s">
        <v>247</v>
      </c>
      <c r="B54" s="367">
        <v>55</v>
      </c>
      <c r="C54" s="367"/>
      <c r="D54" s="367"/>
      <c r="E54" s="367"/>
      <c r="F54" s="367"/>
      <c r="G54" s="367"/>
      <c r="H54" s="367"/>
      <c r="I54" s="367"/>
      <c r="J54" s="367"/>
      <c r="K54" s="367"/>
      <c r="L54" s="367"/>
      <c r="M54" s="367">
        <v>0</v>
      </c>
      <c r="N54" s="372">
        <f t="shared" si="0"/>
        <v>55</v>
      </c>
      <c r="O54" s="369">
        <f t="shared" si="1"/>
        <v>55</v>
      </c>
    </row>
    <row r="55" spans="1:15" s="25" customFormat="1" ht="14.1" customHeight="1" x14ac:dyDescent="0.2">
      <c r="A55" s="370" t="s">
        <v>350</v>
      </c>
      <c r="B55" s="367">
        <v>59.45</v>
      </c>
      <c r="C55" s="367">
        <v>49</v>
      </c>
      <c r="D55" s="367">
        <v>112.6</v>
      </c>
      <c r="E55" s="367"/>
      <c r="F55" s="367"/>
      <c r="G55" s="367"/>
      <c r="H55" s="367"/>
      <c r="I55" s="367"/>
      <c r="J55" s="367"/>
      <c r="K55" s="367"/>
      <c r="L55" s="367"/>
      <c r="M55" s="367">
        <v>0</v>
      </c>
      <c r="N55" s="372">
        <f t="shared" si="0"/>
        <v>221.05</v>
      </c>
      <c r="O55" s="369">
        <f t="shared" si="1"/>
        <v>73.683333333333337</v>
      </c>
    </row>
    <row r="56" spans="1:15" s="25" customFormat="1" ht="14.1" customHeight="1" x14ac:dyDescent="0.2">
      <c r="A56" s="370" t="s">
        <v>81</v>
      </c>
      <c r="B56" s="367">
        <v>148.91999999999999</v>
      </c>
      <c r="C56" s="367">
        <v>149.97999999999999</v>
      </c>
      <c r="D56" s="367">
        <v>156.62</v>
      </c>
      <c r="E56" s="367"/>
      <c r="F56" s="367"/>
      <c r="G56" s="367"/>
      <c r="H56" s="367"/>
      <c r="I56" s="367"/>
      <c r="J56" s="367"/>
      <c r="K56" s="367"/>
      <c r="L56" s="367"/>
      <c r="M56" s="367">
        <v>0</v>
      </c>
      <c r="N56" s="372">
        <f t="shared" si="0"/>
        <v>455.52</v>
      </c>
      <c r="O56" s="369">
        <f t="shared" si="1"/>
        <v>151.84</v>
      </c>
    </row>
    <row r="57" spans="1:15" s="25" customFormat="1" ht="14.1" customHeight="1" x14ac:dyDescent="0.2">
      <c r="A57" s="370" t="s">
        <v>87</v>
      </c>
      <c r="B57" s="367"/>
      <c r="C57" s="367">
        <v>7.3</v>
      </c>
      <c r="D57" s="367">
        <v>9</v>
      </c>
      <c r="E57" s="367"/>
      <c r="F57" s="367"/>
      <c r="G57" s="367"/>
      <c r="H57" s="367"/>
      <c r="I57" s="367"/>
      <c r="J57" s="367"/>
      <c r="K57" s="367"/>
      <c r="L57" s="367"/>
      <c r="M57" s="367">
        <v>0</v>
      </c>
      <c r="N57" s="372">
        <f t="shared" si="0"/>
        <v>16.3</v>
      </c>
      <c r="O57" s="369">
        <f t="shared" si="1"/>
        <v>8.15</v>
      </c>
    </row>
    <row r="58" spans="1:15" s="25" customFormat="1" ht="14.1" customHeight="1" x14ac:dyDescent="0.2">
      <c r="A58" s="426" t="s">
        <v>202</v>
      </c>
      <c r="B58" s="367"/>
      <c r="C58" s="367"/>
      <c r="D58" s="367"/>
      <c r="E58" s="367"/>
      <c r="F58" s="367"/>
      <c r="G58" s="367"/>
      <c r="H58" s="367"/>
      <c r="I58" s="367"/>
      <c r="J58" s="367"/>
      <c r="K58" s="367"/>
      <c r="L58" s="367"/>
      <c r="M58" s="367">
        <v>0</v>
      </c>
      <c r="N58" s="372">
        <f t="shared" si="0"/>
        <v>0</v>
      </c>
      <c r="O58" s="369" t="str">
        <f t="shared" si="1"/>
        <v/>
      </c>
    </row>
    <row r="59" spans="1:15" s="25" customFormat="1" ht="14.1" customHeight="1" thickBot="1" x14ac:dyDescent="0.25">
      <c r="A59" s="375" t="s">
        <v>1</v>
      </c>
      <c r="B59" s="376">
        <f t="shared" ref="B59:G59" si="2">SUM(B7:B58)</f>
        <v>3707.34</v>
      </c>
      <c r="C59" s="376">
        <f t="shared" si="2"/>
        <v>2437.69</v>
      </c>
      <c r="D59" s="376">
        <f t="shared" si="2"/>
        <v>5260.38</v>
      </c>
      <c r="E59" s="376">
        <f t="shared" si="2"/>
        <v>0</v>
      </c>
      <c r="F59" s="376">
        <f t="shared" si="2"/>
        <v>0</v>
      </c>
      <c r="G59" s="376">
        <f t="shared" si="2"/>
        <v>0</v>
      </c>
      <c r="H59" s="376">
        <f t="shared" ref="H59:M59" si="3">SUM(H7:H58)</f>
        <v>0</v>
      </c>
      <c r="I59" s="376">
        <f t="shared" si="3"/>
        <v>0</v>
      </c>
      <c r="J59" s="376">
        <f t="shared" si="3"/>
        <v>0</v>
      </c>
      <c r="K59" s="376">
        <f t="shared" si="3"/>
        <v>0</v>
      </c>
      <c r="L59" s="376">
        <f t="shared" si="3"/>
        <v>0</v>
      </c>
      <c r="M59" s="376">
        <f t="shared" si="3"/>
        <v>0</v>
      </c>
      <c r="N59" s="427">
        <f>SUM(N8:N58)</f>
        <v>11405.409999999998</v>
      </c>
      <c r="O59" s="457">
        <f>IFERROR(AVERAGEIF(B59:M59,"&gt;0"),"")</f>
        <v>3801.8033333333333</v>
      </c>
    </row>
    <row r="60" spans="1:15" s="25" customFormat="1" ht="14.1" customHeight="1" thickBot="1" x14ac:dyDescent="0.25">
      <c r="A60" s="428"/>
      <c r="B60" s="428"/>
      <c r="C60" s="428"/>
      <c r="D60" s="428"/>
      <c r="E60" s="428"/>
      <c r="F60" s="428"/>
      <c r="G60" s="428"/>
      <c r="H60" s="428"/>
      <c r="I60" s="428"/>
      <c r="J60" s="428"/>
      <c r="K60" s="428"/>
      <c r="L60" s="428"/>
      <c r="M60" s="428"/>
      <c r="N60" s="428"/>
      <c r="O60" s="421"/>
    </row>
    <row r="61" spans="1:15" s="71" customFormat="1" ht="14.1" customHeight="1" thickBot="1" x14ac:dyDescent="0.25">
      <c r="A61" s="458" t="s">
        <v>2</v>
      </c>
      <c r="B61" s="459">
        <f t="shared" ref="B61:M61" si="4">B6</f>
        <v>44197</v>
      </c>
      <c r="C61" s="460">
        <f t="shared" si="4"/>
        <v>44228</v>
      </c>
      <c r="D61" s="460">
        <f t="shared" si="4"/>
        <v>44256</v>
      </c>
      <c r="E61" s="460">
        <f t="shared" si="4"/>
        <v>44287</v>
      </c>
      <c r="F61" s="460">
        <f t="shared" si="4"/>
        <v>44317</v>
      </c>
      <c r="G61" s="460">
        <f t="shared" si="4"/>
        <v>44348</v>
      </c>
      <c r="H61" s="460">
        <f t="shared" si="4"/>
        <v>44378</v>
      </c>
      <c r="I61" s="460">
        <f t="shared" si="4"/>
        <v>44409</v>
      </c>
      <c r="J61" s="460">
        <f t="shared" si="4"/>
        <v>44440</v>
      </c>
      <c r="K61" s="460">
        <f t="shared" si="4"/>
        <v>44470</v>
      </c>
      <c r="L61" s="460">
        <f t="shared" si="4"/>
        <v>44501</v>
      </c>
      <c r="M61" s="460">
        <f t="shared" si="4"/>
        <v>44531</v>
      </c>
      <c r="N61" s="461" t="str">
        <f>'PATO BRANCO'!N6</f>
        <v>Total</v>
      </c>
      <c r="O61" s="462" t="str">
        <f>'PATO BRANCO'!O6</f>
        <v>Média</v>
      </c>
    </row>
    <row r="62" spans="1:15" s="25" customFormat="1" ht="14.1" customHeight="1" x14ac:dyDescent="0.2">
      <c r="A62" s="383" t="s">
        <v>5</v>
      </c>
      <c r="B62" s="418">
        <v>5500</v>
      </c>
      <c r="C62" s="418">
        <v>5500</v>
      </c>
      <c r="D62" s="418">
        <v>5500</v>
      </c>
      <c r="E62" s="418"/>
      <c r="F62" s="418"/>
      <c r="G62" s="418"/>
      <c r="H62" s="418"/>
      <c r="I62" s="418"/>
      <c r="J62" s="418"/>
      <c r="K62" s="418"/>
      <c r="L62" s="418"/>
      <c r="M62" s="418">
        <v>0</v>
      </c>
      <c r="N62" s="372">
        <f t="shared" ref="N62:N70" si="5">SUM(B62:M62)</f>
        <v>16500</v>
      </c>
      <c r="O62" s="369">
        <f>IFERROR(AVERAGEIF(B62:M62,"&gt;0"),"")</f>
        <v>5500</v>
      </c>
    </row>
    <row r="63" spans="1:15" s="25" customFormat="1" ht="14.1" customHeight="1" x14ac:dyDescent="0.2">
      <c r="A63" s="383" t="s">
        <v>599</v>
      </c>
      <c r="B63" s="418"/>
      <c r="C63" s="418"/>
      <c r="D63" s="418"/>
      <c r="E63" s="418"/>
      <c r="F63" s="418"/>
      <c r="G63" s="418"/>
      <c r="H63" s="418"/>
      <c r="I63" s="418"/>
      <c r="J63" s="418"/>
      <c r="K63" s="418"/>
      <c r="L63" s="418"/>
      <c r="M63" s="418">
        <v>0</v>
      </c>
      <c r="N63" s="372">
        <f t="shared" si="5"/>
        <v>0</v>
      </c>
      <c r="O63" s="369" t="str">
        <f t="shared" ref="O63:O70" si="6">IFERROR(AVERAGEIF(B63:M63,"&gt;0"),"")</f>
        <v/>
      </c>
    </row>
    <row r="64" spans="1:15" s="25" customFormat="1" ht="14.1" customHeight="1" x14ac:dyDescent="0.2">
      <c r="A64" s="383" t="s">
        <v>511</v>
      </c>
      <c r="B64" s="418"/>
      <c r="C64" s="418"/>
      <c r="D64" s="418"/>
      <c r="E64" s="418"/>
      <c r="F64" s="418"/>
      <c r="G64" s="418"/>
      <c r="H64" s="418"/>
      <c r="I64" s="418"/>
      <c r="J64" s="418"/>
      <c r="K64" s="418"/>
      <c r="L64" s="418"/>
      <c r="M64" s="418">
        <v>0</v>
      </c>
      <c r="N64" s="372">
        <f t="shared" si="5"/>
        <v>0</v>
      </c>
      <c r="O64" s="369" t="str">
        <f t="shared" si="6"/>
        <v/>
      </c>
    </row>
    <row r="65" spans="1:16" s="25" customFormat="1" ht="14.1" customHeight="1" x14ac:dyDescent="0.2">
      <c r="A65" s="383" t="s">
        <v>320</v>
      </c>
      <c r="B65" s="418"/>
      <c r="C65" s="418"/>
      <c r="D65" s="418"/>
      <c r="E65" s="418"/>
      <c r="F65" s="418"/>
      <c r="G65" s="418"/>
      <c r="H65" s="418"/>
      <c r="I65" s="418"/>
      <c r="J65" s="418"/>
      <c r="K65" s="418"/>
      <c r="L65" s="418"/>
      <c r="M65" s="418">
        <v>0</v>
      </c>
      <c r="N65" s="372">
        <f t="shared" si="5"/>
        <v>0</v>
      </c>
      <c r="O65" s="369" t="str">
        <f t="shared" si="6"/>
        <v/>
      </c>
    </row>
    <row r="66" spans="1:16" s="25" customFormat="1" ht="14.1" customHeight="1" x14ac:dyDescent="0.2">
      <c r="A66" s="385" t="s">
        <v>148</v>
      </c>
      <c r="B66" s="418"/>
      <c r="C66" s="418"/>
      <c r="D66" s="418"/>
      <c r="E66" s="418"/>
      <c r="F66" s="418"/>
      <c r="G66" s="418"/>
      <c r="H66" s="418"/>
      <c r="I66" s="418"/>
      <c r="J66" s="418"/>
      <c r="K66" s="418"/>
      <c r="L66" s="418"/>
      <c r="M66" s="418">
        <v>0</v>
      </c>
      <c r="N66" s="372">
        <f t="shared" si="5"/>
        <v>0</v>
      </c>
      <c r="O66" s="369" t="str">
        <f t="shared" si="6"/>
        <v/>
      </c>
    </row>
    <row r="67" spans="1:16" s="25" customFormat="1" ht="14.1" customHeight="1" x14ac:dyDescent="0.2">
      <c r="A67" s="385" t="s">
        <v>251</v>
      </c>
      <c r="B67" s="418">
        <v>25.8</v>
      </c>
      <c r="C67" s="418"/>
      <c r="D67" s="418"/>
      <c r="E67" s="418"/>
      <c r="F67" s="418"/>
      <c r="G67" s="418"/>
      <c r="H67" s="418"/>
      <c r="I67" s="418"/>
      <c r="J67" s="418"/>
      <c r="K67" s="418"/>
      <c r="L67" s="418"/>
      <c r="M67" s="418">
        <v>0</v>
      </c>
      <c r="N67" s="372">
        <f t="shared" si="5"/>
        <v>25.8</v>
      </c>
      <c r="O67" s="369">
        <f t="shared" si="6"/>
        <v>25.8</v>
      </c>
    </row>
    <row r="68" spans="1:16" s="25" customFormat="1" ht="14.1" customHeight="1" x14ac:dyDescent="0.2">
      <c r="A68" s="386" t="s">
        <v>3</v>
      </c>
      <c r="B68" s="418">
        <v>0.6</v>
      </c>
      <c r="C68" s="418"/>
      <c r="D68" s="418">
        <v>45.9</v>
      </c>
      <c r="E68" s="418"/>
      <c r="F68" s="418"/>
      <c r="G68" s="418"/>
      <c r="H68" s="418"/>
      <c r="I68" s="418"/>
      <c r="J68" s="418"/>
      <c r="K68" s="418"/>
      <c r="L68" s="418"/>
      <c r="M68" s="418">
        <v>0</v>
      </c>
      <c r="N68" s="372">
        <f t="shared" si="5"/>
        <v>46.5</v>
      </c>
      <c r="O68" s="369">
        <f t="shared" si="6"/>
        <v>23.25</v>
      </c>
    </row>
    <row r="69" spans="1:16" s="25" customFormat="1" ht="14.1" customHeight="1" x14ac:dyDescent="0.2">
      <c r="A69" s="386" t="s">
        <v>670</v>
      </c>
      <c r="B69" s="418">
        <v>1200</v>
      </c>
      <c r="C69" s="418"/>
      <c r="D69" s="418"/>
      <c r="E69" s="418"/>
      <c r="F69" s="418"/>
      <c r="G69" s="418"/>
      <c r="H69" s="418"/>
      <c r="I69" s="418"/>
      <c r="J69" s="418"/>
      <c r="K69" s="418"/>
      <c r="L69" s="418"/>
      <c r="M69" s="418"/>
      <c r="N69" s="372">
        <f t="shared" si="5"/>
        <v>1200</v>
      </c>
      <c r="O69" s="369">
        <f t="shared" si="6"/>
        <v>1200</v>
      </c>
    </row>
    <row r="70" spans="1:16" s="25" customFormat="1" ht="14.1" customHeight="1" x14ac:dyDescent="0.2">
      <c r="A70" s="386" t="s">
        <v>512</v>
      </c>
      <c r="B70" s="418"/>
      <c r="C70" s="418"/>
      <c r="D70" s="418"/>
      <c r="E70" s="418"/>
      <c r="F70" s="418"/>
      <c r="G70" s="418"/>
      <c r="H70" s="418"/>
      <c r="I70" s="418"/>
      <c r="J70" s="418"/>
      <c r="K70" s="418"/>
      <c r="L70" s="418"/>
      <c r="M70" s="418">
        <v>0</v>
      </c>
      <c r="N70" s="372">
        <f t="shared" si="5"/>
        <v>0</v>
      </c>
      <c r="O70" s="369" t="str">
        <f t="shared" si="6"/>
        <v/>
      </c>
    </row>
    <row r="71" spans="1:16" s="25" customFormat="1" ht="14.1" customHeight="1" thickBot="1" x14ac:dyDescent="0.25">
      <c r="A71" s="387" t="s">
        <v>1</v>
      </c>
      <c r="B71" s="388">
        <f>SUM(B62:B70)</f>
        <v>6726.4000000000005</v>
      </c>
      <c r="C71" s="388">
        <f t="shared" ref="C71:M71" si="7">SUM(C62:C70)</f>
        <v>5500</v>
      </c>
      <c r="D71" s="388">
        <f t="shared" si="7"/>
        <v>5545.9</v>
      </c>
      <c r="E71" s="388">
        <f t="shared" si="7"/>
        <v>0</v>
      </c>
      <c r="F71" s="388">
        <f t="shared" si="7"/>
        <v>0</v>
      </c>
      <c r="G71" s="388">
        <f t="shared" si="7"/>
        <v>0</v>
      </c>
      <c r="H71" s="388">
        <f t="shared" si="7"/>
        <v>0</v>
      </c>
      <c r="I71" s="388">
        <f t="shared" si="7"/>
        <v>0</v>
      </c>
      <c r="J71" s="388">
        <f t="shared" si="7"/>
        <v>0</v>
      </c>
      <c r="K71" s="388">
        <f t="shared" si="7"/>
        <v>0</v>
      </c>
      <c r="L71" s="388">
        <f t="shared" si="7"/>
        <v>0</v>
      </c>
      <c r="M71" s="388">
        <f t="shared" si="7"/>
        <v>0</v>
      </c>
      <c r="N71" s="430">
        <f>SUM(B71:M71)</f>
        <v>17772.300000000003</v>
      </c>
      <c r="O71" s="463">
        <f>IFERROR(AVERAGEIF(B71:M71,"&gt;0"),"")</f>
        <v>5924.1000000000013</v>
      </c>
    </row>
    <row r="72" spans="1:16" s="25" customFormat="1" ht="14.1" customHeight="1" thickBot="1" x14ac:dyDescent="0.25">
      <c r="A72" s="390"/>
      <c r="B72" s="391"/>
      <c r="C72" s="391"/>
      <c r="D72" s="391"/>
      <c r="E72" s="391"/>
      <c r="F72" s="391"/>
      <c r="G72" s="391"/>
      <c r="H72" s="391"/>
      <c r="I72" s="391"/>
      <c r="J72" s="391"/>
      <c r="K72" s="391"/>
      <c r="L72" s="391"/>
      <c r="M72" s="391"/>
      <c r="N72" s="250"/>
      <c r="O72" s="392"/>
    </row>
    <row r="73" spans="1:16" s="34" customFormat="1" ht="14.1" customHeight="1" thickBot="1" x14ac:dyDescent="0.25">
      <c r="A73" s="422" t="s">
        <v>9</v>
      </c>
      <c r="B73" s="336">
        <f>'[2]2021'!$E$49</f>
        <v>39688.189999999995</v>
      </c>
      <c r="C73" s="336">
        <f>'[2]2021'!$H$49</f>
        <v>42844.52</v>
      </c>
      <c r="D73" s="336">
        <f>'[2]2021'!$K$49</f>
        <v>43220.170000000006</v>
      </c>
      <c r="E73" s="336">
        <f>'[2]2021'!$N$49</f>
        <v>0</v>
      </c>
      <c r="F73" s="336">
        <f>'[2]2021'!$Q$49</f>
        <v>0</v>
      </c>
      <c r="G73" s="336">
        <f>'[2]2021'!$T$49</f>
        <v>0</v>
      </c>
      <c r="H73" s="336">
        <f>'[2]2021'!$W$49</f>
        <v>0</v>
      </c>
      <c r="I73" s="336">
        <f>'[2]2021'!$Z$49</f>
        <v>0</v>
      </c>
      <c r="J73" s="336">
        <f>'[2]2021'!$AC$49</f>
        <v>0</v>
      </c>
      <c r="K73" s="336">
        <f>'[2]2021'!$AF$49</f>
        <v>0</v>
      </c>
      <c r="L73" s="336">
        <f>'[2]2021'!$AI$49</f>
        <v>0</v>
      </c>
      <c r="M73" s="336">
        <f>'[2]2021'!$AL$49</f>
        <v>0</v>
      </c>
      <c r="N73" s="423"/>
      <c r="O73" s="423"/>
      <c r="P73" s="43"/>
    </row>
    <row r="74" spans="1:16" s="25" customFormat="1" ht="13.5" customHeight="1" x14ac:dyDescent="0.2">
      <c r="N74" s="43"/>
      <c r="O74" s="30"/>
      <c r="P74" s="30"/>
    </row>
    <row r="75" spans="1:16" ht="13.5" customHeight="1" x14ac:dyDescent="0.2"/>
    <row r="76" spans="1:16" ht="13.5" customHeight="1" x14ac:dyDescent="0.2"/>
  </sheetData>
  <sheetProtection password="E499" sheet="1" objects="1" scenarios="1" selectLockedCells="1" selectUnlockedCells="1"/>
  <mergeCells count="3">
    <mergeCell ref="A1:O1"/>
    <mergeCell ref="A2:O2"/>
    <mergeCell ref="A4:O4"/>
  </mergeCells>
  <printOptions horizontalCentered="1"/>
  <pageMargins left="0.82677165354330717" right="0.43307086614173229" top="0.35433070866141736" bottom="0.35433070866141736" header="0.51181102362204722" footer="0.51181102362204722"/>
  <pageSetup paperSize="9" scale="75" firstPageNumber="0" fitToHeight="0" orientation="landscape" horizontalDpi="300" verticalDpi="300" r:id="rId1"/>
  <headerFooter alignWithMargins="0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9"/>
  <dimension ref="A1:O57"/>
  <sheetViews>
    <sheetView topLeftCell="A23" zoomScale="140" zoomScaleNormal="140" workbookViewId="0">
      <selection activeCell="B14" sqref="B14:M14"/>
    </sheetView>
  </sheetViews>
  <sheetFormatPr defaultRowHeight="12.75" x14ac:dyDescent="0.2"/>
  <cols>
    <col min="1" max="1" width="37.28515625" style="44" customWidth="1"/>
    <col min="2" max="4" width="9.7109375" style="44" customWidth="1"/>
    <col min="5" max="5" width="8.7109375" style="44" customWidth="1"/>
    <col min="6" max="7" width="9.7109375" style="44" customWidth="1"/>
    <col min="8" max="8" width="11" style="44" customWidth="1"/>
    <col min="9" max="9" width="11.42578125" style="44" customWidth="1"/>
    <col min="10" max="11" width="10.140625" style="44" customWidth="1"/>
    <col min="12" max="13" width="9.7109375" style="44" customWidth="1"/>
    <col min="14" max="14" width="9.7109375" style="215" customWidth="1"/>
    <col min="15" max="15" width="9.7109375" style="44" customWidth="1"/>
    <col min="16" max="16384" width="9.140625" style="44"/>
  </cols>
  <sheetData>
    <row r="1" spans="1:15" ht="15" x14ac:dyDescent="0.2">
      <c r="A1" s="508" t="str">
        <f>APUCARANA!A1</f>
        <v xml:space="preserve">ORDEM DOS ADVOGADOS DO BRASIL - Seção PR </v>
      </c>
      <c r="B1" s="509"/>
      <c r="C1" s="509"/>
      <c r="D1" s="509"/>
      <c r="E1" s="509"/>
      <c r="F1" s="509"/>
      <c r="G1" s="509"/>
      <c r="H1" s="509"/>
      <c r="I1" s="509"/>
      <c r="J1" s="509"/>
      <c r="K1" s="509"/>
      <c r="L1" s="509"/>
      <c r="M1" s="509"/>
      <c r="N1" s="509"/>
      <c r="O1" s="510"/>
    </row>
    <row r="2" spans="1:15" ht="14.1" customHeight="1" thickBot="1" x14ac:dyDescent="0.25">
      <c r="A2" s="490" t="s">
        <v>704</v>
      </c>
      <c r="B2" s="532"/>
      <c r="C2" s="532"/>
      <c r="D2" s="532"/>
      <c r="E2" s="532"/>
      <c r="F2" s="532"/>
      <c r="G2" s="532"/>
      <c r="H2" s="532"/>
      <c r="I2" s="532"/>
      <c r="J2" s="532"/>
      <c r="K2" s="532"/>
      <c r="L2" s="532"/>
      <c r="M2" s="532"/>
      <c r="N2" s="532"/>
      <c r="O2" s="533"/>
    </row>
    <row r="3" spans="1:15" s="47" customFormat="1" ht="14.1" customHeight="1" thickBot="1" x14ac:dyDescent="0.25">
      <c r="A3" s="67"/>
      <c r="B3" s="68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227"/>
      <c r="O3" s="69"/>
    </row>
    <row r="4" spans="1:15" ht="12.6" customHeight="1" thickBot="1" x14ac:dyDescent="0.25">
      <c r="A4" s="545" t="s">
        <v>24</v>
      </c>
      <c r="B4" s="546"/>
      <c r="C4" s="546"/>
      <c r="D4" s="546"/>
      <c r="E4" s="546"/>
      <c r="F4" s="546"/>
      <c r="G4" s="546"/>
      <c r="H4" s="546"/>
      <c r="I4" s="546"/>
      <c r="J4" s="546"/>
      <c r="K4" s="546"/>
      <c r="L4" s="546"/>
      <c r="M4" s="546"/>
      <c r="N4" s="546"/>
      <c r="O4" s="547"/>
    </row>
    <row r="5" spans="1:15" ht="12.6" customHeight="1" thickBot="1" x14ac:dyDescent="0.25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298"/>
      <c r="O5" s="45"/>
    </row>
    <row r="6" spans="1:15" s="71" customFormat="1" ht="12.6" customHeight="1" thickBot="1" x14ac:dyDescent="0.25">
      <c r="A6" s="9" t="s">
        <v>0</v>
      </c>
      <c r="B6" s="10">
        <f>APUCARANA!B6</f>
        <v>44197</v>
      </c>
      <c r="C6" s="11">
        <f>APUCARANA!C6</f>
        <v>44228</v>
      </c>
      <c r="D6" s="11">
        <f>APUCARANA!D6</f>
        <v>44256</v>
      </c>
      <c r="E6" s="11">
        <f>APUCARANA!E6</f>
        <v>44287</v>
      </c>
      <c r="F6" s="11">
        <f>APUCARANA!F6</f>
        <v>44317</v>
      </c>
      <c r="G6" s="11">
        <f>APUCARANA!G6</f>
        <v>44348</v>
      </c>
      <c r="H6" s="11">
        <f>APUCARANA!H6</f>
        <v>44378</v>
      </c>
      <c r="I6" s="11">
        <f>APUCARANA!I6</f>
        <v>44409</v>
      </c>
      <c r="J6" s="11">
        <f>APUCARANA!J6</f>
        <v>44440</v>
      </c>
      <c r="K6" s="11">
        <f>APUCARANA!K6</f>
        <v>44470</v>
      </c>
      <c r="L6" s="11">
        <f>APUCARANA!L6</f>
        <v>44501</v>
      </c>
      <c r="M6" s="11">
        <f>APUCARANA!M6</f>
        <v>44531</v>
      </c>
      <c r="N6" s="12" t="str">
        <f>APUCARANA!N6</f>
        <v>Total</v>
      </c>
      <c r="O6" s="9" t="str">
        <f>APUCARANA!O6</f>
        <v>Média</v>
      </c>
    </row>
    <row r="7" spans="1:15" s="25" customFormat="1" ht="12.6" customHeight="1" x14ac:dyDescent="0.2">
      <c r="A7" s="105" t="s">
        <v>113</v>
      </c>
      <c r="B7" s="50">
        <v>0</v>
      </c>
      <c r="C7" s="50">
        <v>0</v>
      </c>
      <c r="D7" s="50">
        <v>0</v>
      </c>
      <c r="E7" s="50">
        <v>0</v>
      </c>
      <c r="F7" s="50">
        <v>0</v>
      </c>
      <c r="G7" s="50">
        <v>0</v>
      </c>
      <c r="H7" s="50">
        <v>0</v>
      </c>
      <c r="I7" s="50">
        <v>0</v>
      </c>
      <c r="J7" s="50">
        <v>0</v>
      </c>
      <c r="K7" s="50">
        <v>0</v>
      </c>
      <c r="L7" s="50">
        <v>0</v>
      </c>
      <c r="M7" s="50">
        <v>0</v>
      </c>
      <c r="N7" s="183">
        <f t="shared" ref="N7:N43" si="0">SUM(B7:M7)</f>
        <v>0</v>
      </c>
      <c r="O7" s="106" t="str">
        <f>IFERROR(AVERAGEIF(B7:M7,"&gt;0"),"")</f>
        <v/>
      </c>
    </row>
    <row r="8" spans="1:15" s="25" customFormat="1" ht="12.6" customHeight="1" x14ac:dyDescent="0.2">
      <c r="A8" s="105" t="s">
        <v>600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>
        <v>0</v>
      </c>
      <c r="N8" s="183">
        <f t="shared" si="0"/>
        <v>0</v>
      </c>
      <c r="O8" s="106" t="str">
        <f t="shared" ref="O8:O43" si="1">IFERROR(AVERAGEIF(B8:M8,"&gt;0"),"")</f>
        <v/>
      </c>
    </row>
    <row r="9" spans="1:15" s="25" customFormat="1" ht="12.6" customHeight="1" x14ac:dyDescent="0.2">
      <c r="A9" s="105" t="s">
        <v>618</v>
      </c>
      <c r="B9" s="50">
        <v>255</v>
      </c>
      <c r="C9" s="50">
        <v>425</v>
      </c>
      <c r="D9" s="50"/>
      <c r="E9" s="50"/>
      <c r="F9" s="50"/>
      <c r="G9" s="50"/>
      <c r="H9" s="50"/>
      <c r="I9" s="50"/>
      <c r="J9" s="50"/>
      <c r="K9" s="50"/>
      <c r="L9" s="50"/>
      <c r="M9" s="50">
        <v>0</v>
      </c>
      <c r="N9" s="183">
        <f t="shared" si="0"/>
        <v>680</v>
      </c>
      <c r="O9" s="106">
        <f t="shared" si="1"/>
        <v>340</v>
      </c>
    </row>
    <row r="10" spans="1:15" s="25" customFormat="1" ht="12.6" customHeight="1" x14ac:dyDescent="0.2">
      <c r="A10" s="105" t="s">
        <v>277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>
        <v>0</v>
      </c>
      <c r="N10" s="183">
        <f t="shared" si="0"/>
        <v>0</v>
      </c>
      <c r="O10" s="106" t="str">
        <f t="shared" si="1"/>
        <v/>
      </c>
    </row>
    <row r="11" spans="1:15" s="25" customFormat="1" ht="12.6" customHeight="1" x14ac:dyDescent="0.2">
      <c r="A11" s="105" t="s">
        <v>167</v>
      </c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>
        <v>0</v>
      </c>
      <c r="N11" s="183">
        <f t="shared" si="0"/>
        <v>0</v>
      </c>
      <c r="O11" s="106" t="str">
        <f t="shared" si="1"/>
        <v/>
      </c>
    </row>
    <row r="12" spans="1:15" s="25" customFormat="1" ht="12.6" customHeight="1" x14ac:dyDescent="0.2">
      <c r="A12" s="105" t="s">
        <v>157</v>
      </c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>
        <v>0</v>
      </c>
      <c r="N12" s="183">
        <f t="shared" si="0"/>
        <v>0</v>
      </c>
      <c r="O12" s="106" t="str">
        <f t="shared" si="1"/>
        <v/>
      </c>
    </row>
    <row r="13" spans="1:15" s="25" customFormat="1" ht="12.6" customHeight="1" x14ac:dyDescent="0.2">
      <c r="A13" s="105" t="s">
        <v>384</v>
      </c>
      <c r="B13" s="50"/>
      <c r="C13" s="50"/>
      <c r="D13" s="50">
        <v>60</v>
      </c>
      <c r="E13" s="50"/>
      <c r="F13" s="50"/>
      <c r="G13" s="50"/>
      <c r="H13" s="50"/>
      <c r="I13" s="50"/>
      <c r="J13" s="50"/>
      <c r="K13" s="50"/>
      <c r="L13" s="50"/>
      <c r="M13" s="50">
        <v>0</v>
      </c>
      <c r="N13" s="183">
        <f t="shared" si="0"/>
        <v>60</v>
      </c>
      <c r="O13" s="106">
        <f t="shared" si="1"/>
        <v>60</v>
      </c>
    </row>
    <row r="14" spans="1:15" s="25" customFormat="1" ht="12.6" customHeight="1" x14ac:dyDescent="0.2">
      <c r="A14" s="105" t="s">
        <v>149</v>
      </c>
      <c r="B14" s="50">
        <v>2067.8000000000002</v>
      </c>
      <c r="C14" s="50"/>
      <c r="D14" s="50">
        <v>1078.45</v>
      </c>
      <c r="E14" s="50"/>
      <c r="F14" s="50"/>
      <c r="G14" s="50"/>
      <c r="H14" s="50"/>
      <c r="I14" s="50"/>
      <c r="J14" s="50"/>
      <c r="K14" s="50"/>
      <c r="L14" s="50"/>
      <c r="M14" s="50">
        <v>0</v>
      </c>
      <c r="N14" s="183">
        <f t="shared" si="0"/>
        <v>3146.25</v>
      </c>
      <c r="O14" s="106">
        <f t="shared" si="1"/>
        <v>1573.125</v>
      </c>
    </row>
    <row r="15" spans="1:15" s="25" customFormat="1" ht="12.6" customHeight="1" x14ac:dyDescent="0.2">
      <c r="A15" s="105" t="s">
        <v>182</v>
      </c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>
        <v>0</v>
      </c>
      <c r="N15" s="183">
        <f t="shared" si="0"/>
        <v>0</v>
      </c>
      <c r="O15" s="106" t="str">
        <f t="shared" si="1"/>
        <v/>
      </c>
    </row>
    <row r="16" spans="1:15" s="25" customFormat="1" ht="12.6" customHeight="1" x14ac:dyDescent="0.2">
      <c r="A16" s="105" t="s">
        <v>187</v>
      </c>
      <c r="B16" s="50"/>
      <c r="C16" s="50"/>
      <c r="D16" s="50">
        <v>285</v>
      </c>
      <c r="E16" s="50"/>
      <c r="F16" s="50"/>
      <c r="G16" s="50"/>
      <c r="H16" s="50"/>
      <c r="I16" s="50"/>
      <c r="J16" s="50"/>
      <c r="K16" s="50"/>
      <c r="L16" s="50"/>
      <c r="M16" s="50">
        <v>0</v>
      </c>
      <c r="N16" s="183">
        <f t="shared" si="0"/>
        <v>285</v>
      </c>
      <c r="O16" s="106">
        <f t="shared" si="1"/>
        <v>285</v>
      </c>
    </row>
    <row r="17" spans="1:15" s="25" customFormat="1" ht="12.6" customHeight="1" x14ac:dyDescent="0.2">
      <c r="A17" s="105" t="s">
        <v>488</v>
      </c>
      <c r="B17" s="50">
        <v>169.24</v>
      </c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>
        <v>0</v>
      </c>
      <c r="N17" s="183">
        <f t="shared" si="0"/>
        <v>169.24</v>
      </c>
      <c r="O17" s="106">
        <f t="shared" si="1"/>
        <v>169.24</v>
      </c>
    </row>
    <row r="18" spans="1:15" s="25" customFormat="1" ht="12.6" customHeight="1" x14ac:dyDescent="0.2">
      <c r="A18" s="117" t="s">
        <v>244</v>
      </c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>
        <v>0</v>
      </c>
      <c r="N18" s="183">
        <f t="shared" si="0"/>
        <v>0</v>
      </c>
      <c r="O18" s="106" t="str">
        <f t="shared" si="1"/>
        <v/>
      </c>
    </row>
    <row r="19" spans="1:15" s="25" customFormat="1" ht="12.6" customHeight="1" x14ac:dyDescent="0.2">
      <c r="A19" s="105" t="s">
        <v>67</v>
      </c>
      <c r="B19" s="50">
        <v>223.1</v>
      </c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>
        <v>0</v>
      </c>
      <c r="N19" s="183">
        <f t="shared" si="0"/>
        <v>223.1</v>
      </c>
      <c r="O19" s="106">
        <f t="shared" si="1"/>
        <v>223.1</v>
      </c>
    </row>
    <row r="20" spans="1:15" s="25" customFormat="1" ht="12.6" customHeight="1" x14ac:dyDescent="0.2">
      <c r="A20" s="105" t="s">
        <v>553</v>
      </c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>
        <v>0</v>
      </c>
      <c r="N20" s="183">
        <f t="shared" si="0"/>
        <v>0</v>
      </c>
      <c r="O20" s="106" t="str">
        <f t="shared" si="1"/>
        <v/>
      </c>
    </row>
    <row r="21" spans="1:15" s="25" customFormat="1" ht="12.6" customHeight="1" x14ac:dyDescent="0.2">
      <c r="A21" s="105" t="s">
        <v>158</v>
      </c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>
        <v>0</v>
      </c>
      <c r="N21" s="183">
        <f t="shared" si="0"/>
        <v>0</v>
      </c>
      <c r="O21" s="106" t="str">
        <f t="shared" si="1"/>
        <v/>
      </c>
    </row>
    <row r="22" spans="1:15" s="25" customFormat="1" ht="12.6" customHeight="1" x14ac:dyDescent="0.2">
      <c r="A22" s="105" t="s">
        <v>142</v>
      </c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>
        <v>0</v>
      </c>
      <c r="N22" s="183">
        <f t="shared" si="0"/>
        <v>0</v>
      </c>
      <c r="O22" s="106" t="str">
        <f t="shared" si="1"/>
        <v/>
      </c>
    </row>
    <row r="23" spans="1:15" s="25" customFormat="1" ht="12.6" customHeight="1" x14ac:dyDescent="0.2">
      <c r="A23" s="105" t="s">
        <v>88</v>
      </c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>
        <v>0</v>
      </c>
      <c r="N23" s="183">
        <f t="shared" si="0"/>
        <v>0</v>
      </c>
      <c r="O23" s="106" t="str">
        <f t="shared" si="1"/>
        <v/>
      </c>
    </row>
    <row r="24" spans="1:15" s="25" customFormat="1" ht="12.6" customHeight="1" x14ac:dyDescent="0.2">
      <c r="A24" s="105" t="s">
        <v>416</v>
      </c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>
        <v>0</v>
      </c>
      <c r="N24" s="183">
        <f t="shared" si="0"/>
        <v>0</v>
      </c>
      <c r="O24" s="106" t="str">
        <f t="shared" si="1"/>
        <v/>
      </c>
    </row>
    <row r="25" spans="1:15" s="25" customFormat="1" ht="12.6" customHeight="1" x14ac:dyDescent="0.2">
      <c r="A25" s="105" t="s">
        <v>77</v>
      </c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>
        <v>0</v>
      </c>
      <c r="N25" s="183">
        <f t="shared" si="0"/>
        <v>0</v>
      </c>
      <c r="O25" s="106" t="str">
        <f t="shared" si="1"/>
        <v/>
      </c>
    </row>
    <row r="26" spans="1:15" s="25" customFormat="1" ht="12.6" customHeight="1" x14ac:dyDescent="0.2">
      <c r="A26" s="105" t="s">
        <v>111</v>
      </c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>
        <v>0</v>
      </c>
      <c r="N26" s="183">
        <f t="shared" si="0"/>
        <v>0</v>
      </c>
      <c r="O26" s="106" t="str">
        <f t="shared" si="1"/>
        <v/>
      </c>
    </row>
    <row r="27" spans="1:15" s="25" customFormat="1" ht="12.6" customHeight="1" x14ac:dyDescent="0.2">
      <c r="A27" s="105" t="s">
        <v>126</v>
      </c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>
        <v>0</v>
      </c>
      <c r="N27" s="183">
        <f t="shared" si="0"/>
        <v>0</v>
      </c>
      <c r="O27" s="106" t="str">
        <f t="shared" si="1"/>
        <v/>
      </c>
    </row>
    <row r="28" spans="1:15" s="25" customFormat="1" ht="12.6" customHeight="1" x14ac:dyDescent="0.2">
      <c r="A28" s="105" t="s">
        <v>76</v>
      </c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>
        <v>0</v>
      </c>
      <c r="N28" s="183">
        <f t="shared" si="0"/>
        <v>0</v>
      </c>
      <c r="O28" s="106" t="str">
        <f t="shared" si="1"/>
        <v/>
      </c>
    </row>
    <row r="29" spans="1:15" s="25" customFormat="1" ht="12.6" customHeight="1" x14ac:dyDescent="0.2">
      <c r="A29" s="105" t="s">
        <v>506</v>
      </c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>
        <v>0</v>
      </c>
      <c r="N29" s="183">
        <f t="shared" si="0"/>
        <v>0</v>
      </c>
      <c r="O29" s="106" t="str">
        <f t="shared" si="1"/>
        <v/>
      </c>
    </row>
    <row r="30" spans="1:15" s="25" customFormat="1" ht="12.6" customHeight="1" x14ac:dyDescent="0.2">
      <c r="A30" s="105" t="s">
        <v>176</v>
      </c>
      <c r="B30" s="50"/>
      <c r="C30" s="50"/>
      <c r="D30" s="50">
        <v>56</v>
      </c>
      <c r="E30" s="50"/>
      <c r="F30" s="50"/>
      <c r="G30" s="50"/>
      <c r="H30" s="50"/>
      <c r="I30" s="50"/>
      <c r="J30" s="50"/>
      <c r="K30" s="50"/>
      <c r="L30" s="50"/>
      <c r="M30" s="50">
        <v>0</v>
      </c>
      <c r="N30" s="183">
        <f t="shared" si="0"/>
        <v>56</v>
      </c>
      <c r="O30" s="106">
        <f t="shared" si="1"/>
        <v>56</v>
      </c>
    </row>
    <row r="31" spans="1:15" s="25" customFormat="1" ht="12.6" customHeight="1" x14ac:dyDescent="0.2">
      <c r="A31" s="263" t="s">
        <v>371</v>
      </c>
      <c r="B31" s="50">
        <v>29.82</v>
      </c>
      <c r="C31" s="50">
        <v>29.82</v>
      </c>
      <c r="D31" s="50">
        <v>29.82</v>
      </c>
      <c r="E31" s="50"/>
      <c r="F31" s="50"/>
      <c r="G31" s="50"/>
      <c r="H31" s="50"/>
      <c r="I31" s="50"/>
      <c r="J31" s="50"/>
      <c r="K31" s="50"/>
      <c r="L31" s="50"/>
      <c r="M31" s="50">
        <v>0</v>
      </c>
      <c r="N31" s="183">
        <f t="shared" si="0"/>
        <v>89.460000000000008</v>
      </c>
      <c r="O31" s="106">
        <f t="shared" si="1"/>
        <v>29.820000000000004</v>
      </c>
    </row>
    <row r="32" spans="1:15" s="25" customFormat="1" ht="12.6" customHeight="1" x14ac:dyDescent="0.2">
      <c r="A32" s="105" t="s">
        <v>173</v>
      </c>
      <c r="B32" s="50">
        <v>300</v>
      </c>
      <c r="C32" s="50">
        <v>400</v>
      </c>
      <c r="D32" s="50">
        <v>400</v>
      </c>
      <c r="E32" s="50"/>
      <c r="F32" s="50"/>
      <c r="G32" s="50"/>
      <c r="H32" s="50"/>
      <c r="I32" s="50"/>
      <c r="J32" s="50"/>
      <c r="K32" s="50"/>
      <c r="L32" s="50"/>
      <c r="M32" s="50">
        <v>0</v>
      </c>
      <c r="N32" s="183">
        <f t="shared" si="0"/>
        <v>1100</v>
      </c>
      <c r="O32" s="106">
        <f t="shared" si="1"/>
        <v>366.66666666666669</v>
      </c>
    </row>
    <row r="33" spans="1:15" s="25" customFormat="1" ht="12.6" customHeight="1" x14ac:dyDescent="0.2">
      <c r="A33" s="105" t="s">
        <v>197</v>
      </c>
      <c r="B33" s="50">
        <v>15.4</v>
      </c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>
        <v>0</v>
      </c>
      <c r="N33" s="183">
        <f t="shared" si="0"/>
        <v>15.4</v>
      </c>
      <c r="O33" s="106">
        <f t="shared" si="1"/>
        <v>15.4</v>
      </c>
    </row>
    <row r="34" spans="1:15" s="25" customFormat="1" ht="12.6" customHeight="1" x14ac:dyDescent="0.2">
      <c r="A34" s="105" t="s">
        <v>497</v>
      </c>
      <c r="B34" s="50">
        <v>307</v>
      </c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>
        <v>0</v>
      </c>
      <c r="N34" s="183">
        <f t="shared" si="0"/>
        <v>307</v>
      </c>
      <c r="O34" s="106">
        <f t="shared" si="1"/>
        <v>307</v>
      </c>
    </row>
    <row r="35" spans="1:15" s="25" customFormat="1" ht="12.6" customHeight="1" x14ac:dyDescent="0.2">
      <c r="A35" s="105" t="s">
        <v>601</v>
      </c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>
        <v>0</v>
      </c>
      <c r="N35" s="183">
        <f t="shared" si="0"/>
        <v>0</v>
      </c>
      <c r="O35" s="106" t="str">
        <f t="shared" si="1"/>
        <v/>
      </c>
    </row>
    <row r="36" spans="1:15" s="25" customFormat="1" ht="12.6" customHeight="1" x14ac:dyDescent="0.2">
      <c r="A36" s="105" t="s">
        <v>393</v>
      </c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>
        <v>0</v>
      </c>
      <c r="N36" s="183">
        <f t="shared" si="0"/>
        <v>0</v>
      </c>
      <c r="O36" s="106" t="str">
        <f t="shared" si="1"/>
        <v/>
      </c>
    </row>
    <row r="37" spans="1:15" s="25" customFormat="1" ht="12.6" customHeight="1" x14ac:dyDescent="0.2">
      <c r="A37" s="105" t="s">
        <v>95</v>
      </c>
      <c r="B37" s="50">
        <v>225.52</v>
      </c>
      <c r="C37" s="50">
        <v>165.46</v>
      </c>
      <c r="D37" s="50">
        <v>290.89</v>
      </c>
      <c r="E37" s="50"/>
      <c r="F37" s="50"/>
      <c r="G37" s="50"/>
      <c r="H37" s="50"/>
      <c r="I37" s="50"/>
      <c r="J37" s="50"/>
      <c r="K37" s="50"/>
      <c r="L37" s="50"/>
      <c r="M37" s="50">
        <v>0</v>
      </c>
      <c r="N37" s="183">
        <f t="shared" si="0"/>
        <v>681.87</v>
      </c>
      <c r="O37" s="106">
        <f t="shared" si="1"/>
        <v>227.29</v>
      </c>
    </row>
    <row r="38" spans="1:15" s="25" customFormat="1" ht="12.6" customHeight="1" x14ac:dyDescent="0.2">
      <c r="A38" s="105" t="s">
        <v>99</v>
      </c>
      <c r="B38" s="50">
        <v>610.86</v>
      </c>
      <c r="C38" s="50">
        <v>626.26</v>
      </c>
      <c r="D38" s="50">
        <v>626.26</v>
      </c>
      <c r="E38" s="50"/>
      <c r="F38" s="50"/>
      <c r="G38" s="50"/>
      <c r="H38" s="50"/>
      <c r="I38" s="50"/>
      <c r="J38" s="50"/>
      <c r="K38" s="50"/>
      <c r="L38" s="50"/>
      <c r="M38" s="50">
        <v>0</v>
      </c>
      <c r="N38" s="183">
        <f t="shared" si="0"/>
        <v>1863.3799999999999</v>
      </c>
      <c r="O38" s="106">
        <f t="shared" si="1"/>
        <v>621.12666666666667</v>
      </c>
    </row>
    <row r="39" spans="1:15" s="25" customFormat="1" ht="12.6" customHeight="1" x14ac:dyDescent="0.2">
      <c r="A39" s="105" t="s">
        <v>75</v>
      </c>
      <c r="B39" s="50">
        <v>145.15</v>
      </c>
      <c r="C39" s="50">
        <v>135.79</v>
      </c>
      <c r="D39" s="50">
        <v>109.36</v>
      </c>
      <c r="E39" s="50"/>
      <c r="F39" s="50"/>
      <c r="G39" s="50"/>
      <c r="H39" s="50"/>
      <c r="I39" s="50"/>
      <c r="J39" s="50"/>
      <c r="K39" s="50"/>
      <c r="L39" s="50"/>
      <c r="M39" s="50">
        <v>0</v>
      </c>
      <c r="N39" s="183">
        <f t="shared" si="0"/>
        <v>390.3</v>
      </c>
      <c r="O39" s="106">
        <f t="shared" si="1"/>
        <v>130.1</v>
      </c>
    </row>
    <row r="40" spans="1:15" s="25" customFormat="1" ht="12.6" customHeight="1" x14ac:dyDescent="0.2">
      <c r="A40" s="105" t="s">
        <v>352</v>
      </c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>
        <v>0</v>
      </c>
      <c r="N40" s="183">
        <f t="shared" si="0"/>
        <v>0</v>
      </c>
      <c r="O40" s="106" t="str">
        <f t="shared" si="1"/>
        <v/>
      </c>
    </row>
    <row r="41" spans="1:15" s="25" customFormat="1" ht="12.6" customHeight="1" x14ac:dyDescent="0.2">
      <c r="A41" s="105" t="s">
        <v>79</v>
      </c>
      <c r="B41" s="50">
        <v>49</v>
      </c>
      <c r="C41" s="50">
        <v>49</v>
      </c>
      <c r="D41" s="50">
        <v>49</v>
      </c>
      <c r="E41" s="50"/>
      <c r="F41" s="50"/>
      <c r="G41" s="50"/>
      <c r="H41" s="50"/>
      <c r="I41" s="50"/>
      <c r="J41" s="50"/>
      <c r="K41" s="50"/>
      <c r="L41" s="50"/>
      <c r="M41" s="50">
        <v>0</v>
      </c>
      <c r="N41" s="183">
        <f t="shared" si="0"/>
        <v>147</v>
      </c>
      <c r="O41" s="106">
        <f t="shared" si="1"/>
        <v>49</v>
      </c>
    </row>
    <row r="42" spans="1:15" s="25" customFormat="1" ht="12.6" customHeight="1" x14ac:dyDescent="0.2">
      <c r="A42" s="105" t="s">
        <v>81</v>
      </c>
      <c r="B42" s="50">
        <v>146.43</v>
      </c>
      <c r="C42" s="50">
        <v>147.71</v>
      </c>
      <c r="D42" s="50">
        <v>152.86000000000001</v>
      </c>
      <c r="E42" s="50"/>
      <c r="F42" s="50"/>
      <c r="G42" s="50"/>
      <c r="H42" s="50"/>
      <c r="I42" s="50"/>
      <c r="J42" s="50"/>
      <c r="K42" s="50"/>
      <c r="L42" s="50"/>
      <c r="M42" s="50">
        <v>0</v>
      </c>
      <c r="N42" s="183">
        <f t="shared" si="0"/>
        <v>447</v>
      </c>
      <c r="O42" s="106">
        <f t="shared" si="1"/>
        <v>149</v>
      </c>
    </row>
    <row r="43" spans="1:15" s="25" customFormat="1" ht="12.6" customHeight="1" x14ac:dyDescent="0.2">
      <c r="A43" s="105" t="s">
        <v>87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>
        <v>0</v>
      </c>
      <c r="N43" s="183">
        <f t="shared" si="0"/>
        <v>0</v>
      </c>
      <c r="O43" s="106" t="str">
        <f t="shared" si="1"/>
        <v/>
      </c>
    </row>
    <row r="44" spans="1:15" s="25" customFormat="1" ht="12.6" customHeight="1" thickBot="1" x14ac:dyDescent="0.25">
      <c r="A44" s="168" t="s">
        <v>1</v>
      </c>
      <c r="B44" s="178">
        <f t="shared" ref="B44:M44" si="2">SUM(B7:B43)</f>
        <v>4544.32</v>
      </c>
      <c r="C44" s="178">
        <f t="shared" si="2"/>
        <v>1979.04</v>
      </c>
      <c r="D44" s="178">
        <f t="shared" si="2"/>
        <v>3137.6400000000003</v>
      </c>
      <c r="E44" s="178">
        <f t="shared" si="2"/>
        <v>0</v>
      </c>
      <c r="F44" s="178">
        <f t="shared" si="2"/>
        <v>0</v>
      </c>
      <c r="G44" s="178">
        <f t="shared" si="2"/>
        <v>0</v>
      </c>
      <c r="H44" s="178">
        <f t="shared" si="2"/>
        <v>0</v>
      </c>
      <c r="I44" s="178">
        <f t="shared" si="2"/>
        <v>0</v>
      </c>
      <c r="J44" s="178">
        <f t="shared" si="2"/>
        <v>0</v>
      </c>
      <c r="K44" s="178">
        <f t="shared" si="2"/>
        <v>0</v>
      </c>
      <c r="L44" s="178">
        <f t="shared" si="2"/>
        <v>0</v>
      </c>
      <c r="M44" s="181">
        <f t="shared" si="2"/>
        <v>0</v>
      </c>
      <c r="N44" s="172">
        <f>SUM(B44:M44)</f>
        <v>9661</v>
      </c>
      <c r="O44" s="295">
        <f>IFERROR(AVERAGEIF(B44:M44,"&gt;0"),"")</f>
        <v>3220.3333333333335</v>
      </c>
    </row>
    <row r="45" spans="1:15" s="25" customFormat="1" ht="12.6" customHeight="1" thickBot="1" x14ac:dyDescent="0.2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1"/>
    </row>
    <row r="46" spans="1:15" s="71" customFormat="1" ht="12.6" customHeight="1" thickBot="1" x14ac:dyDescent="0.25">
      <c r="A46" s="72" t="s">
        <v>2</v>
      </c>
      <c r="B46" s="136">
        <f t="shared" ref="B46:M46" si="3">B6</f>
        <v>44197</v>
      </c>
      <c r="C46" s="137">
        <f t="shared" si="3"/>
        <v>44228</v>
      </c>
      <c r="D46" s="137">
        <f t="shared" si="3"/>
        <v>44256</v>
      </c>
      <c r="E46" s="137">
        <f t="shared" si="3"/>
        <v>44287</v>
      </c>
      <c r="F46" s="137">
        <f t="shared" si="3"/>
        <v>44317</v>
      </c>
      <c r="G46" s="137">
        <f t="shared" si="3"/>
        <v>44348</v>
      </c>
      <c r="H46" s="137">
        <f t="shared" si="3"/>
        <v>44378</v>
      </c>
      <c r="I46" s="137">
        <f t="shared" si="3"/>
        <v>44409</v>
      </c>
      <c r="J46" s="137">
        <f t="shared" si="3"/>
        <v>44440</v>
      </c>
      <c r="K46" s="137">
        <f t="shared" si="3"/>
        <v>44470</v>
      </c>
      <c r="L46" s="154">
        <f t="shared" si="3"/>
        <v>44501</v>
      </c>
      <c r="M46" s="86">
        <f t="shared" si="3"/>
        <v>44531</v>
      </c>
      <c r="N46" s="73" t="str">
        <f>'PATO BRANCO'!N6</f>
        <v>Total</v>
      </c>
      <c r="O46" s="72" t="str">
        <f>'PATO BRANCO'!O6</f>
        <v>Média</v>
      </c>
    </row>
    <row r="47" spans="1:15" s="25" customFormat="1" ht="12.6" customHeight="1" x14ac:dyDescent="0.2">
      <c r="A47" s="111" t="s">
        <v>5</v>
      </c>
      <c r="B47" s="50">
        <v>4500</v>
      </c>
      <c r="C47" s="50">
        <v>4500</v>
      </c>
      <c r="D47" s="50">
        <v>4500</v>
      </c>
      <c r="E47" s="50"/>
      <c r="F47" s="50"/>
      <c r="G47" s="50"/>
      <c r="H47" s="50"/>
      <c r="I47" s="50"/>
      <c r="J47" s="50"/>
      <c r="K47" s="50"/>
      <c r="L47" s="50"/>
      <c r="M47" s="50">
        <v>0</v>
      </c>
      <c r="N47" s="258">
        <f t="shared" ref="N47:N54" si="4">SUM(B47:M47)</f>
        <v>13500</v>
      </c>
      <c r="O47" s="106">
        <f t="shared" ref="O47:O54" si="5">IFERROR(AVERAGEIF(B47:M47,"&gt;0"),"")</f>
        <v>4500</v>
      </c>
    </row>
    <row r="48" spans="1:15" s="25" customFormat="1" ht="12.6" customHeight="1" x14ac:dyDescent="0.2">
      <c r="A48" s="264" t="s">
        <v>522</v>
      </c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>
        <v>0</v>
      </c>
      <c r="N48" s="258">
        <f t="shared" si="4"/>
        <v>0</v>
      </c>
      <c r="O48" s="106" t="str">
        <f t="shared" si="5"/>
        <v/>
      </c>
    </row>
    <row r="49" spans="1:15" s="25" customFormat="1" ht="12.6" customHeight="1" x14ac:dyDescent="0.2">
      <c r="A49" s="269" t="s">
        <v>511</v>
      </c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>
        <v>0</v>
      </c>
      <c r="N49" s="258">
        <f t="shared" si="4"/>
        <v>0</v>
      </c>
      <c r="O49" s="106" t="str">
        <f t="shared" si="5"/>
        <v/>
      </c>
    </row>
    <row r="50" spans="1:15" s="25" customFormat="1" ht="12.6" customHeight="1" x14ac:dyDescent="0.2">
      <c r="A50" s="269" t="s">
        <v>148</v>
      </c>
      <c r="B50" s="50">
        <v>20</v>
      </c>
      <c r="C50" s="50">
        <v>20</v>
      </c>
      <c r="D50" s="50">
        <v>20</v>
      </c>
      <c r="E50" s="50"/>
      <c r="F50" s="50"/>
      <c r="G50" s="50"/>
      <c r="H50" s="50"/>
      <c r="I50" s="50"/>
      <c r="J50" s="50"/>
      <c r="K50" s="50"/>
      <c r="L50" s="50"/>
      <c r="M50" s="50">
        <v>0</v>
      </c>
      <c r="N50" s="258">
        <f t="shared" si="4"/>
        <v>60</v>
      </c>
      <c r="O50" s="106">
        <f t="shared" si="5"/>
        <v>20</v>
      </c>
    </row>
    <row r="51" spans="1:15" s="25" customFormat="1" ht="12.6" customHeight="1" x14ac:dyDescent="0.2">
      <c r="A51" s="269" t="s">
        <v>61</v>
      </c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>
        <v>0</v>
      </c>
      <c r="N51" s="258">
        <f t="shared" si="4"/>
        <v>0</v>
      </c>
      <c r="O51" s="106" t="str">
        <f t="shared" si="5"/>
        <v/>
      </c>
    </row>
    <row r="52" spans="1:15" s="25" customFormat="1" ht="12.6" customHeight="1" x14ac:dyDescent="0.2">
      <c r="A52" s="269" t="s">
        <v>643</v>
      </c>
      <c r="B52" s="50">
        <v>270</v>
      </c>
      <c r="C52" s="50">
        <v>450</v>
      </c>
      <c r="D52" s="50"/>
      <c r="E52" s="50"/>
      <c r="F52" s="50"/>
      <c r="G52" s="50"/>
      <c r="H52" s="50"/>
      <c r="I52" s="50"/>
      <c r="J52" s="50"/>
      <c r="K52" s="50"/>
      <c r="L52" s="50"/>
      <c r="M52" s="50">
        <v>0</v>
      </c>
      <c r="N52" s="258">
        <f t="shared" si="4"/>
        <v>720</v>
      </c>
      <c r="O52" s="106">
        <f t="shared" si="5"/>
        <v>360</v>
      </c>
    </row>
    <row r="53" spans="1:15" s="25" customFormat="1" ht="12.6" customHeight="1" x14ac:dyDescent="0.2">
      <c r="A53" s="269" t="s">
        <v>264</v>
      </c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>
        <v>0</v>
      </c>
      <c r="N53" s="258">
        <f t="shared" si="4"/>
        <v>0</v>
      </c>
      <c r="O53" s="106" t="str">
        <f t="shared" si="5"/>
        <v/>
      </c>
    </row>
    <row r="54" spans="1:15" s="25" customFormat="1" ht="12.6" customHeight="1" thickBot="1" x14ac:dyDescent="0.25">
      <c r="A54" s="277" t="s">
        <v>1</v>
      </c>
      <c r="B54" s="177">
        <f t="shared" ref="B54:M54" si="6">SUM(B47:B53)</f>
        <v>4790</v>
      </c>
      <c r="C54" s="177">
        <f t="shared" si="6"/>
        <v>4970</v>
      </c>
      <c r="D54" s="177">
        <f t="shared" si="6"/>
        <v>4520</v>
      </c>
      <c r="E54" s="177">
        <f t="shared" si="6"/>
        <v>0</v>
      </c>
      <c r="F54" s="177">
        <f t="shared" si="6"/>
        <v>0</v>
      </c>
      <c r="G54" s="177">
        <f t="shared" si="6"/>
        <v>0</v>
      </c>
      <c r="H54" s="177">
        <f t="shared" si="6"/>
        <v>0</v>
      </c>
      <c r="I54" s="177">
        <f t="shared" si="6"/>
        <v>0</v>
      </c>
      <c r="J54" s="177">
        <f t="shared" si="6"/>
        <v>0</v>
      </c>
      <c r="K54" s="177">
        <f t="shared" si="6"/>
        <v>0</v>
      </c>
      <c r="L54" s="179">
        <f t="shared" si="6"/>
        <v>0</v>
      </c>
      <c r="M54" s="180">
        <f t="shared" si="6"/>
        <v>0</v>
      </c>
      <c r="N54" s="262">
        <f t="shared" si="4"/>
        <v>14280</v>
      </c>
      <c r="O54" s="291">
        <f t="shared" si="5"/>
        <v>4760</v>
      </c>
    </row>
    <row r="55" spans="1:15" s="25" customFormat="1" ht="12.6" customHeight="1" thickBot="1" x14ac:dyDescent="0.25">
      <c r="A55" s="153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43"/>
      <c r="O55" s="39"/>
    </row>
    <row r="56" spans="1:15" s="34" customFormat="1" ht="12.6" customHeight="1" thickBot="1" x14ac:dyDescent="0.25">
      <c r="A56" s="186" t="s">
        <v>9</v>
      </c>
      <c r="B56" s="336">
        <f>'[2]2021'!$E$50</f>
        <v>31210.45</v>
      </c>
      <c r="C56" s="336">
        <f>'[2]2021'!$H$50</f>
        <v>34363.86</v>
      </c>
      <c r="D56" s="336">
        <f>'[2]2021'!$K$50</f>
        <v>35643.410000000003</v>
      </c>
      <c r="E56" s="336">
        <f>'[2]2021'!$N$50</f>
        <v>0</v>
      </c>
      <c r="F56" s="336">
        <f>'[2]2021'!$Q$50</f>
        <v>0</v>
      </c>
      <c r="G56" s="336">
        <f>'[2]2021'!$T$50</f>
        <v>0</v>
      </c>
      <c r="H56" s="336">
        <f>'[2]2021'!$W$50</f>
        <v>0</v>
      </c>
      <c r="I56" s="336">
        <f>'[2]2021'!$Z$50</f>
        <v>0</v>
      </c>
      <c r="J56" s="336">
        <f>'[2]2021'!$AC$50</f>
        <v>0</v>
      </c>
      <c r="K56" s="336">
        <f>'[2]2021'!$AF$50</f>
        <v>0</v>
      </c>
      <c r="L56" s="336">
        <f>'[2]2021'!$AI$50</f>
        <v>0</v>
      </c>
      <c r="M56" s="336">
        <f>'[2]2021'!$AL$50</f>
        <v>0</v>
      </c>
      <c r="N56" s="42"/>
      <c r="O56" s="42"/>
    </row>
    <row r="57" spans="1:15" s="25" customFormat="1" ht="12" x14ac:dyDescent="0.2">
      <c r="N57" s="34"/>
    </row>
  </sheetData>
  <sheetProtection password="E499" sheet="1" objects="1" scenarios="1" selectLockedCells="1" selectUnlockedCells="1"/>
  <mergeCells count="3">
    <mergeCell ref="A1:O1"/>
    <mergeCell ref="A2:O2"/>
    <mergeCell ref="A4:O4"/>
  </mergeCells>
  <printOptions horizontalCentered="1"/>
  <pageMargins left="0.94488188976377963" right="0.35433070866141736" top="0.39370078740157483" bottom="0.39370078740157483" header="0.51181102362204722" footer="0.51181102362204722"/>
  <pageSetup paperSize="9" scale="75" firstPageNumber="0" orientation="landscape" horizontalDpi="300" verticalDpi="300" r:id="rId1"/>
  <headerFooter alignWithMargins="0"/>
  <ignoredErrors>
    <ignoredError sqref="B44:I44 J44:M44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5"/>
  <dimension ref="A1:Q75"/>
  <sheetViews>
    <sheetView topLeftCell="A46" zoomScale="150" zoomScaleNormal="150" workbookViewId="0">
      <selection activeCell="E59" sqref="E59"/>
    </sheetView>
  </sheetViews>
  <sheetFormatPr defaultRowHeight="12.75" x14ac:dyDescent="0.2"/>
  <cols>
    <col min="1" max="1" width="34.28515625" customWidth="1"/>
    <col min="2" max="2" width="8" customWidth="1"/>
    <col min="3" max="3" width="8.28515625" customWidth="1"/>
    <col min="4" max="4" width="8.5703125" customWidth="1"/>
    <col min="5" max="5" width="8.85546875" customWidth="1"/>
    <col min="6" max="6" width="9.85546875" customWidth="1"/>
    <col min="7" max="7" width="8.42578125" customWidth="1"/>
    <col min="8" max="8" width="9.140625" customWidth="1"/>
    <col min="9" max="9" width="8.42578125" customWidth="1"/>
    <col min="10" max="10" width="8.28515625" style="1" customWidth="1"/>
    <col min="11" max="13" width="10.7109375" customWidth="1"/>
    <col min="14" max="14" width="10.7109375" style="218" customWidth="1"/>
    <col min="15" max="15" width="10.7109375" customWidth="1"/>
  </cols>
  <sheetData>
    <row r="1" spans="1:17" ht="12.6" customHeight="1" x14ac:dyDescent="0.2">
      <c r="A1" s="496" t="str">
        <f>APUCARANA!A1</f>
        <v xml:space="preserve">ORDEM DOS ADVOGADOS DO BRASIL - Seção PR </v>
      </c>
      <c r="B1" s="497"/>
      <c r="C1" s="497"/>
      <c r="D1" s="497"/>
      <c r="E1" s="497"/>
      <c r="F1" s="497"/>
      <c r="G1" s="497"/>
      <c r="H1" s="497"/>
      <c r="I1" s="497"/>
      <c r="J1" s="497"/>
      <c r="K1" s="497"/>
      <c r="L1" s="497"/>
      <c r="M1" s="497"/>
      <c r="N1" s="497"/>
      <c r="O1" s="498"/>
    </row>
    <row r="2" spans="1:17" ht="12.6" customHeight="1" thickBot="1" x14ac:dyDescent="0.25">
      <c r="A2" s="499" t="str">
        <f>APUCARANA!A2</f>
        <v>Demostrativo de Despesas - JANEIRO 2021 A DEZEMBRO 2021</v>
      </c>
      <c r="B2" s="500"/>
      <c r="C2" s="500"/>
      <c r="D2" s="500"/>
      <c r="E2" s="500"/>
      <c r="F2" s="500"/>
      <c r="G2" s="500"/>
      <c r="H2" s="500"/>
      <c r="I2" s="500"/>
      <c r="J2" s="500"/>
      <c r="K2" s="500"/>
      <c r="L2" s="500"/>
      <c r="M2" s="500"/>
      <c r="N2" s="500"/>
      <c r="O2" s="501"/>
    </row>
    <row r="3" spans="1:17" ht="12.6" customHeight="1" thickBot="1" x14ac:dyDescent="0.25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217"/>
      <c r="O3" s="3"/>
    </row>
    <row r="4" spans="1:17" ht="12.6" customHeight="1" thickBot="1" x14ac:dyDescent="0.25">
      <c r="A4" s="505" t="s">
        <v>58</v>
      </c>
      <c r="B4" s="506"/>
      <c r="C4" s="506"/>
      <c r="D4" s="506"/>
      <c r="E4" s="506"/>
      <c r="F4" s="506"/>
      <c r="G4" s="506"/>
      <c r="H4" s="506"/>
      <c r="I4" s="506"/>
      <c r="J4" s="506"/>
      <c r="K4" s="506"/>
      <c r="L4" s="506"/>
      <c r="M4" s="506"/>
      <c r="N4" s="506"/>
      <c r="O4" s="507"/>
    </row>
    <row r="5" spans="1:17" ht="12.6" customHeight="1" thickBot="1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217"/>
      <c r="O5" s="3"/>
    </row>
    <row r="6" spans="1:17" s="25" customFormat="1" ht="12.6" customHeight="1" thickBot="1" x14ac:dyDescent="0.25">
      <c r="A6" s="300" t="s">
        <v>0</v>
      </c>
      <c r="B6" s="301">
        <f>APUCARANA!B6</f>
        <v>44197</v>
      </c>
      <c r="C6" s="301">
        <f>APUCARANA!C6</f>
        <v>44228</v>
      </c>
      <c r="D6" s="301">
        <f>APUCARANA!D6</f>
        <v>44256</v>
      </c>
      <c r="E6" s="301">
        <f>APUCARANA!E6</f>
        <v>44287</v>
      </c>
      <c r="F6" s="301">
        <f>APUCARANA!F6</f>
        <v>44317</v>
      </c>
      <c r="G6" s="301">
        <f>APUCARANA!G6</f>
        <v>44348</v>
      </c>
      <c r="H6" s="301">
        <f>APUCARANA!H6</f>
        <v>44378</v>
      </c>
      <c r="I6" s="301">
        <f>APUCARANA!I6</f>
        <v>44409</v>
      </c>
      <c r="J6" s="301">
        <f>APUCARANA!J6</f>
        <v>44440</v>
      </c>
      <c r="K6" s="301">
        <f>APUCARANA!K6</f>
        <v>44470</v>
      </c>
      <c r="L6" s="301">
        <f>APUCARANA!L6</f>
        <v>44501</v>
      </c>
      <c r="M6" s="301">
        <f>APUCARANA!M6</f>
        <v>44531</v>
      </c>
      <c r="N6" s="302" t="str">
        <f>APUCARANA!N6</f>
        <v>Total</v>
      </c>
      <c r="O6" s="303" t="str">
        <f>APUCARANA!O6</f>
        <v>Média</v>
      </c>
    </row>
    <row r="7" spans="1:17" s="71" customFormat="1" ht="12.6" customHeight="1" x14ac:dyDescent="0.2">
      <c r="A7" s="304" t="s">
        <v>122</v>
      </c>
      <c r="B7" s="305">
        <v>0</v>
      </c>
      <c r="C7" s="305">
        <v>0</v>
      </c>
      <c r="D7" s="305">
        <v>0</v>
      </c>
      <c r="E7" s="305">
        <v>0</v>
      </c>
      <c r="F7" s="305">
        <v>0</v>
      </c>
      <c r="G7" s="305">
        <v>0</v>
      </c>
      <c r="H7" s="305">
        <v>0</v>
      </c>
      <c r="I7" s="305">
        <v>0</v>
      </c>
      <c r="J7" s="305">
        <v>0</v>
      </c>
      <c r="K7" s="305">
        <v>0</v>
      </c>
      <c r="L7" s="305">
        <v>0</v>
      </c>
      <c r="M7" s="305">
        <v>0</v>
      </c>
      <c r="N7" s="306">
        <f>SUM(B7:M7)</f>
        <v>0</v>
      </c>
      <c r="O7" s="307" t="str">
        <f>IFERROR(AVERAGEIF(B7:M7,"&gt;0"),"")</f>
        <v/>
      </c>
    </row>
    <row r="8" spans="1:17" s="25" customFormat="1" ht="12.6" customHeight="1" x14ac:dyDescent="0.2">
      <c r="A8" s="308" t="s">
        <v>220</v>
      </c>
      <c r="B8" s="305">
        <v>0</v>
      </c>
      <c r="C8" s="305">
        <v>0</v>
      </c>
      <c r="D8" s="305">
        <v>0</v>
      </c>
      <c r="E8" s="305">
        <v>0</v>
      </c>
      <c r="F8" s="305">
        <v>0</v>
      </c>
      <c r="G8" s="305">
        <v>0</v>
      </c>
      <c r="H8" s="305">
        <v>0</v>
      </c>
      <c r="I8" s="305">
        <v>0</v>
      </c>
      <c r="J8" s="305">
        <v>0</v>
      </c>
      <c r="K8" s="305">
        <v>0</v>
      </c>
      <c r="L8" s="305"/>
      <c r="M8" s="305">
        <v>0</v>
      </c>
      <c r="N8" s="306">
        <f t="shared" ref="N8:N51" si="0">SUM(B8:M8)</f>
        <v>0</v>
      </c>
      <c r="O8" s="307" t="str">
        <f t="shared" ref="O8:O51" si="1">IFERROR(AVERAGEIF(B8:M8,"&gt;0"),"")</f>
        <v/>
      </c>
    </row>
    <row r="9" spans="1:17" s="25" customFormat="1" ht="12.6" customHeight="1" x14ac:dyDescent="0.2">
      <c r="A9" s="310" t="s">
        <v>113</v>
      </c>
      <c r="B9" s="305"/>
      <c r="C9" s="305"/>
      <c r="D9" s="305"/>
      <c r="E9" s="305"/>
      <c r="F9" s="305"/>
      <c r="G9" s="305"/>
      <c r="H9" s="305"/>
      <c r="I9" s="305"/>
      <c r="J9" s="305"/>
      <c r="K9" s="305"/>
      <c r="L9" s="305"/>
      <c r="M9" s="305">
        <v>0</v>
      </c>
      <c r="N9" s="306">
        <f t="shared" si="0"/>
        <v>0</v>
      </c>
      <c r="O9" s="307" t="str">
        <f t="shared" si="1"/>
        <v/>
      </c>
      <c r="P9" s="77"/>
      <c r="Q9" s="77"/>
    </row>
    <row r="10" spans="1:17" s="25" customFormat="1" ht="12.6" customHeight="1" x14ac:dyDescent="0.2">
      <c r="A10" s="311" t="s">
        <v>618</v>
      </c>
      <c r="B10" s="305">
        <v>212.5</v>
      </c>
      <c r="C10" s="305">
        <v>425</v>
      </c>
      <c r="D10" s="305"/>
      <c r="E10" s="305"/>
      <c r="F10" s="305"/>
      <c r="G10" s="305"/>
      <c r="H10" s="305"/>
      <c r="I10" s="305"/>
      <c r="J10" s="305"/>
      <c r="K10" s="305"/>
      <c r="L10" s="305"/>
      <c r="M10" s="305">
        <v>0</v>
      </c>
      <c r="N10" s="306">
        <f t="shared" si="0"/>
        <v>637.5</v>
      </c>
      <c r="O10" s="307">
        <f t="shared" si="1"/>
        <v>318.75</v>
      </c>
      <c r="P10" s="77"/>
      <c r="Q10" s="77"/>
    </row>
    <row r="11" spans="1:17" s="25" customFormat="1" ht="12.6" customHeight="1" x14ac:dyDescent="0.2">
      <c r="A11" s="312" t="s">
        <v>277</v>
      </c>
      <c r="B11" s="305"/>
      <c r="C11" s="305"/>
      <c r="D11" s="305"/>
      <c r="E11" s="305"/>
      <c r="F11" s="305"/>
      <c r="G11" s="305"/>
      <c r="H11" s="305"/>
      <c r="I11" s="305"/>
      <c r="J11" s="305"/>
      <c r="K11" s="305"/>
      <c r="L11" s="305"/>
      <c r="M11" s="305">
        <v>0</v>
      </c>
      <c r="N11" s="306">
        <f t="shared" si="0"/>
        <v>0</v>
      </c>
      <c r="O11" s="307" t="str">
        <f t="shared" si="1"/>
        <v/>
      </c>
    </row>
    <row r="12" spans="1:17" s="25" customFormat="1" ht="12.6" customHeight="1" x14ac:dyDescent="0.2">
      <c r="A12" s="304" t="s">
        <v>131</v>
      </c>
      <c r="B12" s="305"/>
      <c r="C12" s="305"/>
      <c r="D12" s="305">
        <v>60</v>
      </c>
      <c r="E12" s="305"/>
      <c r="F12" s="305"/>
      <c r="G12" s="305"/>
      <c r="H12" s="305"/>
      <c r="I12" s="305"/>
      <c r="J12" s="305"/>
      <c r="K12" s="305"/>
      <c r="L12" s="305"/>
      <c r="M12" s="305">
        <v>0</v>
      </c>
      <c r="N12" s="306">
        <f t="shared" si="0"/>
        <v>60</v>
      </c>
      <c r="O12" s="307">
        <f t="shared" si="1"/>
        <v>60</v>
      </c>
    </row>
    <row r="13" spans="1:17" s="25" customFormat="1" ht="12.6" customHeight="1" x14ac:dyDescent="0.2">
      <c r="A13" s="308" t="s">
        <v>149</v>
      </c>
      <c r="B13" s="305"/>
      <c r="C13" s="305"/>
      <c r="D13" s="305">
        <v>350</v>
      </c>
      <c r="E13" s="305"/>
      <c r="F13" s="305"/>
      <c r="G13" s="305"/>
      <c r="H13" s="305"/>
      <c r="I13" s="305"/>
      <c r="J13" s="305"/>
      <c r="K13" s="305"/>
      <c r="L13" s="305"/>
      <c r="M13" s="305">
        <v>0</v>
      </c>
      <c r="N13" s="306">
        <f t="shared" si="0"/>
        <v>350</v>
      </c>
      <c r="O13" s="307">
        <f t="shared" si="1"/>
        <v>350</v>
      </c>
    </row>
    <row r="14" spans="1:17" s="25" customFormat="1" ht="12.6" customHeight="1" x14ac:dyDescent="0.2">
      <c r="A14" s="308" t="s">
        <v>157</v>
      </c>
      <c r="B14" s="305"/>
      <c r="C14" s="305"/>
      <c r="D14" s="305"/>
      <c r="E14" s="305"/>
      <c r="F14" s="305"/>
      <c r="G14" s="305"/>
      <c r="H14" s="305"/>
      <c r="I14" s="305"/>
      <c r="J14" s="305"/>
      <c r="K14" s="305"/>
      <c r="L14" s="305"/>
      <c r="M14" s="305">
        <v>0</v>
      </c>
      <c r="N14" s="306">
        <f t="shared" si="0"/>
        <v>0</v>
      </c>
      <c r="O14" s="307" t="str">
        <f t="shared" si="1"/>
        <v/>
      </c>
    </row>
    <row r="15" spans="1:17" s="25" customFormat="1" ht="12.6" customHeight="1" x14ac:dyDescent="0.2">
      <c r="A15" s="308" t="s">
        <v>167</v>
      </c>
      <c r="B15" s="305"/>
      <c r="C15" s="305"/>
      <c r="D15" s="305"/>
      <c r="E15" s="305"/>
      <c r="F15" s="305"/>
      <c r="G15" s="305"/>
      <c r="H15" s="305"/>
      <c r="I15" s="305"/>
      <c r="J15" s="305"/>
      <c r="K15" s="305"/>
      <c r="L15" s="305"/>
      <c r="M15" s="305">
        <v>0</v>
      </c>
      <c r="N15" s="306">
        <f t="shared" si="0"/>
        <v>0</v>
      </c>
      <c r="O15" s="307" t="str">
        <f t="shared" si="1"/>
        <v/>
      </c>
    </row>
    <row r="16" spans="1:17" s="25" customFormat="1" ht="12.6" customHeight="1" x14ac:dyDescent="0.2">
      <c r="A16" s="308" t="s">
        <v>182</v>
      </c>
      <c r="B16" s="305"/>
      <c r="C16" s="305"/>
      <c r="D16" s="305"/>
      <c r="E16" s="305"/>
      <c r="F16" s="305"/>
      <c r="G16" s="305"/>
      <c r="H16" s="305"/>
      <c r="I16" s="305"/>
      <c r="J16" s="305"/>
      <c r="K16" s="305"/>
      <c r="L16" s="305"/>
      <c r="M16" s="305">
        <v>0</v>
      </c>
      <c r="N16" s="306">
        <f t="shared" si="0"/>
        <v>0</v>
      </c>
      <c r="O16" s="307" t="str">
        <f t="shared" si="1"/>
        <v/>
      </c>
    </row>
    <row r="17" spans="1:15" s="25" customFormat="1" ht="12.6" customHeight="1" x14ac:dyDescent="0.2">
      <c r="A17" s="308" t="s">
        <v>80</v>
      </c>
      <c r="B17" s="305">
        <v>24</v>
      </c>
      <c r="C17" s="305">
        <v>68</v>
      </c>
      <c r="D17" s="305">
        <v>28</v>
      </c>
      <c r="E17" s="305"/>
      <c r="F17" s="305"/>
      <c r="G17" s="305"/>
      <c r="H17" s="305"/>
      <c r="I17" s="305"/>
      <c r="J17" s="305"/>
      <c r="K17" s="305"/>
      <c r="L17" s="305"/>
      <c r="M17" s="305">
        <v>0</v>
      </c>
      <c r="N17" s="306">
        <f t="shared" si="0"/>
        <v>120</v>
      </c>
      <c r="O17" s="307">
        <f t="shared" si="1"/>
        <v>40</v>
      </c>
    </row>
    <row r="18" spans="1:15" s="25" customFormat="1" ht="12.6" customHeight="1" x14ac:dyDescent="0.2">
      <c r="A18" s="308" t="s">
        <v>67</v>
      </c>
      <c r="B18" s="305">
        <v>23.25</v>
      </c>
      <c r="C18" s="305"/>
      <c r="D18" s="305"/>
      <c r="E18" s="305"/>
      <c r="F18" s="305"/>
      <c r="G18" s="305"/>
      <c r="H18" s="305"/>
      <c r="I18" s="305"/>
      <c r="J18" s="305"/>
      <c r="K18" s="465"/>
      <c r="L18" s="305"/>
      <c r="M18" s="305">
        <v>0</v>
      </c>
      <c r="N18" s="306">
        <f t="shared" si="0"/>
        <v>23.25</v>
      </c>
      <c r="O18" s="307">
        <f t="shared" si="1"/>
        <v>23.25</v>
      </c>
    </row>
    <row r="19" spans="1:15" s="25" customFormat="1" ht="12.6" customHeight="1" x14ac:dyDescent="0.2">
      <c r="A19" s="308" t="s">
        <v>312</v>
      </c>
      <c r="B19" s="305"/>
      <c r="C19" s="305"/>
      <c r="D19" s="305"/>
      <c r="E19" s="305"/>
      <c r="F19" s="305"/>
      <c r="G19" s="305"/>
      <c r="H19" s="305"/>
      <c r="I19" s="305"/>
      <c r="J19" s="305"/>
      <c r="K19" s="465"/>
      <c r="L19" s="305"/>
      <c r="M19" s="305">
        <v>0</v>
      </c>
      <c r="N19" s="306">
        <f t="shared" si="0"/>
        <v>0</v>
      </c>
      <c r="O19" s="307" t="str">
        <f t="shared" si="1"/>
        <v/>
      </c>
    </row>
    <row r="20" spans="1:15" s="25" customFormat="1" ht="12.6" customHeight="1" x14ac:dyDescent="0.2">
      <c r="A20" s="308" t="s">
        <v>412</v>
      </c>
      <c r="B20" s="305"/>
      <c r="C20" s="305"/>
      <c r="D20" s="305"/>
      <c r="E20" s="305"/>
      <c r="F20" s="305"/>
      <c r="G20" s="305"/>
      <c r="H20" s="305"/>
      <c r="I20" s="305"/>
      <c r="J20" s="305"/>
      <c r="K20" s="465"/>
      <c r="L20" s="305"/>
      <c r="M20" s="305">
        <v>0</v>
      </c>
      <c r="N20" s="306">
        <f t="shared" si="0"/>
        <v>0</v>
      </c>
      <c r="O20" s="307" t="str">
        <f t="shared" si="1"/>
        <v/>
      </c>
    </row>
    <row r="21" spans="1:15" s="25" customFormat="1" ht="12.6" customHeight="1" x14ac:dyDescent="0.2">
      <c r="A21" s="308" t="s">
        <v>375</v>
      </c>
      <c r="B21" s="305"/>
      <c r="C21" s="305"/>
      <c r="D21" s="305"/>
      <c r="E21" s="305"/>
      <c r="F21" s="305"/>
      <c r="G21" s="305"/>
      <c r="H21" s="305"/>
      <c r="I21" s="305"/>
      <c r="J21" s="305"/>
      <c r="K21" s="465"/>
      <c r="L21" s="305"/>
      <c r="M21" s="305">
        <v>0</v>
      </c>
      <c r="N21" s="306">
        <f t="shared" si="0"/>
        <v>0</v>
      </c>
      <c r="O21" s="307" t="str">
        <f t="shared" si="1"/>
        <v/>
      </c>
    </row>
    <row r="22" spans="1:15" s="25" customFormat="1" ht="12.6" customHeight="1" x14ac:dyDescent="0.2">
      <c r="A22" s="308" t="s">
        <v>92</v>
      </c>
      <c r="B22" s="305"/>
      <c r="C22" s="305"/>
      <c r="D22" s="305"/>
      <c r="E22" s="305"/>
      <c r="F22" s="305"/>
      <c r="G22" s="305"/>
      <c r="H22" s="305"/>
      <c r="I22" s="305"/>
      <c r="J22" s="305"/>
      <c r="K22" s="465"/>
      <c r="L22" s="305"/>
      <c r="M22" s="305">
        <v>0</v>
      </c>
      <c r="N22" s="306">
        <f t="shared" si="0"/>
        <v>0</v>
      </c>
      <c r="O22" s="307" t="str">
        <f t="shared" si="1"/>
        <v/>
      </c>
    </row>
    <row r="23" spans="1:15" s="25" customFormat="1" ht="12.6" customHeight="1" x14ac:dyDescent="0.2">
      <c r="A23" s="308" t="s">
        <v>142</v>
      </c>
      <c r="B23" s="305"/>
      <c r="C23" s="305"/>
      <c r="D23" s="305"/>
      <c r="E23" s="305"/>
      <c r="F23" s="305"/>
      <c r="G23" s="305"/>
      <c r="H23" s="305"/>
      <c r="I23" s="305"/>
      <c r="J23" s="305"/>
      <c r="K23" s="465"/>
      <c r="L23" s="305"/>
      <c r="M23" s="305">
        <v>0</v>
      </c>
      <c r="N23" s="306">
        <f t="shared" si="0"/>
        <v>0</v>
      </c>
      <c r="O23" s="307" t="str">
        <f t="shared" si="1"/>
        <v/>
      </c>
    </row>
    <row r="24" spans="1:15" s="25" customFormat="1" ht="12.6" customHeight="1" x14ac:dyDescent="0.2">
      <c r="A24" s="308" t="s">
        <v>123</v>
      </c>
      <c r="B24" s="305"/>
      <c r="C24" s="305"/>
      <c r="D24" s="305"/>
      <c r="E24" s="305"/>
      <c r="F24" s="305"/>
      <c r="G24" s="305"/>
      <c r="H24" s="305"/>
      <c r="I24" s="305"/>
      <c r="J24" s="305"/>
      <c r="K24" s="465"/>
      <c r="L24" s="305"/>
      <c r="M24" s="305">
        <v>0</v>
      </c>
      <c r="N24" s="306">
        <f t="shared" si="0"/>
        <v>0</v>
      </c>
      <c r="O24" s="307" t="str">
        <f t="shared" si="1"/>
        <v/>
      </c>
    </row>
    <row r="25" spans="1:15" s="25" customFormat="1" ht="12.6" customHeight="1" x14ac:dyDescent="0.2">
      <c r="A25" s="308" t="s">
        <v>68</v>
      </c>
      <c r="B25" s="305"/>
      <c r="C25" s="305"/>
      <c r="D25" s="305"/>
      <c r="E25" s="305"/>
      <c r="F25" s="305"/>
      <c r="G25" s="305"/>
      <c r="H25" s="305"/>
      <c r="I25" s="305"/>
      <c r="J25" s="305"/>
      <c r="K25" s="465"/>
      <c r="L25" s="305"/>
      <c r="M25" s="305">
        <v>0</v>
      </c>
      <c r="N25" s="306">
        <f t="shared" si="0"/>
        <v>0</v>
      </c>
      <c r="O25" s="307" t="str">
        <f t="shared" si="1"/>
        <v/>
      </c>
    </row>
    <row r="26" spans="1:15" s="25" customFormat="1" ht="12.6" customHeight="1" x14ac:dyDescent="0.2">
      <c r="A26" s="308" t="s">
        <v>108</v>
      </c>
      <c r="B26" s="305"/>
      <c r="C26" s="305"/>
      <c r="D26" s="305"/>
      <c r="E26" s="305"/>
      <c r="F26" s="305"/>
      <c r="G26" s="305"/>
      <c r="H26" s="305"/>
      <c r="I26" s="305"/>
      <c r="J26" s="305"/>
      <c r="K26" s="465"/>
      <c r="L26" s="305"/>
      <c r="M26" s="305">
        <v>0</v>
      </c>
      <c r="N26" s="306">
        <f t="shared" si="0"/>
        <v>0</v>
      </c>
      <c r="O26" s="307" t="str">
        <f t="shared" si="1"/>
        <v/>
      </c>
    </row>
    <row r="27" spans="1:15" s="25" customFormat="1" ht="12.6" customHeight="1" x14ac:dyDescent="0.2">
      <c r="A27" s="310" t="s">
        <v>217</v>
      </c>
      <c r="B27" s="305"/>
      <c r="C27" s="305"/>
      <c r="D27" s="305"/>
      <c r="E27" s="305"/>
      <c r="F27" s="305"/>
      <c r="G27" s="305"/>
      <c r="H27" s="305"/>
      <c r="I27" s="305"/>
      <c r="J27" s="305"/>
      <c r="K27" s="465"/>
      <c r="L27" s="305"/>
      <c r="M27" s="305">
        <v>0</v>
      </c>
      <c r="N27" s="306">
        <f t="shared" si="0"/>
        <v>0</v>
      </c>
      <c r="O27" s="307" t="str">
        <f t="shared" si="1"/>
        <v/>
      </c>
    </row>
    <row r="28" spans="1:15" s="25" customFormat="1" ht="12.6" customHeight="1" x14ac:dyDescent="0.2">
      <c r="A28" s="308" t="s">
        <v>111</v>
      </c>
      <c r="B28" s="305"/>
      <c r="C28" s="305">
        <v>124.77</v>
      </c>
      <c r="D28" s="305">
        <v>105.42</v>
      </c>
      <c r="E28" s="305"/>
      <c r="F28" s="305"/>
      <c r="G28" s="305"/>
      <c r="H28" s="305"/>
      <c r="I28" s="305"/>
      <c r="J28" s="305"/>
      <c r="K28" s="465"/>
      <c r="L28" s="305"/>
      <c r="M28" s="305">
        <v>0</v>
      </c>
      <c r="N28" s="306">
        <f t="shared" si="0"/>
        <v>230.19</v>
      </c>
      <c r="O28" s="307">
        <f t="shared" si="1"/>
        <v>115.095</v>
      </c>
    </row>
    <row r="29" spans="1:15" s="25" customFormat="1" ht="12.6" customHeight="1" x14ac:dyDescent="0.2">
      <c r="A29" s="308" t="s">
        <v>126</v>
      </c>
      <c r="B29" s="305"/>
      <c r="C29" s="305"/>
      <c r="D29" s="305">
        <v>29.97</v>
      </c>
      <c r="E29" s="305"/>
      <c r="F29" s="305"/>
      <c r="G29" s="305"/>
      <c r="H29" s="305"/>
      <c r="I29" s="305"/>
      <c r="J29" s="305"/>
      <c r="K29" s="465"/>
      <c r="L29" s="305"/>
      <c r="M29" s="305">
        <v>0</v>
      </c>
      <c r="N29" s="306">
        <f t="shared" si="0"/>
        <v>29.97</v>
      </c>
      <c r="O29" s="307">
        <f t="shared" si="1"/>
        <v>29.97</v>
      </c>
    </row>
    <row r="30" spans="1:15" s="25" customFormat="1" ht="12.6" customHeight="1" x14ac:dyDescent="0.2">
      <c r="A30" s="308" t="s">
        <v>69</v>
      </c>
      <c r="B30" s="305"/>
      <c r="C30" s="305"/>
      <c r="D30" s="305"/>
      <c r="E30" s="305"/>
      <c r="F30" s="305"/>
      <c r="G30" s="305"/>
      <c r="H30" s="305"/>
      <c r="I30" s="305"/>
      <c r="J30" s="305"/>
      <c r="K30" s="465"/>
      <c r="L30" s="305"/>
      <c r="M30" s="305">
        <v>0</v>
      </c>
      <c r="N30" s="306">
        <f t="shared" si="0"/>
        <v>0</v>
      </c>
      <c r="O30" s="307" t="str">
        <f t="shared" si="1"/>
        <v/>
      </c>
    </row>
    <row r="31" spans="1:15" s="25" customFormat="1" ht="12.6" customHeight="1" x14ac:dyDescent="0.2">
      <c r="A31" s="308" t="s">
        <v>295</v>
      </c>
      <c r="B31" s="305"/>
      <c r="C31" s="305"/>
      <c r="D31" s="305"/>
      <c r="E31" s="305"/>
      <c r="F31" s="305"/>
      <c r="G31" s="305"/>
      <c r="H31" s="305"/>
      <c r="I31" s="305"/>
      <c r="J31" s="305"/>
      <c r="K31" s="465"/>
      <c r="L31" s="305"/>
      <c r="M31" s="305">
        <v>0</v>
      </c>
      <c r="N31" s="306">
        <f t="shared" si="0"/>
        <v>0</v>
      </c>
      <c r="O31" s="307" t="str">
        <f t="shared" si="1"/>
        <v/>
      </c>
    </row>
    <row r="32" spans="1:15" s="25" customFormat="1" ht="12.6" customHeight="1" x14ac:dyDescent="0.2">
      <c r="A32" s="308" t="s">
        <v>85</v>
      </c>
      <c r="B32" s="305"/>
      <c r="C32" s="305"/>
      <c r="D32" s="305">
        <v>130.08000000000001</v>
      </c>
      <c r="E32" s="305"/>
      <c r="F32" s="305"/>
      <c r="G32" s="305"/>
      <c r="H32" s="305"/>
      <c r="I32" s="305"/>
      <c r="J32" s="305"/>
      <c r="K32" s="465"/>
      <c r="L32" s="305"/>
      <c r="M32" s="305">
        <v>0</v>
      </c>
      <c r="N32" s="306">
        <f t="shared" si="0"/>
        <v>130.08000000000001</v>
      </c>
      <c r="O32" s="307">
        <f t="shared" si="1"/>
        <v>130.08000000000001</v>
      </c>
    </row>
    <row r="33" spans="1:15" s="25" customFormat="1" ht="12.6" customHeight="1" x14ac:dyDescent="0.2">
      <c r="A33" s="308" t="s">
        <v>139</v>
      </c>
      <c r="B33" s="305"/>
      <c r="C33" s="305"/>
      <c r="D33" s="305"/>
      <c r="E33" s="305"/>
      <c r="F33" s="305"/>
      <c r="G33" s="305"/>
      <c r="H33" s="305"/>
      <c r="I33" s="305"/>
      <c r="J33" s="305"/>
      <c r="K33" s="465"/>
      <c r="L33" s="305"/>
      <c r="M33" s="305">
        <v>0</v>
      </c>
      <c r="N33" s="306">
        <f t="shared" si="0"/>
        <v>0</v>
      </c>
      <c r="O33" s="307" t="str">
        <f t="shared" si="1"/>
        <v/>
      </c>
    </row>
    <row r="34" spans="1:15" s="25" customFormat="1" ht="12.6" customHeight="1" x14ac:dyDescent="0.2">
      <c r="A34" s="313" t="s">
        <v>371</v>
      </c>
      <c r="B34" s="305">
        <v>53.4</v>
      </c>
      <c r="C34" s="305">
        <v>53.4</v>
      </c>
      <c r="D34" s="305">
        <v>53.4</v>
      </c>
      <c r="E34" s="305"/>
      <c r="F34" s="305"/>
      <c r="G34" s="305"/>
      <c r="H34" s="305"/>
      <c r="I34" s="305"/>
      <c r="J34" s="305"/>
      <c r="K34" s="465"/>
      <c r="L34" s="305"/>
      <c r="M34" s="305">
        <v>0</v>
      </c>
      <c r="N34" s="306">
        <f t="shared" si="0"/>
        <v>160.19999999999999</v>
      </c>
      <c r="O34" s="307">
        <f t="shared" si="1"/>
        <v>53.4</v>
      </c>
    </row>
    <row r="35" spans="1:15" s="25" customFormat="1" ht="12.6" customHeight="1" x14ac:dyDescent="0.2">
      <c r="A35" s="308" t="s">
        <v>172</v>
      </c>
      <c r="B35" s="305">
        <v>890</v>
      </c>
      <c r="C35" s="305">
        <v>890</v>
      </c>
      <c r="D35" s="305">
        <v>950</v>
      </c>
      <c r="E35" s="305"/>
      <c r="F35" s="305"/>
      <c r="G35" s="305"/>
      <c r="H35" s="305"/>
      <c r="I35" s="305"/>
      <c r="J35" s="305"/>
      <c r="K35" s="465"/>
      <c r="L35" s="305"/>
      <c r="M35" s="305">
        <v>0</v>
      </c>
      <c r="N35" s="306">
        <f t="shared" si="0"/>
        <v>2730</v>
      </c>
      <c r="O35" s="307">
        <f t="shared" si="1"/>
        <v>910</v>
      </c>
    </row>
    <row r="36" spans="1:15" s="25" customFormat="1" ht="12.6" customHeight="1" x14ac:dyDescent="0.2">
      <c r="A36" s="308" t="s">
        <v>432</v>
      </c>
      <c r="B36" s="305"/>
      <c r="C36" s="305"/>
      <c r="D36" s="305">
        <v>350</v>
      </c>
      <c r="E36" s="305"/>
      <c r="F36" s="305"/>
      <c r="G36" s="305"/>
      <c r="H36" s="305"/>
      <c r="I36" s="305"/>
      <c r="J36" s="305"/>
      <c r="K36" s="465"/>
      <c r="L36" s="305"/>
      <c r="M36" s="305">
        <v>0</v>
      </c>
      <c r="N36" s="306">
        <f t="shared" si="0"/>
        <v>350</v>
      </c>
      <c r="O36" s="307">
        <f t="shared" si="1"/>
        <v>350</v>
      </c>
    </row>
    <row r="37" spans="1:15" s="25" customFormat="1" ht="12.6" customHeight="1" x14ac:dyDescent="0.2">
      <c r="A37" s="308" t="s">
        <v>360</v>
      </c>
      <c r="B37" s="305"/>
      <c r="C37" s="305"/>
      <c r="D37" s="305"/>
      <c r="E37" s="305"/>
      <c r="F37" s="305"/>
      <c r="G37" s="305"/>
      <c r="H37" s="305"/>
      <c r="I37" s="305"/>
      <c r="J37" s="305"/>
      <c r="K37" s="465"/>
      <c r="L37" s="305"/>
      <c r="M37" s="305">
        <v>0</v>
      </c>
      <c r="N37" s="306">
        <f t="shared" si="0"/>
        <v>0</v>
      </c>
      <c r="O37" s="307" t="str">
        <f t="shared" si="1"/>
        <v/>
      </c>
    </row>
    <row r="38" spans="1:15" s="25" customFormat="1" ht="12.6" customHeight="1" x14ac:dyDescent="0.2">
      <c r="A38" s="308" t="s">
        <v>336</v>
      </c>
      <c r="B38" s="305"/>
      <c r="C38" s="305"/>
      <c r="D38" s="305"/>
      <c r="E38" s="305"/>
      <c r="F38" s="305"/>
      <c r="G38" s="305"/>
      <c r="H38" s="305"/>
      <c r="I38" s="305"/>
      <c r="J38" s="305"/>
      <c r="K38" s="465"/>
      <c r="L38" s="305"/>
      <c r="M38" s="305">
        <v>0</v>
      </c>
      <c r="N38" s="306">
        <f t="shared" si="0"/>
        <v>0</v>
      </c>
      <c r="O38" s="307" t="str">
        <f t="shared" si="1"/>
        <v/>
      </c>
    </row>
    <row r="39" spans="1:15" s="25" customFormat="1" ht="12.6" customHeight="1" x14ac:dyDescent="0.2">
      <c r="A39" s="304" t="s">
        <v>71</v>
      </c>
      <c r="B39" s="305">
        <v>119.8</v>
      </c>
      <c r="C39" s="305">
        <v>102.9</v>
      </c>
      <c r="D39" s="305"/>
      <c r="E39" s="305"/>
      <c r="F39" s="305"/>
      <c r="G39" s="305"/>
      <c r="H39" s="305"/>
      <c r="I39" s="305"/>
      <c r="J39" s="305"/>
      <c r="K39" s="465"/>
      <c r="L39" s="305"/>
      <c r="M39" s="305">
        <v>0</v>
      </c>
      <c r="N39" s="306">
        <f t="shared" si="0"/>
        <v>222.7</v>
      </c>
      <c r="O39" s="307">
        <f t="shared" si="1"/>
        <v>111.35</v>
      </c>
    </row>
    <row r="40" spans="1:15" s="25" customFormat="1" ht="12.6" customHeight="1" x14ac:dyDescent="0.2">
      <c r="A40" s="304" t="s">
        <v>72</v>
      </c>
      <c r="B40" s="305">
        <v>281.8</v>
      </c>
      <c r="C40" s="305">
        <v>291.31</v>
      </c>
      <c r="D40" s="305">
        <v>245.76</v>
      </c>
      <c r="E40" s="305"/>
      <c r="F40" s="305"/>
      <c r="G40" s="305"/>
      <c r="H40" s="305"/>
      <c r="I40" s="305"/>
      <c r="J40" s="305"/>
      <c r="K40" s="465"/>
      <c r="L40" s="305"/>
      <c r="M40" s="305">
        <v>0</v>
      </c>
      <c r="N40" s="306">
        <f t="shared" si="0"/>
        <v>818.87</v>
      </c>
      <c r="O40" s="307">
        <f t="shared" si="1"/>
        <v>272.95666666666665</v>
      </c>
    </row>
    <row r="41" spans="1:15" s="25" customFormat="1" ht="12.6" customHeight="1" x14ac:dyDescent="0.2">
      <c r="A41" s="310" t="s">
        <v>130</v>
      </c>
      <c r="B41" s="305"/>
      <c r="C41" s="305"/>
      <c r="D41" s="305"/>
      <c r="E41" s="305"/>
      <c r="F41" s="305"/>
      <c r="G41" s="305"/>
      <c r="H41" s="305"/>
      <c r="I41" s="305"/>
      <c r="J41" s="305"/>
      <c r="K41" s="465"/>
      <c r="L41" s="305"/>
      <c r="M41" s="305">
        <v>0</v>
      </c>
      <c r="N41" s="306">
        <f t="shared" si="0"/>
        <v>0</v>
      </c>
      <c r="O41" s="307" t="str">
        <f t="shared" si="1"/>
        <v/>
      </c>
    </row>
    <row r="42" spans="1:15" s="25" customFormat="1" ht="12.6" customHeight="1" x14ac:dyDescent="0.2">
      <c r="A42" s="304" t="s">
        <v>99</v>
      </c>
      <c r="B42" s="305">
        <v>559.79999999999995</v>
      </c>
      <c r="C42" s="305">
        <v>609.79999999999995</v>
      </c>
      <c r="D42" s="305">
        <v>531.97</v>
      </c>
      <c r="E42" s="305"/>
      <c r="F42" s="305"/>
      <c r="G42" s="305"/>
      <c r="H42" s="305"/>
      <c r="I42" s="305"/>
      <c r="J42" s="305"/>
      <c r="K42" s="465"/>
      <c r="L42" s="305"/>
      <c r="M42" s="305">
        <v>0</v>
      </c>
      <c r="N42" s="306">
        <f t="shared" si="0"/>
        <v>1701.57</v>
      </c>
      <c r="O42" s="307">
        <f t="shared" si="1"/>
        <v>567.18999999999994</v>
      </c>
    </row>
    <row r="43" spans="1:15" s="25" customFormat="1" ht="12.6" customHeight="1" x14ac:dyDescent="0.2">
      <c r="A43" s="304" t="s">
        <v>98</v>
      </c>
      <c r="B43" s="305">
        <v>150</v>
      </c>
      <c r="C43" s="305"/>
      <c r="D43" s="305">
        <v>200</v>
      </c>
      <c r="E43" s="305"/>
      <c r="F43" s="305"/>
      <c r="G43" s="305"/>
      <c r="H43" s="305"/>
      <c r="I43" s="305"/>
      <c r="J43" s="305"/>
      <c r="K43" s="465"/>
      <c r="L43" s="305"/>
      <c r="M43" s="305">
        <v>0</v>
      </c>
      <c r="N43" s="306">
        <f t="shared" si="0"/>
        <v>350</v>
      </c>
      <c r="O43" s="307">
        <f t="shared" si="1"/>
        <v>175</v>
      </c>
    </row>
    <row r="44" spans="1:15" s="25" customFormat="1" ht="12.6" customHeight="1" x14ac:dyDescent="0.2">
      <c r="A44" s="304" t="s">
        <v>211</v>
      </c>
      <c r="B44" s="305"/>
      <c r="C44" s="305"/>
      <c r="D44" s="305"/>
      <c r="E44" s="305"/>
      <c r="F44" s="305"/>
      <c r="G44" s="305"/>
      <c r="H44" s="305"/>
      <c r="I44" s="305"/>
      <c r="J44" s="305"/>
      <c r="K44" s="465"/>
      <c r="L44" s="305"/>
      <c r="M44" s="305">
        <v>0</v>
      </c>
      <c r="N44" s="306">
        <f t="shared" si="0"/>
        <v>0</v>
      </c>
      <c r="O44" s="307" t="str">
        <f t="shared" si="1"/>
        <v/>
      </c>
    </row>
    <row r="45" spans="1:15" s="25" customFormat="1" ht="12.6" customHeight="1" x14ac:dyDescent="0.2">
      <c r="A45" s="304" t="s">
        <v>247</v>
      </c>
      <c r="B45" s="305"/>
      <c r="C45" s="305"/>
      <c r="D45" s="305"/>
      <c r="E45" s="305"/>
      <c r="F45" s="305"/>
      <c r="G45" s="305"/>
      <c r="H45" s="305"/>
      <c r="I45" s="305"/>
      <c r="J45" s="305"/>
      <c r="K45" s="465"/>
      <c r="L45" s="305"/>
      <c r="M45" s="305">
        <v>0</v>
      </c>
      <c r="N45" s="306">
        <f t="shared" si="0"/>
        <v>0</v>
      </c>
      <c r="O45" s="307" t="str">
        <f t="shared" si="1"/>
        <v/>
      </c>
    </row>
    <row r="46" spans="1:15" s="25" customFormat="1" ht="12.6" customHeight="1" x14ac:dyDescent="0.2">
      <c r="A46" s="304" t="s">
        <v>74</v>
      </c>
      <c r="B46" s="305">
        <v>193</v>
      </c>
      <c r="C46" s="305">
        <v>193</v>
      </c>
      <c r="D46" s="305">
        <v>193</v>
      </c>
      <c r="E46" s="305"/>
      <c r="F46" s="305"/>
      <c r="G46" s="305"/>
      <c r="H46" s="305"/>
      <c r="I46" s="305"/>
      <c r="J46" s="305"/>
      <c r="K46" s="465"/>
      <c r="L46" s="305"/>
      <c r="M46" s="305">
        <v>0</v>
      </c>
      <c r="N46" s="306">
        <f t="shared" si="0"/>
        <v>579</v>
      </c>
      <c r="O46" s="307">
        <f t="shared" si="1"/>
        <v>193</v>
      </c>
    </row>
    <row r="47" spans="1:15" s="25" customFormat="1" ht="12.6" customHeight="1" x14ac:dyDescent="0.2">
      <c r="A47" s="304" t="s">
        <v>75</v>
      </c>
      <c r="B47" s="305">
        <v>459.01</v>
      </c>
      <c r="C47" s="305">
        <v>475.04</v>
      </c>
      <c r="D47" s="305">
        <v>306.32</v>
      </c>
      <c r="E47" s="305"/>
      <c r="F47" s="305"/>
      <c r="G47" s="305"/>
      <c r="H47" s="305"/>
      <c r="I47" s="305"/>
      <c r="J47" s="305"/>
      <c r="K47" s="465"/>
      <c r="L47" s="305"/>
      <c r="M47" s="305">
        <v>0</v>
      </c>
      <c r="N47" s="306">
        <f t="shared" si="0"/>
        <v>1240.3699999999999</v>
      </c>
      <c r="O47" s="307">
        <f t="shared" si="1"/>
        <v>413.45666666666665</v>
      </c>
    </row>
    <row r="48" spans="1:15" s="25" customFormat="1" ht="12.6" customHeight="1" x14ac:dyDescent="0.2">
      <c r="A48" s="304" t="s">
        <v>79</v>
      </c>
      <c r="B48" s="305">
        <v>49.3</v>
      </c>
      <c r="C48" s="305">
        <v>49</v>
      </c>
      <c r="D48" s="305">
        <v>49</v>
      </c>
      <c r="E48" s="305"/>
      <c r="F48" s="305"/>
      <c r="G48" s="305"/>
      <c r="H48" s="305"/>
      <c r="I48" s="305"/>
      <c r="J48" s="305"/>
      <c r="K48" s="465"/>
      <c r="L48" s="305"/>
      <c r="M48" s="305">
        <v>0</v>
      </c>
      <c r="N48" s="306">
        <f t="shared" si="0"/>
        <v>147.30000000000001</v>
      </c>
      <c r="O48" s="307">
        <f t="shared" si="1"/>
        <v>49.1</v>
      </c>
    </row>
    <row r="49" spans="1:15" s="25" customFormat="1" ht="12.6" customHeight="1" x14ac:dyDescent="0.2">
      <c r="A49" s="304" t="s">
        <v>81</v>
      </c>
      <c r="B49" s="305">
        <v>69.8</v>
      </c>
      <c r="C49" s="305">
        <v>69.8</v>
      </c>
      <c r="D49" s="305">
        <v>71.349999999999994</v>
      </c>
      <c r="E49" s="305"/>
      <c r="F49" s="305"/>
      <c r="G49" s="305"/>
      <c r="H49" s="305"/>
      <c r="I49" s="305"/>
      <c r="J49" s="305"/>
      <c r="K49" s="465"/>
      <c r="L49" s="305"/>
      <c r="M49" s="305">
        <v>0</v>
      </c>
      <c r="N49" s="306">
        <f t="shared" si="0"/>
        <v>210.95</v>
      </c>
      <c r="O49" s="307">
        <f t="shared" si="1"/>
        <v>70.316666666666663</v>
      </c>
    </row>
    <row r="50" spans="1:15" s="25" customFormat="1" ht="12.6" customHeight="1" x14ac:dyDescent="0.2">
      <c r="A50" s="304" t="s">
        <v>87</v>
      </c>
      <c r="B50" s="305"/>
      <c r="C50" s="305"/>
      <c r="D50" s="305"/>
      <c r="E50" s="305"/>
      <c r="F50" s="305"/>
      <c r="G50" s="305"/>
      <c r="H50" s="305"/>
      <c r="I50" s="305"/>
      <c r="J50" s="305"/>
      <c r="K50" s="465"/>
      <c r="L50" s="305"/>
      <c r="M50" s="305">
        <v>0</v>
      </c>
      <c r="N50" s="306">
        <f t="shared" si="0"/>
        <v>0</v>
      </c>
      <c r="O50" s="307" t="str">
        <f t="shared" si="1"/>
        <v/>
      </c>
    </row>
    <row r="51" spans="1:15" s="25" customFormat="1" ht="12.6" customHeight="1" x14ac:dyDescent="0.2">
      <c r="A51" s="304" t="s">
        <v>202</v>
      </c>
      <c r="B51" s="305"/>
      <c r="C51" s="305"/>
      <c r="D51" s="305"/>
      <c r="E51" s="305"/>
      <c r="F51" s="305"/>
      <c r="G51" s="305"/>
      <c r="H51" s="305"/>
      <c r="I51" s="305"/>
      <c r="J51" s="305"/>
      <c r="K51" s="305"/>
      <c r="L51" s="305"/>
      <c r="M51" s="305">
        <v>0</v>
      </c>
      <c r="N51" s="306">
        <f t="shared" si="0"/>
        <v>0</v>
      </c>
      <c r="O51" s="307" t="str">
        <f t="shared" si="1"/>
        <v/>
      </c>
    </row>
    <row r="52" spans="1:15" s="25" customFormat="1" ht="12.6" customHeight="1" thickBot="1" x14ac:dyDescent="0.25">
      <c r="A52" s="315" t="s">
        <v>1</v>
      </c>
      <c r="B52" s="316">
        <f t="shared" ref="B52:N52" si="2">SUM(B7:B51)</f>
        <v>3085.6600000000008</v>
      </c>
      <c r="C52" s="316">
        <f t="shared" si="2"/>
        <v>3352.0200000000004</v>
      </c>
      <c r="D52" s="316">
        <f t="shared" si="2"/>
        <v>3654.2700000000004</v>
      </c>
      <c r="E52" s="316">
        <f t="shared" si="2"/>
        <v>0</v>
      </c>
      <c r="F52" s="316">
        <f t="shared" si="2"/>
        <v>0</v>
      </c>
      <c r="G52" s="316">
        <f t="shared" si="2"/>
        <v>0</v>
      </c>
      <c r="H52" s="316">
        <f t="shared" si="2"/>
        <v>0</v>
      </c>
      <c r="I52" s="316">
        <f t="shared" si="2"/>
        <v>0</v>
      </c>
      <c r="J52" s="316">
        <f t="shared" si="2"/>
        <v>0</v>
      </c>
      <c r="K52" s="316">
        <f t="shared" si="2"/>
        <v>0</v>
      </c>
      <c r="L52" s="316">
        <f t="shared" si="2"/>
        <v>0</v>
      </c>
      <c r="M52" s="316">
        <f t="shared" si="2"/>
        <v>0</v>
      </c>
      <c r="N52" s="316">
        <f t="shared" si="2"/>
        <v>10091.950000000001</v>
      </c>
      <c r="O52" s="317">
        <f>IFERROR(AVERAGEIF(B52:M52,"&gt;0"),"")</f>
        <v>3363.9833333333336</v>
      </c>
    </row>
    <row r="53" spans="1:15" s="25" customFormat="1" ht="12.6" customHeight="1" thickBot="1" x14ac:dyDescent="0.25">
      <c r="A53" s="318"/>
      <c r="B53" s="318"/>
      <c r="C53" s="318"/>
      <c r="D53" s="318"/>
      <c r="E53" s="318"/>
      <c r="F53" s="318"/>
      <c r="G53" s="318"/>
      <c r="H53" s="318"/>
      <c r="I53" s="318"/>
      <c r="J53" s="319"/>
      <c r="K53" s="318"/>
      <c r="L53" s="318"/>
      <c r="M53" s="318"/>
      <c r="N53" s="318"/>
      <c r="O53" s="320"/>
    </row>
    <row r="54" spans="1:15" s="25" customFormat="1" ht="12.6" customHeight="1" x14ac:dyDescent="0.2">
      <c r="A54" s="321" t="s">
        <v>2</v>
      </c>
      <c r="B54" s="322">
        <f t="shared" ref="B54:O54" si="3">B6</f>
        <v>44197</v>
      </c>
      <c r="C54" s="322">
        <f t="shared" si="3"/>
        <v>44228</v>
      </c>
      <c r="D54" s="322">
        <f t="shared" si="3"/>
        <v>44256</v>
      </c>
      <c r="E54" s="322">
        <f t="shared" si="3"/>
        <v>44287</v>
      </c>
      <c r="F54" s="322">
        <f t="shared" si="3"/>
        <v>44317</v>
      </c>
      <c r="G54" s="322">
        <f t="shared" si="3"/>
        <v>44348</v>
      </c>
      <c r="H54" s="322">
        <f t="shared" si="3"/>
        <v>44378</v>
      </c>
      <c r="I54" s="322">
        <f t="shared" si="3"/>
        <v>44409</v>
      </c>
      <c r="J54" s="322">
        <f t="shared" si="3"/>
        <v>44440</v>
      </c>
      <c r="K54" s="322">
        <f t="shared" si="3"/>
        <v>44470</v>
      </c>
      <c r="L54" s="322">
        <f t="shared" si="3"/>
        <v>44501</v>
      </c>
      <c r="M54" s="322">
        <f t="shared" si="3"/>
        <v>44531</v>
      </c>
      <c r="N54" s="323" t="str">
        <f t="shared" si="3"/>
        <v>Total</v>
      </c>
      <c r="O54" s="324" t="str">
        <f t="shared" si="3"/>
        <v>Média</v>
      </c>
    </row>
    <row r="55" spans="1:15" s="25" customFormat="1" ht="12.6" customHeight="1" x14ac:dyDescent="0.2">
      <c r="A55" s="325" t="s">
        <v>5</v>
      </c>
      <c r="B55" s="326">
        <v>4000</v>
      </c>
      <c r="C55" s="326">
        <v>4000</v>
      </c>
      <c r="D55" s="326">
        <v>4000</v>
      </c>
      <c r="E55" s="326"/>
      <c r="F55" s="326"/>
      <c r="G55" s="326"/>
      <c r="H55" s="326"/>
      <c r="I55" s="326"/>
      <c r="J55" s="326"/>
      <c r="K55" s="326"/>
      <c r="L55" s="326"/>
      <c r="M55" s="326">
        <v>0</v>
      </c>
      <c r="N55" s="327">
        <f t="shared" ref="N55:N65" si="4">SUM(B55:M55)</f>
        <v>12000</v>
      </c>
      <c r="O55" s="307">
        <f>IFERROR(AVERAGEIF(B55:M55,"&gt;0"),"")</f>
        <v>4000</v>
      </c>
    </row>
    <row r="56" spans="1:15" s="25" customFormat="1" ht="12.6" customHeight="1" x14ac:dyDescent="0.2">
      <c r="A56" s="325" t="s">
        <v>408</v>
      </c>
      <c r="B56" s="326"/>
      <c r="C56" s="326"/>
      <c r="D56" s="326"/>
      <c r="E56" s="326"/>
      <c r="F56" s="326"/>
      <c r="G56" s="326"/>
      <c r="H56" s="326"/>
      <c r="I56" s="326"/>
      <c r="J56" s="326"/>
      <c r="K56" s="326"/>
      <c r="L56" s="326"/>
      <c r="M56" s="326">
        <v>0</v>
      </c>
      <c r="N56" s="327">
        <f t="shared" si="4"/>
        <v>0</v>
      </c>
      <c r="O56" s="307" t="str">
        <f t="shared" ref="O56:O64" si="5">IFERROR(AVERAGEIF(B56:M56,"&gt;0"),"")</f>
        <v/>
      </c>
    </row>
    <row r="57" spans="1:15" s="25" customFormat="1" ht="12.6" customHeight="1" x14ac:dyDescent="0.2">
      <c r="A57" s="328" t="s">
        <v>450</v>
      </c>
      <c r="B57" s="326"/>
      <c r="C57" s="326"/>
      <c r="D57" s="326"/>
      <c r="E57" s="326"/>
      <c r="F57" s="326"/>
      <c r="G57" s="326"/>
      <c r="H57" s="326"/>
      <c r="I57" s="326"/>
      <c r="J57" s="326"/>
      <c r="K57" s="326"/>
      <c r="L57" s="326"/>
      <c r="M57" s="326">
        <v>0</v>
      </c>
      <c r="N57" s="327">
        <f t="shared" si="4"/>
        <v>0</v>
      </c>
      <c r="O57" s="307" t="str">
        <f t="shared" si="5"/>
        <v/>
      </c>
    </row>
    <row r="58" spans="1:15" s="25" customFormat="1" ht="12.6" customHeight="1" x14ac:dyDescent="0.2">
      <c r="A58" s="325" t="s">
        <v>319</v>
      </c>
      <c r="B58" s="326"/>
      <c r="C58" s="326"/>
      <c r="D58" s="326"/>
      <c r="E58" s="326"/>
      <c r="F58" s="326"/>
      <c r="G58" s="326"/>
      <c r="H58" s="326"/>
      <c r="I58" s="326"/>
      <c r="J58" s="326"/>
      <c r="K58" s="326"/>
      <c r="L58" s="326"/>
      <c r="M58" s="326">
        <v>0</v>
      </c>
      <c r="N58" s="327">
        <f t="shared" si="4"/>
        <v>0</v>
      </c>
      <c r="O58" s="307" t="str">
        <f t="shared" si="5"/>
        <v/>
      </c>
    </row>
    <row r="59" spans="1:15" s="25" customFormat="1" ht="12.6" customHeight="1" x14ac:dyDescent="0.2">
      <c r="A59" s="325" t="s">
        <v>461</v>
      </c>
      <c r="B59" s="326"/>
      <c r="C59" s="326"/>
      <c r="D59" s="326"/>
      <c r="E59" s="326"/>
      <c r="F59" s="326"/>
      <c r="G59" s="326"/>
      <c r="H59" s="326"/>
      <c r="I59" s="326"/>
      <c r="J59" s="326"/>
      <c r="K59" s="326"/>
      <c r="L59" s="326"/>
      <c r="M59" s="326">
        <v>0</v>
      </c>
      <c r="N59" s="327">
        <f t="shared" si="4"/>
        <v>0</v>
      </c>
      <c r="O59" s="307" t="str">
        <f t="shared" si="5"/>
        <v/>
      </c>
    </row>
    <row r="60" spans="1:15" s="25" customFormat="1" ht="12.6" customHeight="1" x14ac:dyDescent="0.2">
      <c r="A60" s="325" t="s">
        <v>148</v>
      </c>
      <c r="B60" s="326"/>
      <c r="C60" s="326"/>
      <c r="D60" s="326"/>
      <c r="E60" s="326"/>
      <c r="F60" s="326"/>
      <c r="G60" s="326"/>
      <c r="H60" s="326"/>
      <c r="I60" s="326"/>
      <c r="J60" s="326"/>
      <c r="K60" s="326"/>
      <c r="L60" s="326"/>
      <c r="M60" s="326">
        <v>0</v>
      </c>
      <c r="N60" s="327">
        <f t="shared" si="4"/>
        <v>0</v>
      </c>
      <c r="O60" s="307" t="str">
        <f t="shared" si="5"/>
        <v/>
      </c>
    </row>
    <row r="61" spans="1:15" s="25" customFormat="1" ht="12.6" customHeight="1" x14ac:dyDescent="0.2">
      <c r="A61" s="325" t="s">
        <v>61</v>
      </c>
      <c r="B61" s="326"/>
      <c r="C61" s="326"/>
      <c r="D61" s="326">
        <v>60</v>
      </c>
      <c r="E61" s="326"/>
      <c r="F61" s="326"/>
      <c r="G61" s="326"/>
      <c r="H61" s="326"/>
      <c r="I61" s="326"/>
      <c r="J61" s="326"/>
      <c r="K61" s="326"/>
      <c r="L61" s="326"/>
      <c r="M61" s="326">
        <v>0</v>
      </c>
      <c r="N61" s="327">
        <f t="shared" si="4"/>
        <v>60</v>
      </c>
      <c r="O61" s="307">
        <f t="shared" si="5"/>
        <v>60</v>
      </c>
    </row>
    <row r="62" spans="1:15" s="25" customFormat="1" ht="12.6" customHeight="1" x14ac:dyDescent="0.2">
      <c r="A62" s="325" t="s">
        <v>643</v>
      </c>
      <c r="B62" s="326">
        <v>604.29999999999995</v>
      </c>
      <c r="C62" s="326"/>
      <c r="D62" s="326"/>
      <c r="E62" s="326"/>
      <c r="F62" s="326"/>
      <c r="G62" s="326"/>
      <c r="H62" s="326"/>
      <c r="I62" s="326"/>
      <c r="J62" s="326"/>
      <c r="K62" s="326"/>
      <c r="L62" s="326"/>
      <c r="M62" s="326">
        <v>0</v>
      </c>
      <c r="N62" s="327">
        <f t="shared" si="4"/>
        <v>604.29999999999995</v>
      </c>
      <c r="O62" s="307">
        <f t="shared" si="5"/>
        <v>604.29999999999995</v>
      </c>
    </row>
    <row r="63" spans="1:15" s="25" customFormat="1" ht="12.6" customHeight="1" x14ac:dyDescent="0.2">
      <c r="A63" s="325" t="s">
        <v>362</v>
      </c>
      <c r="B63" s="326"/>
      <c r="C63" s="326"/>
      <c r="D63" s="326"/>
      <c r="E63" s="326"/>
      <c r="F63" s="326"/>
      <c r="G63" s="326"/>
      <c r="H63" s="326"/>
      <c r="I63" s="326"/>
      <c r="J63" s="326"/>
      <c r="K63" s="326"/>
      <c r="L63" s="326"/>
      <c r="M63" s="326">
        <v>0</v>
      </c>
      <c r="N63" s="327">
        <f t="shared" si="4"/>
        <v>0</v>
      </c>
      <c r="O63" s="307" t="str">
        <f t="shared" si="5"/>
        <v/>
      </c>
    </row>
    <row r="64" spans="1:15" s="25" customFormat="1" ht="12.6" customHeight="1" x14ac:dyDescent="0.2">
      <c r="A64" s="325" t="s">
        <v>3</v>
      </c>
      <c r="B64" s="326"/>
      <c r="C64" s="326">
        <v>12.25</v>
      </c>
      <c r="D64" s="326"/>
      <c r="E64" s="326"/>
      <c r="F64" s="326"/>
      <c r="G64" s="326"/>
      <c r="H64" s="326"/>
      <c r="I64" s="326"/>
      <c r="J64" s="326"/>
      <c r="K64" s="326"/>
      <c r="L64" s="326"/>
      <c r="M64" s="326">
        <v>0</v>
      </c>
      <c r="N64" s="327">
        <f t="shared" si="4"/>
        <v>12.25</v>
      </c>
      <c r="O64" s="307">
        <f t="shared" si="5"/>
        <v>12.25</v>
      </c>
    </row>
    <row r="65" spans="1:15" s="25" customFormat="1" ht="12.6" customHeight="1" thickBot="1" x14ac:dyDescent="0.25">
      <c r="A65" s="329" t="s">
        <v>1</v>
      </c>
      <c r="B65" s="330">
        <f t="shared" ref="B65:M65" si="6">SUM(B55:B64)</f>
        <v>4604.3</v>
      </c>
      <c r="C65" s="330">
        <f t="shared" si="6"/>
        <v>4012.25</v>
      </c>
      <c r="D65" s="330">
        <f t="shared" si="6"/>
        <v>4060</v>
      </c>
      <c r="E65" s="330">
        <f t="shared" si="6"/>
        <v>0</v>
      </c>
      <c r="F65" s="330">
        <f t="shared" si="6"/>
        <v>0</v>
      </c>
      <c r="G65" s="330">
        <f t="shared" si="6"/>
        <v>0</v>
      </c>
      <c r="H65" s="330">
        <f t="shared" si="6"/>
        <v>0</v>
      </c>
      <c r="I65" s="330">
        <f t="shared" si="6"/>
        <v>0</v>
      </c>
      <c r="J65" s="330">
        <f t="shared" si="6"/>
        <v>0</v>
      </c>
      <c r="K65" s="330">
        <f t="shared" si="6"/>
        <v>0</v>
      </c>
      <c r="L65" s="330">
        <f t="shared" si="6"/>
        <v>0</v>
      </c>
      <c r="M65" s="330">
        <f t="shared" si="6"/>
        <v>0</v>
      </c>
      <c r="N65" s="330">
        <f t="shared" si="4"/>
        <v>12676.55</v>
      </c>
      <c r="O65" s="331">
        <f>IFERROR(AVERAGEIF(B65:M65,"&gt;0"),"")</f>
        <v>4225.5166666666664</v>
      </c>
    </row>
    <row r="66" spans="1:15" s="25" customFormat="1" ht="12.6" customHeight="1" thickBot="1" x14ac:dyDescent="0.25">
      <c r="A66" s="332"/>
      <c r="B66" s="333"/>
      <c r="C66" s="333"/>
      <c r="D66" s="333"/>
      <c r="E66" s="333"/>
      <c r="F66" s="333"/>
      <c r="G66" s="333"/>
      <c r="H66" s="333"/>
      <c r="I66" s="333"/>
      <c r="J66" s="333"/>
      <c r="K66" s="333"/>
      <c r="L66" s="333"/>
      <c r="M66" s="333"/>
      <c r="N66" s="334"/>
      <c r="O66" s="333"/>
    </row>
    <row r="67" spans="1:15" s="34" customFormat="1" ht="12.6" customHeight="1" thickBot="1" x14ac:dyDescent="0.25">
      <c r="A67" s="335" t="s">
        <v>9</v>
      </c>
      <c r="B67" s="336">
        <f>'[2]2021'!$E$6</f>
        <v>7868.4000000000005</v>
      </c>
      <c r="C67" s="336">
        <f>'[2]2021'!$H$6</f>
        <v>8858.59</v>
      </c>
      <c r="D67" s="336">
        <f>'[2]2021'!$K$6</f>
        <v>9049.11</v>
      </c>
      <c r="E67" s="336">
        <f>'[2]2021'!$N$6</f>
        <v>0</v>
      </c>
      <c r="F67" s="336">
        <f>'[2]2021'!$Q$6</f>
        <v>0</v>
      </c>
      <c r="G67" s="336">
        <f>'[2]2021'!$T$6</f>
        <v>0</v>
      </c>
      <c r="H67" s="336">
        <f>'[2]2021'!$W$6</f>
        <v>0</v>
      </c>
      <c r="I67" s="336">
        <f>'[2]2021'!$Z$6</f>
        <v>0</v>
      </c>
      <c r="J67" s="336">
        <f>'[2]2021'!$AC$6</f>
        <v>0</v>
      </c>
      <c r="K67" s="336">
        <f>'[2]2021'!$AF$6</f>
        <v>0</v>
      </c>
      <c r="L67" s="336">
        <f>'[2]2021'!$AI$6</f>
        <v>0</v>
      </c>
      <c r="M67" s="336">
        <f>'[2]2021'!$AL$6</f>
        <v>0</v>
      </c>
      <c r="N67" s="334"/>
      <c r="O67" s="337"/>
    </row>
    <row r="68" spans="1:15" s="25" customFormat="1" ht="12.95" customHeight="1" x14ac:dyDescent="0.2">
      <c r="N68" s="34"/>
    </row>
    <row r="69" spans="1:15" s="25" customFormat="1" ht="12.95" customHeight="1" x14ac:dyDescent="0.2">
      <c r="N69" s="34"/>
    </row>
    <row r="70" spans="1:15" s="25" customFormat="1" ht="12.95" customHeight="1" x14ac:dyDescent="0.2">
      <c r="J70" s="245"/>
      <c r="N70" s="34"/>
    </row>
    <row r="71" spans="1:15" s="25" customFormat="1" ht="12.95" customHeight="1" x14ac:dyDescent="0.2">
      <c r="N71" s="34"/>
    </row>
    <row r="72" spans="1:15" s="25" customFormat="1" ht="12.95" customHeight="1" x14ac:dyDescent="0.2">
      <c r="N72" s="34"/>
    </row>
    <row r="73" spans="1:15" s="25" customFormat="1" ht="12.95" customHeight="1" x14ac:dyDescent="0.2">
      <c r="N73" s="34"/>
    </row>
    <row r="74" spans="1:15" s="25" customFormat="1" ht="12.95" customHeight="1" x14ac:dyDescent="0.2">
      <c r="N74" s="34"/>
    </row>
    <row r="75" spans="1:15" s="25" customFormat="1" ht="12.95" customHeight="1" x14ac:dyDescent="0.2">
      <c r="N75" s="34"/>
    </row>
  </sheetData>
  <sheetProtection password="E499" sheet="1" objects="1" scenarios="1"/>
  <mergeCells count="3">
    <mergeCell ref="A1:O1"/>
    <mergeCell ref="A2:O2"/>
    <mergeCell ref="A4:O4"/>
  </mergeCells>
  <pageMargins left="0.51181102362204722" right="0.51181102362204722" top="0.78740157480314965" bottom="0.78740157480314965" header="0.31496062992125984" footer="0.31496062992125984"/>
  <pageSetup paperSize="9" scale="7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6"/>
  <dimension ref="A1:P63"/>
  <sheetViews>
    <sheetView topLeftCell="A51" zoomScale="130" zoomScaleNormal="130" workbookViewId="0">
      <selection activeCell="B38" sqref="B38:M38"/>
    </sheetView>
  </sheetViews>
  <sheetFormatPr defaultRowHeight="12.75" x14ac:dyDescent="0.2"/>
  <cols>
    <col min="1" max="1" width="39" style="44" customWidth="1"/>
    <col min="2" max="2" width="11.140625" style="44" customWidth="1"/>
    <col min="3" max="3" width="10.28515625" style="44" customWidth="1"/>
    <col min="4" max="4" width="11.42578125" style="44" customWidth="1"/>
    <col min="5" max="5" width="11.140625" style="44" customWidth="1"/>
    <col min="6" max="10" width="10.7109375" style="44" customWidth="1"/>
    <col min="11" max="11" width="9.5703125" style="44" customWidth="1"/>
    <col min="12" max="13" width="10.7109375" style="44" customWidth="1"/>
    <col min="14" max="14" width="10.7109375" style="215" customWidth="1"/>
    <col min="15" max="15" width="10.7109375" style="44" customWidth="1"/>
    <col min="16" max="16384" width="9.140625" style="44"/>
  </cols>
  <sheetData>
    <row r="1" spans="1:15" ht="12.6" customHeight="1" x14ac:dyDescent="0.2">
      <c r="A1" s="508" t="str">
        <f>APUCARANA!A1</f>
        <v xml:space="preserve">ORDEM DOS ADVOGADOS DO BRASIL - Seção PR </v>
      </c>
      <c r="B1" s="509"/>
      <c r="C1" s="509"/>
      <c r="D1" s="509"/>
      <c r="E1" s="509"/>
      <c r="F1" s="509"/>
      <c r="G1" s="509"/>
      <c r="H1" s="509"/>
      <c r="I1" s="509"/>
      <c r="J1" s="509"/>
      <c r="K1" s="509"/>
      <c r="L1" s="509"/>
      <c r="M1" s="509"/>
      <c r="N1" s="509"/>
      <c r="O1" s="510"/>
    </row>
    <row r="2" spans="1:15" ht="12.6" customHeight="1" x14ac:dyDescent="0.2">
      <c r="A2" s="490" t="str">
        <f>APUCARANA!A2</f>
        <v>Demostrativo de Despesas - JANEIRO 2021 A DEZEMBRO 2021</v>
      </c>
      <c r="B2" s="491"/>
      <c r="C2" s="491"/>
      <c r="D2" s="491"/>
      <c r="E2" s="491"/>
      <c r="F2" s="491"/>
      <c r="G2" s="491"/>
      <c r="H2" s="491"/>
      <c r="I2" s="491"/>
      <c r="J2" s="491"/>
      <c r="K2" s="491"/>
      <c r="L2" s="491"/>
      <c r="M2" s="491"/>
      <c r="N2" s="491"/>
      <c r="O2" s="492"/>
    </row>
    <row r="3" spans="1:15" s="47" customFormat="1" ht="12.6" customHeight="1" x14ac:dyDescent="0.2">
      <c r="A3" s="45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211"/>
      <c r="O3" s="46"/>
    </row>
    <row r="4" spans="1:15" ht="12.6" customHeight="1" x14ac:dyDescent="0.2">
      <c r="A4" s="511" t="s">
        <v>16</v>
      </c>
      <c r="B4" s="512"/>
      <c r="C4" s="512"/>
      <c r="D4" s="512"/>
      <c r="E4" s="512"/>
      <c r="F4" s="512"/>
      <c r="G4" s="512"/>
      <c r="H4" s="512"/>
      <c r="I4" s="512"/>
      <c r="J4" s="512"/>
      <c r="K4" s="512"/>
      <c r="L4" s="512"/>
      <c r="M4" s="512"/>
      <c r="N4" s="512"/>
      <c r="O4" s="513"/>
    </row>
    <row r="5" spans="1:15" ht="12.6" customHeight="1" thickBot="1" x14ac:dyDescent="0.25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298"/>
      <c r="O5" s="45"/>
    </row>
    <row r="6" spans="1:15" s="25" customFormat="1" ht="12.6" customHeight="1" x14ac:dyDescent="0.2">
      <c r="A6" s="158" t="s">
        <v>0</v>
      </c>
      <c r="B6" s="159">
        <f>APUCARANA!B6</f>
        <v>44197</v>
      </c>
      <c r="C6" s="159">
        <f>APUCARANA!C6</f>
        <v>44228</v>
      </c>
      <c r="D6" s="159">
        <f>APUCARANA!D6</f>
        <v>44256</v>
      </c>
      <c r="E6" s="159">
        <f>APUCARANA!E6</f>
        <v>44287</v>
      </c>
      <c r="F6" s="159">
        <f>APUCARANA!F6</f>
        <v>44317</v>
      </c>
      <c r="G6" s="159">
        <f>APUCARANA!G6</f>
        <v>44348</v>
      </c>
      <c r="H6" s="159">
        <f>APUCARANA!H6</f>
        <v>44378</v>
      </c>
      <c r="I6" s="159">
        <f>APUCARANA!I6</f>
        <v>44409</v>
      </c>
      <c r="J6" s="159">
        <f>APUCARANA!J6</f>
        <v>44440</v>
      </c>
      <c r="K6" s="159">
        <f>APUCARANA!K6</f>
        <v>44470</v>
      </c>
      <c r="L6" s="159">
        <f>APUCARANA!L6</f>
        <v>44501</v>
      </c>
      <c r="M6" s="159">
        <f>APUCARANA!M6</f>
        <v>44531</v>
      </c>
      <c r="N6" s="160" t="str">
        <f>APUCARANA!N6</f>
        <v>Total</v>
      </c>
      <c r="O6" s="161" t="str">
        <f>APUCARANA!O6</f>
        <v>Média</v>
      </c>
    </row>
    <row r="7" spans="1:15" s="25" customFormat="1" ht="12.6" customHeight="1" x14ac:dyDescent="0.2">
      <c r="A7" s="263" t="s">
        <v>122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>
        <v>0</v>
      </c>
      <c r="N7" s="216">
        <f t="shared" ref="N7:N46" si="0">SUM(B7:M7)</f>
        <v>0</v>
      </c>
      <c r="O7" s="106" t="str">
        <f t="shared" ref="O7:O46" si="1">IFERROR(AVERAGEIF(B7:M7,"&gt;0"),"")</f>
        <v/>
      </c>
    </row>
    <row r="8" spans="1:15" s="25" customFormat="1" ht="12.6" customHeight="1" x14ac:dyDescent="0.2">
      <c r="A8" s="263" t="s">
        <v>113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>
        <v>0</v>
      </c>
      <c r="N8" s="216">
        <f t="shared" si="0"/>
        <v>0</v>
      </c>
      <c r="O8" s="106" t="str">
        <f t="shared" si="1"/>
        <v/>
      </c>
    </row>
    <row r="9" spans="1:15" s="25" customFormat="1" ht="12.6" customHeight="1" x14ac:dyDescent="0.2">
      <c r="A9" s="156" t="s">
        <v>180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>
        <v>0</v>
      </c>
      <c r="N9" s="216">
        <f t="shared" si="0"/>
        <v>0</v>
      </c>
      <c r="O9" s="106" t="str">
        <f t="shared" si="1"/>
        <v/>
      </c>
    </row>
    <row r="10" spans="1:15" s="25" customFormat="1" ht="12.6" customHeight="1" x14ac:dyDescent="0.2">
      <c r="A10" s="156" t="s">
        <v>361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>
        <v>0</v>
      </c>
      <c r="N10" s="216">
        <f t="shared" si="0"/>
        <v>0</v>
      </c>
      <c r="O10" s="106" t="str">
        <f t="shared" si="1"/>
        <v/>
      </c>
    </row>
    <row r="11" spans="1:15" s="25" customFormat="1" ht="12.6" customHeight="1" x14ac:dyDescent="0.2">
      <c r="A11" s="156" t="s">
        <v>157</v>
      </c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>
        <v>0</v>
      </c>
      <c r="N11" s="216">
        <f t="shared" si="0"/>
        <v>0</v>
      </c>
      <c r="O11" s="106" t="str">
        <f t="shared" si="1"/>
        <v/>
      </c>
    </row>
    <row r="12" spans="1:15" s="25" customFormat="1" ht="12.6" customHeight="1" x14ac:dyDescent="0.2">
      <c r="A12" s="156" t="s">
        <v>149</v>
      </c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>
        <v>0</v>
      </c>
      <c r="N12" s="216">
        <f t="shared" si="0"/>
        <v>0</v>
      </c>
      <c r="O12" s="106" t="str">
        <f t="shared" si="1"/>
        <v/>
      </c>
    </row>
    <row r="13" spans="1:15" s="25" customFormat="1" ht="12.6" customHeight="1" x14ac:dyDescent="0.2">
      <c r="A13" s="157" t="s">
        <v>182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>
        <v>0</v>
      </c>
      <c r="N13" s="216">
        <f t="shared" si="0"/>
        <v>0</v>
      </c>
      <c r="O13" s="106" t="str">
        <f t="shared" si="1"/>
        <v/>
      </c>
    </row>
    <row r="14" spans="1:15" s="25" customFormat="1" ht="12.6" customHeight="1" x14ac:dyDescent="0.2">
      <c r="A14" s="156" t="s">
        <v>187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>
        <v>0</v>
      </c>
      <c r="N14" s="216">
        <f t="shared" si="0"/>
        <v>0</v>
      </c>
      <c r="O14" s="106" t="str">
        <f t="shared" si="1"/>
        <v/>
      </c>
    </row>
    <row r="15" spans="1:15" s="25" customFormat="1" ht="12.6" customHeight="1" x14ac:dyDescent="0.2">
      <c r="A15" s="156" t="s">
        <v>80</v>
      </c>
      <c r="B15" s="29">
        <v>172</v>
      </c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>
        <v>0</v>
      </c>
      <c r="N15" s="216">
        <f t="shared" si="0"/>
        <v>172</v>
      </c>
      <c r="O15" s="106">
        <f t="shared" si="1"/>
        <v>172</v>
      </c>
    </row>
    <row r="16" spans="1:15" s="25" customFormat="1" ht="12.6" customHeight="1" x14ac:dyDescent="0.2">
      <c r="A16" s="156" t="s">
        <v>67</v>
      </c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>
        <v>0</v>
      </c>
      <c r="N16" s="216">
        <f t="shared" si="0"/>
        <v>0</v>
      </c>
      <c r="O16" s="106" t="str">
        <f t="shared" si="1"/>
        <v/>
      </c>
    </row>
    <row r="17" spans="1:15" s="25" customFormat="1" ht="12.6" customHeight="1" x14ac:dyDescent="0.2">
      <c r="A17" s="156" t="s">
        <v>271</v>
      </c>
      <c r="B17" s="29"/>
      <c r="C17" s="29"/>
      <c r="D17" s="29">
        <v>90</v>
      </c>
      <c r="E17" s="29"/>
      <c r="F17" s="29"/>
      <c r="G17" s="29"/>
      <c r="H17" s="29"/>
      <c r="I17" s="29"/>
      <c r="J17" s="29"/>
      <c r="K17" s="29"/>
      <c r="L17" s="29"/>
      <c r="M17" s="29">
        <v>0</v>
      </c>
      <c r="N17" s="216">
        <f t="shared" si="0"/>
        <v>90</v>
      </c>
      <c r="O17" s="106">
        <f t="shared" si="1"/>
        <v>90</v>
      </c>
    </row>
    <row r="18" spans="1:15" s="25" customFormat="1" ht="12.6" customHeight="1" x14ac:dyDescent="0.2">
      <c r="A18" s="156" t="s">
        <v>627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>
        <v>0</v>
      </c>
      <c r="N18" s="216">
        <f t="shared" si="0"/>
        <v>0</v>
      </c>
      <c r="O18" s="106" t="str">
        <f t="shared" si="1"/>
        <v/>
      </c>
    </row>
    <row r="19" spans="1:15" s="25" customFormat="1" ht="12.6" customHeight="1" x14ac:dyDescent="0.2">
      <c r="A19" s="156" t="s">
        <v>92</v>
      </c>
      <c r="B19" s="29"/>
      <c r="C19" s="29">
        <v>2350</v>
      </c>
      <c r="D19" s="29">
        <v>6520</v>
      </c>
      <c r="E19" s="29"/>
      <c r="F19" s="29"/>
      <c r="G19" s="29"/>
      <c r="H19" s="29"/>
      <c r="I19" s="29"/>
      <c r="J19" s="29"/>
      <c r="K19" s="29"/>
      <c r="L19" s="29"/>
      <c r="M19" s="29">
        <v>0</v>
      </c>
      <c r="N19" s="216">
        <f t="shared" si="0"/>
        <v>8870</v>
      </c>
      <c r="O19" s="106">
        <f t="shared" si="1"/>
        <v>4435</v>
      </c>
    </row>
    <row r="20" spans="1:15" s="25" customFormat="1" ht="12.6" customHeight="1" x14ac:dyDescent="0.2">
      <c r="A20" s="156" t="s">
        <v>142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>
        <v>0</v>
      </c>
      <c r="N20" s="216">
        <f t="shared" si="0"/>
        <v>0</v>
      </c>
      <c r="O20" s="106" t="str">
        <f t="shared" si="1"/>
        <v/>
      </c>
    </row>
    <row r="21" spans="1:15" s="25" customFormat="1" ht="12.6" customHeight="1" x14ac:dyDescent="0.2">
      <c r="A21" s="156" t="s">
        <v>186</v>
      </c>
      <c r="B21" s="29"/>
      <c r="C21" s="29"/>
      <c r="D21" s="29">
        <v>96</v>
      </c>
      <c r="E21" s="29"/>
      <c r="F21" s="29"/>
      <c r="G21" s="29"/>
      <c r="H21" s="29"/>
      <c r="I21" s="29"/>
      <c r="J21" s="29"/>
      <c r="K21" s="29"/>
      <c r="L21" s="29"/>
      <c r="M21" s="29">
        <v>0</v>
      </c>
      <c r="N21" s="216">
        <f t="shared" si="0"/>
        <v>96</v>
      </c>
      <c r="O21" s="106">
        <f t="shared" si="1"/>
        <v>96</v>
      </c>
    </row>
    <row r="22" spans="1:15" s="25" customFormat="1" ht="12.6" customHeight="1" x14ac:dyDescent="0.2">
      <c r="A22" s="268" t="s">
        <v>108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>
        <v>0</v>
      </c>
      <c r="N22" s="216">
        <f t="shared" si="0"/>
        <v>0</v>
      </c>
      <c r="O22" s="106" t="str">
        <f t="shared" si="1"/>
        <v/>
      </c>
    </row>
    <row r="23" spans="1:15" s="25" customFormat="1" ht="12.6" customHeight="1" x14ac:dyDescent="0.2">
      <c r="A23" s="162" t="s">
        <v>83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>
        <v>0</v>
      </c>
      <c r="N23" s="216">
        <f t="shared" si="0"/>
        <v>0</v>
      </c>
      <c r="O23" s="106" t="str">
        <f t="shared" si="1"/>
        <v/>
      </c>
    </row>
    <row r="24" spans="1:15" s="25" customFormat="1" ht="12.6" customHeight="1" x14ac:dyDescent="0.2">
      <c r="A24" s="162" t="s">
        <v>69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>
        <v>0</v>
      </c>
      <c r="N24" s="216">
        <f t="shared" si="0"/>
        <v>0</v>
      </c>
      <c r="O24" s="106" t="str">
        <f t="shared" si="1"/>
        <v/>
      </c>
    </row>
    <row r="25" spans="1:15" s="25" customFormat="1" ht="12.6" customHeight="1" x14ac:dyDescent="0.2">
      <c r="A25" s="162" t="s">
        <v>217</v>
      </c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>
        <v>0</v>
      </c>
      <c r="N25" s="216">
        <f t="shared" si="0"/>
        <v>0</v>
      </c>
      <c r="O25" s="106" t="str">
        <f t="shared" si="1"/>
        <v/>
      </c>
    </row>
    <row r="26" spans="1:15" s="25" customFormat="1" ht="12.6" customHeight="1" x14ac:dyDescent="0.2">
      <c r="A26" s="162" t="s">
        <v>84</v>
      </c>
      <c r="B26" s="29"/>
      <c r="C26" s="29">
        <v>1798</v>
      </c>
      <c r="D26" s="29">
        <v>4150</v>
      </c>
      <c r="E26" s="29"/>
      <c r="F26" s="29"/>
      <c r="G26" s="29"/>
      <c r="H26" s="29"/>
      <c r="I26" s="29"/>
      <c r="J26" s="29"/>
      <c r="K26" s="29"/>
      <c r="L26" s="29"/>
      <c r="M26" s="29">
        <v>0</v>
      </c>
      <c r="N26" s="216">
        <f t="shared" si="0"/>
        <v>5948</v>
      </c>
      <c r="O26" s="106">
        <f t="shared" si="1"/>
        <v>2974</v>
      </c>
    </row>
    <row r="27" spans="1:15" s="25" customFormat="1" ht="12.6" customHeight="1" x14ac:dyDescent="0.2">
      <c r="A27" s="162" t="s">
        <v>267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>
        <v>0</v>
      </c>
      <c r="N27" s="216">
        <f t="shared" si="0"/>
        <v>0</v>
      </c>
      <c r="O27" s="106" t="str">
        <f t="shared" si="1"/>
        <v/>
      </c>
    </row>
    <row r="28" spans="1:15" s="25" customFormat="1" ht="12.6" customHeight="1" x14ac:dyDescent="0.2">
      <c r="A28" s="162" t="s">
        <v>123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>
        <v>0</v>
      </c>
      <c r="N28" s="216">
        <f t="shared" si="0"/>
        <v>0</v>
      </c>
      <c r="O28" s="106" t="str">
        <f t="shared" si="1"/>
        <v/>
      </c>
    </row>
    <row r="29" spans="1:15" s="25" customFormat="1" ht="12.6" customHeight="1" x14ac:dyDescent="0.2">
      <c r="A29" s="162" t="s">
        <v>294</v>
      </c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>
        <v>0</v>
      </c>
      <c r="N29" s="216">
        <f t="shared" si="0"/>
        <v>0</v>
      </c>
      <c r="O29" s="106" t="str">
        <f t="shared" si="1"/>
        <v/>
      </c>
    </row>
    <row r="30" spans="1:15" s="25" customFormat="1" ht="12.6" customHeight="1" x14ac:dyDescent="0.2">
      <c r="A30" s="162" t="s">
        <v>695</v>
      </c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>
        <v>0</v>
      </c>
      <c r="N30" s="216">
        <f t="shared" si="0"/>
        <v>0</v>
      </c>
      <c r="O30" s="106" t="str">
        <f t="shared" si="1"/>
        <v/>
      </c>
    </row>
    <row r="31" spans="1:15" s="25" customFormat="1" ht="12.6" customHeight="1" x14ac:dyDescent="0.2">
      <c r="A31" s="162" t="s">
        <v>200</v>
      </c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>
        <v>0</v>
      </c>
      <c r="N31" s="216">
        <f t="shared" si="0"/>
        <v>0</v>
      </c>
      <c r="O31" s="106" t="str">
        <f t="shared" si="1"/>
        <v/>
      </c>
    </row>
    <row r="32" spans="1:15" s="25" customFormat="1" ht="12.6" customHeight="1" x14ac:dyDescent="0.2">
      <c r="A32" s="121" t="s">
        <v>646</v>
      </c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>
        <v>0</v>
      </c>
      <c r="N32" s="216">
        <f t="shared" si="0"/>
        <v>0</v>
      </c>
      <c r="O32" s="106" t="str">
        <f t="shared" si="1"/>
        <v/>
      </c>
    </row>
    <row r="33" spans="1:15" s="25" customFormat="1" ht="12.6" customHeight="1" x14ac:dyDescent="0.2">
      <c r="A33" s="263" t="s">
        <v>371</v>
      </c>
      <c r="B33" s="29">
        <v>30.99</v>
      </c>
      <c r="C33" s="29">
        <v>30.99</v>
      </c>
      <c r="D33" s="29">
        <v>30.99</v>
      </c>
      <c r="E33" s="29"/>
      <c r="F33" s="29"/>
      <c r="G33" s="29"/>
      <c r="H33" s="29"/>
      <c r="I33" s="29"/>
      <c r="J33" s="29"/>
      <c r="K33" s="29"/>
      <c r="L33" s="29"/>
      <c r="M33" s="29">
        <v>0</v>
      </c>
      <c r="N33" s="216">
        <f t="shared" si="0"/>
        <v>92.97</v>
      </c>
      <c r="O33" s="106">
        <f t="shared" si="1"/>
        <v>30.99</v>
      </c>
    </row>
    <row r="34" spans="1:15" s="25" customFormat="1" ht="12.6" customHeight="1" x14ac:dyDescent="0.2">
      <c r="A34" s="162" t="s">
        <v>152</v>
      </c>
      <c r="B34" s="29">
        <v>320</v>
      </c>
      <c r="C34" s="29">
        <v>240</v>
      </c>
      <c r="D34" s="29">
        <v>320</v>
      </c>
      <c r="E34" s="29"/>
      <c r="F34" s="29"/>
      <c r="G34" s="29"/>
      <c r="H34" s="29"/>
      <c r="I34" s="29"/>
      <c r="J34" s="29"/>
      <c r="K34" s="29"/>
      <c r="L34" s="29"/>
      <c r="M34" s="29">
        <v>0</v>
      </c>
      <c r="N34" s="216">
        <f t="shared" si="0"/>
        <v>880</v>
      </c>
      <c r="O34" s="106">
        <f t="shared" si="1"/>
        <v>293.33333333333331</v>
      </c>
    </row>
    <row r="35" spans="1:15" s="25" customFormat="1" ht="12.6" customHeight="1" x14ac:dyDescent="0.2">
      <c r="A35" s="105" t="s">
        <v>161</v>
      </c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>
        <v>0</v>
      </c>
      <c r="N35" s="216">
        <f t="shared" si="0"/>
        <v>0</v>
      </c>
      <c r="O35" s="106" t="str">
        <f t="shared" si="1"/>
        <v/>
      </c>
    </row>
    <row r="36" spans="1:15" s="25" customFormat="1" ht="12.6" customHeight="1" x14ac:dyDescent="0.2">
      <c r="A36" s="162" t="s">
        <v>145</v>
      </c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>
        <v>0</v>
      </c>
      <c r="N36" s="216">
        <f t="shared" si="0"/>
        <v>0</v>
      </c>
      <c r="O36" s="106" t="str">
        <f t="shared" si="1"/>
        <v/>
      </c>
    </row>
    <row r="37" spans="1:15" s="25" customFormat="1" ht="12.6" customHeight="1" x14ac:dyDescent="0.2">
      <c r="A37" s="162" t="s">
        <v>192</v>
      </c>
      <c r="B37" s="29"/>
      <c r="C37" s="29"/>
      <c r="D37" s="29">
        <v>101.75</v>
      </c>
      <c r="E37" s="29"/>
      <c r="F37" s="29"/>
      <c r="G37" s="29"/>
      <c r="H37" s="29"/>
      <c r="I37" s="29"/>
      <c r="J37" s="29"/>
      <c r="K37" s="29"/>
      <c r="L37" s="29"/>
      <c r="M37" s="29">
        <v>0</v>
      </c>
      <c r="N37" s="216">
        <f t="shared" si="0"/>
        <v>101.75</v>
      </c>
      <c r="O37" s="106">
        <f t="shared" si="1"/>
        <v>101.75</v>
      </c>
    </row>
    <row r="38" spans="1:15" s="25" customFormat="1" ht="12.6" customHeight="1" x14ac:dyDescent="0.2">
      <c r="A38" s="162" t="s">
        <v>72</v>
      </c>
      <c r="B38" s="29">
        <v>211.14</v>
      </c>
      <c r="C38" s="29"/>
      <c r="D38" s="29">
        <v>561.38</v>
      </c>
      <c r="E38" s="29"/>
      <c r="F38" s="29"/>
      <c r="G38" s="29"/>
      <c r="H38" s="29"/>
      <c r="I38" s="29"/>
      <c r="J38" s="29"/>
      <c r="K38" s="29"/>
      <c r="L38" s="29"/>
      <c r="M38" s="29">
        <v>0</v>
      </c>
      <c r="N38" s="216">
        <f t="shared" si="0"/>
        <v>772.52</v>
      </c>
      <c r="O38" s="106">
        <f t="shared" si="1"/>
        <v>386.26</v>
      </c>
    </row>
    <row r="39" spans="1:15" s="25" customFormat="1" ht="12.6" customHeight="1" x14ac:dyDescent="0.2">
      <c r="A39" s="162" t="s">
        <v>98</v>
      </c>
      <c r="B39" s="29">
        <v>330</v>
      </c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>
        <v>0</v>
      </c>
      <c r="N39" s="216">
        <f t="shared" si="0"/>
        <v>330</v>
      </c>
      <c r="O39" s="106">
        <f t="shared" si="1"/>
        <v>330</v>
      </c>
    </row>
    <row r="40" spans="1:15" s="25" customFormat="1" ht="12.6" customHeight="1" x14ac:dyDescent="0.2">
      <c r="A40" s="162" t="s">
        <v>75</v>
      </c>
      <c r="B40" s="29">
        <v>366.57</v>
      </c>
      <c r="C40" s="29">
        <v>354.81</v>
      </c>
      <c r="D40" s="29">
        <v>360.92</v>
      </c>
      <c r="E40" s="29"/>
      <c r="F40" s="29"/>
      <c r="G40" s="29"/>
      <c r="H40" s="29"/>
      <c r="I40" s="29"/>
      <c r="J40" s="29"/>
      <c r="K40" s="29"/>
      <c r="L40" s="29"/>
      <c r="M40" s="29">
        <v>0</v>
      </c>
      <c r="N40" s="216">
        <f t="shared" si="0"/>
        <v>1082.3</v>
      </c>
      <c r="O40" s="106">
        <f t="shared" si="1"/>
        <v>360.76666666666665</v>
      </c>
    </row>
    <row r="41" spans="1:15" s="25" customFormat="1" ht="12.6" customHeight="1" x14ac:dyDescent="0.2">
      <c r="A41" s="162" t="s">
        <v>178</v>
      </c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>
        <v>0</v>
      </c>
      <c r="N41" s="216">
        <f t="shared" si="0"/>
        <v>0</v>
      </c>
      <c r="O41" s="106" t="str">
        <f t="shared" si="1"/>
        <v/>
      </c>
    </row>
    <row r="42" spans="1:15" s="25" customFormat="1" ht="12.6" customHeight="1" x14ac:dyDescent="0.2">
      <c r="A42" s="162" t="s">
        <v>278</v>
      </c>
      <c r="B42" s="29"/>
      <c r="C42" s="29">
        <v>50</v>
      </c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16">
        <f t="shared" si="0"/>
        <v>50</v>
      </c>
      <c r="O42" s="106">
        <f t="shared" si="1"/>
        <v>50</v>
      </c>
    </row>
    <row r="43" spans="1:15" s="25" customFormat="1" ht="12.6" customHeight="1" x14ac:dyDescent="0.2">
      <c r="A43" s="162" t="s">
        <v>130</v>
      </c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>
        <v>0</v>
      </c>
      <c r="N43" s="216">
        <f t="shared" si="0"/>
        <v>0</v>
      </c>
      <c r="O43" s="106" t="str">
        <f t="shared" si="1"/>
        <v/>
      </c>
    </row>
    <row r="44" spans="1:15" s="25" customFormat="1" ht="12.6" customHeight="1" x14ac:dyDescent="0.2">
      <c r="A44" s="162" t="s">
        <v>79</v>
      </c>
      <c r="B44" s="29">
        <v>49</v>
      </c>
      <c r="C44" s="29">
        <v>49</v>
      </c>
      <c r="D44" s="29">
        <v>49</v>
      </c>
      <c r="E44" s="29"/>
      <c r="F44" s="29"/>
      <c r="G44" s="29"/>
      <c r="H44" s="29"/>
      <c r="I44" s="29"/>
      <c r="J44" s="29"/>
      <c r="K44" s="29"/>
      <c r="L44" s="29"/>
      <c r="M44" s="29">
        <v>0</v>
      </c>
      <c r="N44" s="216">
        <f t="shared" si="0"/>
        <v>147</v>
      </c>
      <c r="O44" s="106">
        <f t="shared" si="1"/>
        <v>49</v>
      </c>
    </row>
    <row r="45" spans="1:15" s="25" customFormat="1" ht="12.6" customHeight="1" x14ac:dyDescent="0.2">
      <c r="A45" s="162" t="s">
        <v>81</v>
      </c>
      <c r="B45" s="29"/>
      <c r="C45" s="29"/>
      <c r="D45" s="29">
        <v>57.82</v>
      </c>
      <c r="E45" s="29"/>
      <c r="F45" s="29"/>
      <c r="G45" s="29"/>
      <c r="H45" s="29"/>
      <c r="I45" s="29"/>
      <c r="J45" s="29"/>
      <c r="K45" s="29"/>
      <c r="L45" s="29"/>
      <c r="M45" s="29">
        <v>0</v>
      </c>
      <c r="N45" s="216">
        <f t="shared" si="0"/>
        <v>57.82</v>
      </c>
      <c r="O45" s="106">
        <f t="shared" si="1"/>
        <v>57.82</v>
      </c>
    </row>
    <row r="46" spans="1:15" s="25" customFormat="1" ht="12.6" customHeight="1" x14ac:dyDescent="0.2">
      <c r="A46" s="162" t="s">
        <v>87</v>
      </c>
      <c r="B46" s="29"/>
      <c r="C46" s="29"/>
      <c r="D46" s="29">
        <v>5.62</v>
      </c>
      <c r="E46" s="29"/>
      <c r="F46" s="29"/>
      <c r="G46" s="29"/>
      <c r="H46" s="29"/>
      <c r="I46" s="29"/>
      <c r="J46" s="29"/>
      <c r="K46" s="29"/>
      <c r="L46" s="29"/>
      <c r="M46" s="29">
        <v>0</v>
      </c>
      <c r="N46" s="216">
        <f t="shared" si="0"/>
        <v>5.62</v>
      </c>
      <c r="O46" s="106">
        <f t="shared" si="1"/>
        <v>5.62</v>
      </c>
    </row>
    <row r="47" spans="1:15" s="25" customFormat="1" ht="12.6" customHeight="1" thickBot="1" x14ac:dyDescent="0.25">
      <c r="A47" s="171" t="s">
        <v>1</v>
      </c>
      <c r="B47" s="172">
        <f t="shared" ref="B47:N47" si="2">SUM(B7:B46)</f>
        <v>1479.7</v>
      </c>
      <c r="C47" s="172">
        <f t="shared" si="2"/>
        <v>4872.8</v>
      </c>
      <c r="D47" s="172">
        <f t="shared" si="2"/>
        <v>12343.48</v>
      </c>
      <c r="E47" s="172">
        <f t="shared" si="2"/>
        <v>0</v>
      </c>
      <c r="F47" s="172">
        <f t="shared" si="2"/>
        <v>0</v>
      </c>
      <c r="G47" s="172">
        <f t="shared" si="2"/>
        <v>0</v>
      </c>
      <c r="H47" s="172">
        <f t="shared" si="2"/>
        <v>0</v>
      </c>
      <c r="I47" s="172">
        <f t="shared" si="2"/>
        <v>0</v>
      </c>
      <c r="J47" s="172">
        <f t="shared" si="2"/>
        <v>0</v>
      </c>
      <c r="K47" s="172">
        <f t="shared" si="2"/>
        <v>0</v>
      </c>
      <c r="L47" s="172">
        <f t="shared" si="2"/>
        <v>0</v>
      </c>
      <c r="M47" s="172">
        <f t="shared" si="2"/>
        <v>0</v>
      </c>
      <c r="N47" s="172">
        <f t="shared" si="2"/>
        <v>18695.979999999996</v>
      </c>
      <c r="O47" s="295">
        <f>IFERROR(AVERAGEIF(B47:M47,"&gt;0"),"")</f>
        <v>6231.9933333333329</v>
      </c>
    </row>
    <row r="48" spans="1:15" s="25" customFormat="1" ht="12.6" customHeight="1" thickBot="1" x14ac:dyDescent="0.25">
      <c r="A48" s="254"/>
      <c r="B48" s="255"/>
      <c r="C48" s="255"/>
      <c r="D48" s="255"/>
      <c r="E48" s="255"/>
      <c r="F48" s="255"/>
      <c r="G48" s="255"/>
      <c r="H48" s="255"/>
      <c r="I48" s="255"/>
      <c r="J48" s="255"/>
      <c r="K48" s="255"/>
      <c r="L48" s="255"/>
      <c r="M48" s="255"/>
      <c r="N48" s="255"/>
      <c r="O48" s="256"/>
    </row>
    <row r="49" spans="1:16" s="25" customFormat="1" ht="12.6" customHeight="1" thickBot="1" x14ac:dyDescent="0.25">
      <c r="A49" s="64" t="s">
        <v>2</v>
      </c>
      <c r="B49" s="107">
        <f t="shared" ref="B49:O49" si="3">B6</f>
        <v>44197</v>
      </c>
      <c r="C49" s="108">
        <f t="shared" si="3"/>
        <v>44228</v>
      </c>
      <c r="D49" s="108">
        <f t="shared" si="3"/>
        <v>44256</v>
      </c>
      <c r="E49" s="108">
        <f t="shared" si="3"/>
        <v>44287</v>
      </c>
      <c r="F49" s="108">
        <f t="shared" si="3"/>
        <v>44317</v>
      </c>
      <c r="G49" s="108">
        <f t="shared" si="3"/>
        <v>44348</v>
      </c>
      <c r="H49" s="108">
        <f t="shared" si="3"/>
        <v>44378</v>
      </c>
      <c r="I49" s="108">
        <f t="shared" si="3"/>
        <v>44409</v>
      </c>
      <c r="J49" s="108">
        <f t="shared" si="3"/>
        <v>44440</v>
      </c>
      <c r="K49" s="108">
        <f t="shared" si="3"/>
        <v>44470</v>
      </c>
      <c r="L49" s="108">
        <f t="shared" si="3"/>
        <v>44501</v>
      </c>
      <c r="M49" s="108">
        <f t="shared" si="3"/>
        <v>44531</v>
      </c>
      <c r="N49" s="109" t="str">
        <f t="shared" si="3"/>
        <v>Total</v>
      </c>
      <c r="O49" s="120" t="str">
        <f t="shared" si="3"/>
        <v>Média</v>
      </c>
    </row>
    <row r="50" spans="1:16" s="25" customFormat="1" ht="12.6" customHeight="1" x14ac:dyDescent="0.2">
      <c r="A50" s="111" t="s">
        <v>5</v>
      </c>
      <c r="B50" s="29">
        <v>4000</v>
      </c>
      <c r="C50" s="29">
        <v>4000</v>
      </c>
      <c r="D50" s="29">
        <v>4000</v>
      </c>
      <c r="E50" s="29"/>
      <c r="F50" s="29"/>
      <c r="G50" s="29"/>
      <c r="H50" s="29"/>
      <c r="I50" s="29"/>
      <c r="J50" s="29"/>
      <c r="K50" s="29"/>
      <c r="L50" s="29"/>
      <c r="M50" s="29">
        <v>0</v>
      </c>
      <c r="N50" s="473">
        <f t="shared" ref="N50:N59" si="4">SUM(B50:M50)</f>
        <v>12000</v>
      </c>
      <c r="O50" s="106">
        <f>IFERROR(AVERAGEIF(B50:M50,"&gt;0"),"")</f>
        <v>4000</v>
      </c>
    </row>
    <row r="51" spans="1:16" s="25" customFormat="1" ht="12.6" customHeight="1" x14ac:dyDescent="0.2">
      <c r="A51" s="111" t="s">
        <v>248</v>
      </c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>
        <v>0</v>
      </c>
      <c r="N51" s="473">
        <f t="shared" si="4"/>
        <v>0</v>
      </c>
      <c r="O51" s="106" t="str">
        <f t="shared" ref="O51:O58" si="5">IFERROR(AVERAGEIF(B51:M51,"&gt;0"),"")</f>
        <v/>
      </c>
    </row>
    <row r="52" spans="1:16" s="25" customFormat="1" ht="12.6" customHeight="1" x14ac:dyDescent="0.2">
      <c r="A52" s="111" t="s">
        <v>450</v>
      </c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>
        <v>0</v>
      </c>
      <c r="N52" s="473">
        <f t="shared" si="4"/>
        <v>0</v>
      </c>
      <c r="O52" s="106" t="str">
        <f t="shared" si="5"/>
        <v/>
      </c>
    </row>
    <row r="53" spans="1:16" s="25" customFormat="1" ht="12.6" customHeight="1" x14ac:dyDescent="0.2">
      <c r="A53" s="111" t="s">
        <v>453</v>
      </c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>
        <v>0</v>
      </c>
      <c r="N53" s="473">
        <f t="shared" si="4"/>
        <v>0</v>
      </c>
      <c r="O53" s="106" t="str">
        <f t="shared" si="5"/>
        <v/>
      </c>
    </row>
    <row r="54" spans="1:16" s="25" customFormat="1" ht="12.6" customHeight="1" x14ac:dyDescent="0.2">
      <c r="A54" s="111" t="s">
        <v>651</v>
      </c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>
        <v>0</v>
      </c>
      <c r="N54" s="473">
        <f t="shared" si="4"/>
        <v>0</v>
      </c>
      <c r="O54" s="106" t="str">
        <f t="shared" si="5"/>
        <v/>
      </c>
    </row>
    <row r="55" spans="1:16" s="25" customFormat="1" ht="12.6" customHeight="1" x14ac:dyDescent="0.2">
      <c r="A55" s="111" t="s">
        <v>344</v>
      </c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>
        <v>0</v>
      </c>
      <c r="N55" s="473">
        <f t="shared" si="4"/>
        <v>0</v>
      </c>
      <c r="O55" s="106" t="str">
        <f t="shared" si="5"/>
        <v/>
      </c>
    </row>
    <row r="56" spans="1:16" s="25" customFormat="1" ht="12.6" customHeight="1" x14ac:dyDescent="0.2">
      <c r="A56" s="111" t="s">
        <v>238</v>
      </c>
      <c r="B56" s="29">
        <v>127.3</v>
      </c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>
        <v>0</v>
      </c>
      <c r="N56" s="473">
        <f t="shared" si="4"/>
        <v>127.3</v>
      </c>
      <c r="O56" s="106">
        <f t="shared" si="5"/>
        <v>127.3</v>
      </c>
    </row>
    <row r="57" spans="1:16" s="25" customFormat="1" ht="12.6" customHeight="1" x14ac:dyDescent="0.2">
      <c r="A57" s="111" t="s">
        <v>644</v>
      </c>
      <c r="B57" s="29"/>
      <c r="C57" s="29"/>
      <c r="D57" s="29">
        <v>92.5</v>
      </c>
      <c r="E57" s="29"/>
      <c r="F57" s="29"/>
      <c r="G57" s="29"/>
      <c r="H57" s="29"/>
      <c r="I57" s="29"/>
      <c r="J57" s="29"/>
      <c r="K57" s="29"/>
      <c r="L57" s="29"/>
      <c r="M57" s="29">
        <v>0</v>
      </c>
      <c r="N57" s="473">
        <f t="shared" si="4"/>
        <v>92.5</v>
      </c>
      <c r="O57" s="106">
        <f t="shared" si="5"/>
        <v>92.5</v>
      </c>
    </row>
    <row r="58" spans="1:16" s="25" customFormat="1" ht="12.6" customHeight="1" x14ac:dyDescent="0.2">
      <c r="A58" s="182" t="s">
        <v>3</v>
      </c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>
        <v>0</v>
      </c>
      <c r="N58" s="473">
        <f t="shared" si="4"/>
        <v>0</v>
      </c>
      <c r="O58" s="106" t="str">
        <f t="shared" si="5"/>
        <v/>
      </c>
    </row>
    <row r="59" spans="1:16" s="25" customFormat="1" ht="12.6" customHeight="1" thickBot="1" x14ac:dyDescent="0.25">
      <c r="A59" s="176" t="s">
        <v>1</v>
      </c>
      <c r="B59" s="177">
        <f t="shared" ref="B59:M59" si="6">SUM(B50:B58)</f>
        <v>4127.3</v>
      </c>
      <c r="C59" s="177">
        <f t="shared" si="6"/>
        <v>4000</v>
      </c>
      <c r="D59" s="177">
        <f t="shared" si="6"/>
        <v>4092.5</v>
      </c>
      <c r="E59" s="177">
        <f t="shared" si="6"/>
        <v>0</v>
      </c>
      <c r="F59" s="177">
        <f t="shared" si="6"/>
        <v>0</v>
      </c>
      <c r="G59" s="177">
        <f t="shared" si="6"/>
        <v>0</v>
      </c>
      <c r="H59" s="177">
        <f t="shared" si="6"/>
        <v>0</v>
      </c>
      <c r="I59" s="177">
        <f t="shared" si="6"/>
        <v>0</v>
      </c>
      <c r="J59" s="177">
        <f t="shared" si="6"/>
        <v>0</v>
      </c>
      <c r="K59" s="177">
        <f t="shared" si="6"/>
        <v>0</v>
      </c>
      <c r="L59" s="177">
        <f t="shared" si="6"/>
        <v>0</v>
      </c>
      <c r="M59" s="177">
        <f t="shared" si="6"/>
        <v>0</v>
      </c>
      <c r="N59" s="177">
        <f t="shared" si="4"/>
        <v>12219.8</v>
      </c>
      <c r="O59" s="291">
        <f>IFERROR(AVERAGEIF(B59:M59,"&gt;0"),"")</f>
        <v>4073.2666666666664</v>
      </c>
    </row>
    <row r="60" spans="1:16" s="25" customFormat="1" ht="12.6" customHeight="1" thickBot="1" x14ac:dyDescent="0.25">
      <c r="A60" s="41"/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213"/>
      <c r="O60" s="38"/>
    </row>
    <row r="61" spans="1:16" s="34" customFormat="1" ht="12.6" customHeight="1" thickBot="1" x14ac:dyDescent="0.25">
      <c r="A61" s="186" t="s">
        <v>9</v>
      </c>
      <c r="B61" s="185">
        <f>'[2]2021'!$E$7</f>
        <v>51449.659999999996</v>
      </c>
      <c r="C61" s="185">
        <f>'[2]2021'!$H$7</f>
        <v>50607.85</v>
      </c>
      <c r="D61" s="185">
        <f>'[2]2021'!$K$7</f>
        <v>42391.829999999994</v>
      </c>
      <c r="E61" s="185">
        <f>'[2]2021'!$N$7</f>
        <v>0</v>
      </c>
      <c r="F61" s="185">
        <f>'[2]2021'!$Q$7</f>
        <v>0</v>
      </c>
      <c r="G61" s="185">
        <f>'[2]2021'!$T$7</f>
        <v>0</v>
      </c>
      <c r="H61" s="185">
        <f>'[2]2021'!$W$7</f>
        <v>0</v>
      </c>
      <c r="I61" s="185">
        <f>'[2]2021'!$Z$7</f>
        <v>0</v>
      </c>
      <c r="J61" s="185">
        <f>'[2]2021'!$AC$7</f>
        <v>0</v>
      </c>
      <c r="K61" s="185">
        <f>'[2]2021'!$AF$7</f>
        <v>0</v>
      </c>
      <c r="L61" s="185">
        <f>'[2]2021'!$AI$7</f>
        <v>0</v>
      </c>
      <c r="M61" s="185">
        <f>'[2]2021'!$AL$7</f>
        <v>0</v>
      </c>
      <c r="N61" s="42"/>
      <c r="O61" s="256"/>
      <c r="P61" s="43"/>
    </row>
    <row r="62" spans="1:16" s="25" customFormat="1" ht="14.1" customHeight="1" x14ac:dyDescent="0.2">
      <c r="N62" s="34"/>
    </row>
    <row r="63" spans="1:16" ht="14.1" customHeight="1" x14ac:dyDescent="0.2"/>
  </sheetData>
  <sheetProtection password="E499" sheet="1" objects="1" scenarios="1" selectLockedCells="1" selectUnlockedCells="1"/>
  <mergeCells count="3">
    <mergeCell ref="A1:O1"/>
    <mergeCell ref="A2:O2"/>
    <mergeCell ref="A4:O4"/>
  </mergeCells>
  <printOptions horizontalCentered="1"/>
  <pageMargins left="0.39370078740157483" right="0.39370078740157483" top="0.78740157480314965" bottom="0.39370078740157483" header="0.51181102362204722" footer="0.51181102362204722"/>
  <pageSetup paperSize="9" scale="75" firstPageNumber="0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7"/>
  <dimension ref="A1:P64"/>
  <sheetViews>
    <sheetView topLeftCell="A28" zoomScaleNormal="100" workbookViewId="0">
      <selection activeCell="B56" sqref="B56:M56"/>
    </sheetView>
  </sheetViews>
  <sheetFormatPr defaultRowHeight="12.75" x14ac:dyDescent="0.2"/>
  <cols>
    <col min="1" max="1" width="37" customWidth="1"/>
    <col min="2" max="2" width="8.85546875" customWidth="1"/>
    <col min="3" max="3" width="10.7109375" customWidth="1"/>
    <col min="4" max="4" width="10.5703125" customWidth="1"/>
    <col min="5" max="6" width="10.7109375" customWidth="1"/>
    <col min="7" max="7" width="8.42578125" customWidth="1"/>
    <col min="8" max="9" width="7.85546875" customWidth="1"/>
    <col min="10" max="10" width="8.5703125" customWidth="1"/>
    <col min="11" max="11" width="8" customWidth="1"/>
    <col min="12" max="12" width="8.85546875" customWidth="1"/>
    <col min="13" max="13" width="10.7109375" customWidth="1"/>
    <col min="14" max="14" width="10.7109375" style="218" customWidth="1"/>
    <col min="15" max="15" width="10.7109375" customWidth="1"/>
  </cols>
  <sheetData>
    <row r="1" spans="1:15" ht="12.6" customHeight="1" x14ac:dyDescent="0.2">
      <c r="A1" s="496" t="str">
        <f>APUCARANA!A1</f>
        <v xml:space="preserve">ORDEM DOS ADVOGADOS DO BRASIL - Seção PR </v>
      </c>
      <c r="B1" s="497"/>
      <c r="C1" s="497"/>
      <c r="D1" s="497"/>
      <c r="E1" s="497"/>
      <c r="F1" s="497"/>
      <c r="G1" s="497"/>
      <c r="H1" s="497"/>
      <c r="I1" s="497"/>
      <c r="J1" s="497"/>
      <c r="K1" s="497"/>
      <c r="L1" s="497"/>
      <c r="M1" s="497"/>
      <c r="N1" s="497"/>
      <c r="O1" s="498"/>
    </row>
    <row r="2" spans="1:15" s="13" customFormat="1" ht="12.6" customHeight="1" x14ac:dyDescent="0.2">
      <c r="A2" s="499" t="str">
        <f>APUCARANA!A2</f>
        <v>Demostrativo de Despesas - JANEIRO 2021 A DEZEMBRO 2021</v>
      </c>
      <c r="B2" s="500"/>
      <c r="C2" s="500"/>
      <c r="D2" s="500"/>
      <c r="E2" s="500"/>
      <c r="F2" s="500"/>
      <c r="G2" s="500"/>
      <c r="H2" s="500"/>
      <c r="I2" s="500"/>
      <c r="J2" s="500"/>
      <c r="K2" s="500"/>
      <c r="L2" s="500"/>
      <c r="M2" s="500"/>
      <c r="N2" s="500"/>
      <c r="O2" s="501"/>
    </row>
    <row r="3" spans="1:15" s="13" customFormat="1" ht="12.6" customHeight="1" x14ac:dyDescent="0.2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221"/>
      <c r="O3" s="14"/>
    </row>
    <row r="4" spans="1:15" s="13" customFormat="1" ht="12.6" customHeight="1" thickBot="1" x14ac:dyDescent="0.25">
      <c r="A4" s="505" t="s">
        <v>57</v>
      </c>
      <c r="B4" s="506"/>
      <c r="C4" s="506"/>
      <c r="D4" s="506"/>
      <c r="E4" s="506"/>
      <c r="F4" s="506"/>
      <c r="G4" s="506"/>
      <c r="H4" s="506"/>
      <c r="I4" s="506"/>
      <c r="J4" s="506"/>
      <c r="K4" s="506"/>
      <c r="L4" s="506"/>
      <c r="M4" s="506"/>
      <c r="N4" s="506"/>
      <c r="O4" s="507"/>
    </row>
    <row r="5" spans="1:15" ht="12.6" customHeight="1" thickBot="1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217"/>
      <c r="O5" s="3"/>
    </row>
    <row r="6" spans="1:15" s="25" customFormat="1" ht="12.6" customHeight="1" thickBot="1" x14ac:dyDescent="0.25">
      <c r="A6" s="300" t="s">
        <v>0</v>
      </c>
      <c r="B6" s="301">
        <f>APUCARANA!B6</f>
        <v>44197</v>
      </c>
      <c r="C6" s="301">
        <f>APUCARANA!C6</f>
        <v>44228</v>
      </c>
      <c r="D6" s="301">
        <f>APUCARANA!D6</f>
        <v>44256</v>
      </c>
      <c r="E6" s="301">
        <f>APUCARANA!E6</f>
        <v>44287</v>
      </c>
      <c r="F6" s="301">
        <f>APUCARANA!F6</f>
        <v>44317</v>
      </c>
      <c r="G6" s="301">
        <f>APUCARANA!G6</f>
        <v>44348</v>
      </c>
      <c r="H6" s="301">
        <f>APUCARANA!H6</f>
        <v>44378</v>
      </c>
      <c r="I6" s="301">
        <f>APUCARANA!I6</f>
        <v>44409</v>
      </c>
      <c r="J6" s="301">
        <f>APUCARANA!J6</f>
        <v>44440</v>
      </c>
      <c r="K6" s="301">
        <f>APUCARANA!K6</f>
        <v>44470</v>
      </c>
      <c r="L6" s="301">
        <f>APUCARANA!L6</f>
        <v>44501</v>
      </c>
      <c r="M6" s="301">
        <f>APUCARANA!M6</f>
        <v>44531</v>
      </c>
      <c r="N6" s="302" t="str">
        <f>APUCARANA!N6</f>
        <v>Total</v>
      </c>
      <c r="O6" s="303" t="str">
        <f>APUCARANA!O6</f>
        <v>Média</v>
      </c>
    </row>
    <row r="7" spans="1:15" s="25" customFormat="1" ht="12.6" customHeight="1" x14ac:dyDescent="0.2">
      <c r="A7" s="304" t="s">
        <v>277</v>
      </c>
      <c r="B7" s="338"/>
      <c r="C7" s="338"/>
      <c r="D7" s="338"/>
      <c r="E7" s="338"/>
      <c r="F7" s="338"/>
      <c r="G7" s="338"/>
      <c r="H7" s="338"/>
      <c r="I7" s="338"/>
      <c r="J7" s="338"/>
      <c r="K7" s="338"/>
      <c r="L7" s="338"/>
      <c r="M7" s="338">
        <v>0</v>
      </c>
      <c r="N7" s="309">
        <f t="shared" ref="N7:N47" si="0">SUM(B7:M7)</f>
        <v>0</v>
      </c>
      <c r="O7" s="307" t="str">
        <f>IFERROR(AVERAGEIF(B7:M7,"&gt;0"),"")</f>
        <v/>
      </c>
    </row>
    <row r="8" spans="1:15" s="25" customFormat="1" ht="12.6" customHeight="1" x14ac:dyDescent="0.2">
      <c r="A8" s="304" t="s">
        <v>113</v>
      </c>
      <c r="B8" s="338"/>
      <c r="C8" s="338"/>
      <c r="D8" s="338"/>
      <c r="E8" s="338"/>
      <c r="F8" s="338"/>
      <c r="G8" s="338"/>
      <c r="H8" s="338"/>
      <c r="I8" s="338"/>
      <c r="J8" s="338"/>
      <c r="K8" s="338"/>
      <c r="L8" s="338"/>
      <c r="M8" s="338">
        <v>0</v>
      </c>
      <c r="N8" s="309">
        <f t="shared" si="0"/>
        <v>0</v>
      </c>
      <c r="O8" s="307" t="str">
        <f t="shared" ref="O8:O47" si="1">IFERROR(AVERAGEIF(B8:M8,"&gt;0"),"")</f>
        <v/>
      </c>
    </row>
    <row r="9" spans="1:15" s="25" customFormat="1" ht="12.6" customHeight="1" x14ac:dyDescent="0.2">
      <c r="A9" s="304" t="s">
        <v>157</v>
      </c>
      <c r="B9" s="338"/>
      <c r="C9" s="338"/>
      <c r="D9" s="338"/>
      <c r="E9" s="338"/>
      <c r="F9" s="338"/>
      <c r="G9" s="338"/>
      <c r="H9" s="338"/>
      <c r="I9" s="338"/>
      <c r="J9" s="338"/>
      <c r="K9" s="338"/>
      <c r="L9" s="338"/>
      <c r="M9" s="338">
        <v>0</v>
      </c>
      <c r="N9" s="309">
        <f t="shared" si="0"/>
        <v>0</v>
      </c>
      <c r="O9" s="307" t="str">
        <f t="shared" si="1"/>
        <v/>
      </c>
    </row>
    <row r="10" spans="1:15" s="25" customFormat="1" ht="12.6" customHeight="1" x14ac:dyDescent="0.2">
      <c r="A10" s="304" t="s">
        <v>606</v>
      </c>
      <c r="B10" s="338"/>
      <c r="C10" s="338">
        <v>1487.5</v>
      </c>
      <c r="D10" s="338">
        <v>170</v>
      </c>
      <c r="E10" s="338"/>
      <c r="F10" s="338"/>
      <c r="G10" s="338"/>
      <c r="H10" s="338"/>
      <c r="I10" s="338"/>
      <c r="J10" s="338"/>
      <c r="K10" s="338"/>
      <c r="L10" s="338"/>
      <c r="M10" s="338">
        <v>0</v>
      </c>
      <c r="N10" s="309">
        <f t="shared" si="0"/>
        <v>1657.5</v>
      </c>
      <c r="O10" s="307">
        <f t="shared" si="1"/>
        <v>828.75</v>
      </c>
    </row>
    <row r="11" spans="1:15" s="25" customFormat="1" ht="12.6" customHeight="1" x14ac:dyDescent="0.2">
      <c r="A11" s="304" t="s">
        <v>131</v>
      </c>
      <c r="B11" s="338"/>
      <c r="C11" s="338"/>
      <c r="D11" s="338"/>
      <c r="E11" s="338"/>
      <c r="F11" s="338"/>
      <c r="G11" s="338"/>
      <c r="H11" s="338"/>
      <c r="I11" s="338"/>
      <c r="J11" s="338"/>
      <c r="K11" s="338"/>
      <c r="L11" s="338"/>
      <c r="M11" s="338">
        <v>0</v>
      </c>
      <c r="N11" s="309">
        <f t="shared" si="0"/>
        <v>0</v>
      </c>
      <c r="O11" s="307" t="str">
        <f t="shared" si="1"/>
        <v/>
      </c>
    </row>
    <row r="12" spans="1:15" s="25" customFormat="1" ht="12.6" customHeight="1" x14ac:dyDescent="0.2">
      <c r="A12" s="304" t="s">
        <v>149</v>
      </c>
      <c r="B12" s="338"/>
      <c r="C12" s="338"/>
      <c r="D12" s="338">
        <v>230.3</v>
      </c>
      <c r="E12" s="338"/>
      <c r="F12" s="338"/>
      <c r="G12" s="338"/>
      <c r="H12" s="338"/>
      <c r="I12" s="338"/>
      <c r="J12" s="338"/>
      <c r="K12" s="338"/>
      <c r="L12" s="338"/>
      <c r="M12" s="338">
        <v>0</v>
      </c>
      <c r="N12" s="309">
        <f t="shared" si="0"/>
        <v>230.3</v>
      </c>
      <c r="O12" s="307">
        <f t="shared" si="1"/>
        <v>230.3</v>
      </c>
    </row>
    <row r="13" spans="1:15" s="25" customFormat="1" ht="12.6" customHeight="1" x14ac:dyDescent="0.2">
      <c r="A13" s="304" t="s">
        <v>182</v>
      </c>
      <c r="B13" s="338"/>
      <c r="C13" s="338"/>
      <c r="D13" s="338"/>
      <c r="E13" s="338"/>
      <c r="F13" s="338"/>
      <c r="G13" s="338"/>
      <c r="H13" s="338"/>
      <c r="I13" s="338"/>
      <c r="J13" s="338"/>
      <c r="K13" s="338"/>
      <c r="L13" s="338"/>
      <c r="M13" s="338">
        <v>0</v>
      </c>
      <c r="N13" s="309">
        <f t="shared" si="0"/>
        <v>0</v>
      </c>
      <c r="O13" s="307" t="str">
        <f t="shared" si="1"/>
        <v/>
      </c>
    </row>
    <row r="14" spans="1:15" s="25" customFormat="1" ht="12.6" customHeight="1" x14ac:dyDescent="0.2">
      <c r="A14" s="304" t="s">
        <v>187</v>
      </c>
      <c r="B14" s="338"/>
      <c r="C14" s="338"/>
      <c r="D14" s="338"/>
      <c r="E14" s="338"/>
      <c r="F14" s="338"/>
      <c r="G14" s="338"/>
      <c r="H14" s="338"/>
      <c r="I14" s="338"/>
      <c r="J14" s="338"/>
      <c r="K14" s="338"/>
      <c r="L14" s="338"/>
      <c r="M14" s="338">
        <v>0</v>
      </c>
      <c r="N14" s="309">
        <f t="shared" si="0"/>
        <v>0</v>
      </c>
      <c r="O14" s="307" t="str">
        <f t="shared" si="1"/>
        <v/>
      </c>
    </row>
    <row r="15" spans="1:15" s="25" customFormat="1" ht="12.6" customHeight="1" x14ac:dyDescent="0.2">
      <c r="A15" s="304" t="s">
        <v>80</v>
      </c>
      <c r="B15" s="338"/>
      <c r="C15" s="338">
        <v>88</v>
      </c>
      <c r="D15" s="338"/>
      <c r="E15" s="338"/>
      <c r="F15" s="338"/>
      <c r="G15" s="338"/>
      <c r="H15" s="338"/>
      <c r="I15" s="338"/>
      <c r="J15" s="338"/>
      <c r="K15" s="338"/>
      <c r="L15" s="338"/>
      <c r="M15" s="338">
        <v>0</v>
      </c>
      <c r="N15" s="309">
        <f t="shared" si="0"/>
        <v>88</v>
      </c>
      <c r="O15" s="307">
        <f t="shared" si="1"/>
        <v>88</v>
      </c>
    </row>
    <row r="16" spans="1:15" s="25" customFormat="1" ht="12.6" customHeight="1" x14ac:dyDescent="0.2">
      <c r="A16" s="304" t="s">
        <v>188</v>
      </c>
      <c r="B16" s="339"/>
      <c r="C16" s="339">
        <v>129.80000000000001</v>
      </c>
      <c r="D16" s="339"/>
      <c r="E16" s="339"/>
      <c r="F16" s="339"/>
      <c r="G16" s="339"/>
      <c r="H16" s="339"/>
      <c r="I16" s="339"/>
      <c r="J16" s="339"/>
      <c r="K16" s="339"/>
      <c r="L16" s="339"/>
      <c r="M16" s="339">
        <v>0</v>
      </c>
      <c r="N16" s="309">
        <f t="shared" si="0"/>
        <v>129.80000000000001</v>
      </c>
      <c r="O16" s="307">
        <f t="shared" si="1"/>
        <v>129.80000000000001</v>
      </c>
    </row>
    <row r="17" spans="1:15" s="25" customFormat="1" ht="12.6" customHeight="1" x14ac:dyDescent="0.2">
      <c r="A17" s="340" t="s">
        <v>216</v>
      </c>
      <c r="B17" s="339"/>
      <c r="C17" s="339"/>
      <c r="D17" s="339"/>
      <c r="E17" s="339"/>
      <c r="F17" s="339"/>
      <c r="G17" s="339"/>
      <c r="H17" s="339"/>
      <c r="I17" s="339"/>
      <c r="J17" s="339"/>
      <c r="K17" s="339"/>
      <c r="L17" s="339"/>
      <c r="M17" s="339">
        <v>0</v>
      </c>
      <c r="N17" s="309">
        <f t="shared" si="0"/>
        <v>0</v>
      </c>
      <c r="O17" s="307" t="str">
        <f t="shared" si="1"/>
        <v/>
      </c>
    </row>
    <row r="18" spans="1:15" s="25" customFormat="1" ht="12.6" customHeight="1" x14ac:dyDescent="0.2">
      <c r="A18" s="123" t="s">
        <v>675</v>
      </c>
      <c r="B18" s="341"/>
      <c r="C18" s="341"/>
      <c r="D18" s="341"/>
      <c r="E18" s="341"/>
      <c r="F18" s="341"/>
      <c r="G18" s="341"/>
      <c r="H18" s="341"/>
      <c r="I18" s="341"/>
      <c r="J18" s="341"/>
      <c r="K18" s="341"/>
      <c r="L18" s="341"/>
      <c r="M18" s="341">
        <v>0</v>
      </c>
      <c r="N18" s="309">
        <f t="shared" si="0"/>
        <v>0</v>
      </c>
      <c r="O18" s="307" t="str">
        <f t="shared" si="1"/>
        <v/>
      </c>
    </row>
    <row r="19" spans="1:15" s="25" customFormat="1" ht="12.6" customHeight="1" x14ac:dyDescent="0.2">
      <c r="A19" s="304" t="s">
        <v>158</v>
      </c>
      <c r="B19" s="342"/>
      <c r="C19" s="342"/>
      <c r="D19" s="342"/>
      <c r="E19" s="342"/>
      <c r="F19" s="342"/>
      <c r="G19" s="342"/>
      <c r="H19" s="342"/>
      <c r="I19" s="342"/>
      <c r="J19" s="342"/>
      <c r="K19" s="342"/>
      <c r="L19" s="342"/>
      <c r="M19" s="342">
        <v>0</v>
      </c>
      <c r="N19" s="309">
        <f t="shared" si="0"/>
        <v>0</v>
      </c>
      <c r="O19" s="307" t="str">
        <f t="shared" si="1"/>
        <v/>
      </c>
    </row>
    <row r="20" spans="1:15" s="25" customFormat="1" ht="12.6" customHeight="1" x14ac:dyDescent="0.2">
      <c r="A20" s="304" t="s">
        <v>142</v>
      </c>
      <c r="B20" s="338"/>
      <c r="C20" s="338"/>
      <c r="D20" s="338"/>
      <c r="E20" s="338"/>
      <c r="F20" s="338"/>
      <c r="G20" s="338"/>
      <c r="H20" s="338"/>
      <c r="I20" s="338"/>
      <c r="J20" s="338"/>
      <c r="K20" s="338"/>
      <c r="L20" s="338"/>
      <c r="M20" s="338">
        <v>0</v>
      </c>
      <c r="N20" s="309">
        <f t="shared" si="0"/>
        <v>0</v>
      </c>
      <c r="O20" s="307" t="str">
        <f t="shared" si="1"/>
        <v/>
      </c>
    </row>
    <row r="21" spans="1:15" s="25" customFormat="1" ht="12.6" customHeight="1" x14ac:dyDescent="0.2">
      <c r="A21" s="304" t="s">
        <v>68</v>
      </c>
      <c r="B21" s="338"/>
      <c r="C21" s="338"/>
      <c r="D21" s="338"/>
      <c r="E21" s="338"/>
      <c r="F21" s="338"/>
      <c r="G21" s="338"/>
      <c r="H21" s="338"/>
      <c r="I21" s="338"/>
      <c r="J21" s="338"/>
      <c r="K21" s="338"/>
      <c r="L21" s="338"/>
      <c r="M21" s="338">
        <v>0</v>
      </c>
      <c r="N21" s="309">
        <f t="shared" si="0"/>
        <v>0</v>
      </c>
      <c r="O21" s="307" t="str">
        <f t="shared" si="1"/>
        <v/>
      </c>
    </row>
    <row r="22" spans="1:15" s="25" customFormat="1" ht="12.6" customHeight="1" x14ac:dyDescent="0.2">
      <c r="A22" s="304" t="s">
        <v>108</v>
      </c>
      <c r="B22" s="338"/>
      <c r="C22" s="338"/>
      <c r="D22" s="338"/>
      <c r="E22" s="338"/>
      <c r="F22" s="338"/>
      <c r="G22" s="338"/>
      <c r="H22" s="338"/>
      <c r="I22" s="338"/>
      <c r="J22" s="338"/>
      <c r="K22" s="338"/>
      <c r="L22" s="338"/>
      <c r="M22" s="338">
        <v>0</v>
      </c>
      <c r="N22" s="309">
        <f t="shared" si="0"/>
        <v>0</v>
      </c>
      <c r="O22" s="307" t="str">
        <f t="shared" si="1"/>
        <v/>
      </c>
    </row>
    <row r="23" spans="1:15" s="25" customFormat="1" ht="12.6" customHeight="1" x14ac:dyDescent="0.2">
      <c r="A23" s="304" t="s">
        <v>83</v>
      </c>
      <c r="B23" s="338">
        <v>150</v>
      </c>
      <c r="C23" s="338">
        <v>96.4</v>
      </c>
      <c r="D23" s="338"/>
      <c r="E23" s="338"/>
      <c r="F23" s="338"/>
      <c r="G23" s="338"/>
      <c r="H23" s="338"/>
      <c r="I23" s="338"/>
      <c r="J23" s="338"/>
      <c r="K23" s="338"/>
      <c r="L23" s="338"/>
      <c r="M23" s="338">
        <v>0</v>
      </c>
      <c r="N23" s="309">
        <f t="shared" si="0"/>
        <v>246.4</v>
      </c>
      <c r="O23" s="307">
        <f t="shared" si="1"/>
        <v>123.2</v>
      </c>
    </row>
    <row r="24" spans="1:15" s="25" customFormat="1" ht="12.6" customHeight="1" x14ac:dyDescent="0.2">
      <c r="A24" s="310" t="s">
        <v>126</v>
      </c>
      <c r="B24" s="338">
        <v>635</v>
      </c>
      <c r="C24" s="338"/>
      <c r="D24" s="338"/>
      <c r="E24" s="338"/>
      <c r="F24" s="338"/>
      <c r="G24" s="338"/>
      <c r="H24" s="338"/>
      <c r="I24" s="338"/>
      <c r="J24" s="338"/>
      <c r="K24" s="338"/>
      <c r="L24" s="338"/>
      <c r="M24" s="338">
        <v>0</v>
      </c>
      <c r="N24" s="309">
        <f t="shared" si="0"/>
        <v>635</v>
      </c>
      <c r="O24" s="307">
        <f t="shared" si="1"/>
        <v>635</v>
      </c>
    </row>
    <row r="25" spans="1:15" s="25" customFormat="1" ht="12.6" customHeight="1" x14ac:dyDescent="0.2">
      <c r="A25" s="304" t="s">
        <v>69</v>
      </c>
      <c r="B25" s="338"/>
      <c r="C25" s="338"/>
      <c r="D25" s="338"/>
      <c r="E25" s="338"/>
      <c r="F25" s="338"/>
      <c r="G25" s="338"/>
      <c r="H25" s="338"/>
      <c r="I25" s="338"/>
      <c r="J25" s="338"/>
      <c r="K25" s="338"/>
      <c r="L25" s="338"/>
      <c r="M25" s="338">
        <v>0</v>
      </c>
      <c r="N25" s="309">
        <f t="shared" si="0"/>
        <v>0</v>
      </c>
      <c r="O25" s="307" t="str">
        <f t="shared" si="1"/>
        <v/>
      </c>
    </row>
    <row r="26" spans="1:15" s="25" customFormat="1" ht="12.6" customHeight="1" x14ac:dyDescent="0.2">
      <c r="A26" s="304" t="s">
        <v>217</v>
      </c>
      <c r="B26" s="338">
        <v>450</v>
      </c>
      <c r="C26" s="338"/>
      <c r="D26" s="338"/>
      <c r="E26" s="338"/>
      <c r="F26" s="338"/>
      <c r="G26" s="338"/>
      <c r="H26" s="338"/>
      <c r="I26" s="338"/>
      <c r="J26" s="338"/>
      <c r="K26" s="338"/>
      <c r="L26" s="338"/>
      <c r="M26" s="338">
        <v>0</v>
      </c>
      <c r="N26" s="309">
        <f t="shared" si="0"/>
        <v>450</v>
      </c>
      <c r="O26" s="307">
        <f t="shared" si="1"/>
        <v>450</v>
      </c>
    </row>
    <row r="27" spans="1:15" s="25" customFormat="1" ht="12.6" customHeight="1" x14ac:dyDescent="0.2">
      <c r="A27" s="304" t="s">
        <v>85</v>
      </c>
      <c r="B27" s="338"/>
      <c r="C27" s="338"/>
      <c r="D27" s="338"/>
      <c r="E27" s="338"/>
      <c r="F27" s="338"/>
      <c r="G27" s="338"/>
      <c r="H27" s="338"/>
      <c r="I27" s="338"/>
      <c r="J27" s="338"/>
      <c r="K27" s="338"/>
      <c r="L27" s="338"/>
      <c r="M27" s="338">
        <v>0</v>
      </c>
      <c r="N27" s="309">
        <f t="shared" si="0"/>
        <v>0</v>
      </c>
      <c r="O27" s="307" t="str">
        <f t="shared" si="1"/>
        <v/>
      </c>
    </row>
    <row r="28" spans="1:15" s="25" customFormat="1" ht="12.6" customHeight="1" x14ac:dyDescent="0.2">
      <c r="A28" s="304" t="s">
        <v>123</v>
      </c>
      <c r="B28" s="338"/>
      <c r="C28" s="338"/>
      <c r="D28" s="338"/>
      <c r="E28" s="338"/>
      <c r="F28" s="338"/>
      <c r="G28" s="338"/>
      <c r="H28" s="338"/>
      <c r="I28" s="338"/>
      <c r="J28" s="338"/>
      <c r="K28" s="338"/>
      <c r="L28" s="338"/>
      <c r="M28" s="338">
        <v>0</v>
      </c>
      <c r="N28" s="309">
        <f t="shared" si="0"/>
        <v>0</v>
      </c>
      <c r="O28" s="307" t="str">
        <f t="shared" si="1"/>
        <v/>
      </c>
    </row>
    <row r="29" spans="1:15" s="25" customFormat="1" ht="12.6" customHeight="1" x14ac:dyDescent="0.2">
      <c r="A29" s="304" t="s">
        <v>181</v>
      </c>
      <c r="B29" s="338">
        <v>200</v>
      </c>
      <c r="C29" s="338">
        <v>300</v>
      </c>
      <c r="D29" s="338"/>
      <c r="E29" s="338"/>
      <c r="F29" s="338"/>
      <c r="G29" s="338"/>
      <c r="H29" s="338"/>
      <c r="I29" s="338"/>
      <c r="J29" s="338"/>
      <c r="K29" s="338"/>
      <c r="L29" s="338"/>
      <c r="M29" s="338">
        <v>0</v>
      </c>
      <c r="N29" s="309">
        <f t="shared" si="0"/>
        <v>500</v>
      </c>
      <c r="O29" s="307">
        <f t="shared" si="1"/>
        <v>250</v>
      </c>
    </row>
    <row r="30" spans="1:15" s="25" customFormat="1" ht="12.6" customHeight="1" x14ac:dyDescent="0.2">
      <c r="A30" s="313" t="s">
        <v>371</v>
      </c>
      <c r="B30" s="338">
        <v>117.42</v>
      </c>
      <c r="C30" s="338">
        <v>117.42</v>
      </c>
      <c r="D30" s="338">
        <v>117.42</v>
      </c>
      <c r="E30" s="338"/>
      <c r="F30" s="338"/>
      <c r="G30" s="338"/>
      <c r="H30" s="338"/>
      <c r="I30" s="338"/>
      <c r="J30" s="338"/>
      <c r="K30" s="338"/>
      <c r="L30" s="338"/>
      <c r="M30" s="338">
        <v>0</v>
      </c>
      <c r="N30" s="309">
        <f t="shared" si="0"/>
        <v>352.26</v>
      </c>
      <c r="O30" s="307">
        <f t="shared" si="1"/>
        <v>117.42</v>
      </c>
    </row>
    <row r="31" spans="1:15" s="25" customFormat="1" ht="12.6" customHeight="1" x14ac:dyDescent="0.2">
      <c r="A31" s="304" t="s">
        <v>160</v>
      </c>
      <c r="B31" s="338">
        <v>120</v>
      </c>
      <c r="C31" s="338">
        <v>720</v>
      </c>
      <c r="D31" s="338">
        <v>720</v>
      </c>
      <c r="E31" s="338"/>
      <c r="F31" s="338"/>
      <c r="G31" s="338"/>
      <c r="H31" s="338"/>
      <c r="I31" s="338"/>
      <c r="J31" s="338"/>
      <c r="K31" s="338"/>
      <c r="L31" s="338"/>
      <c r="M31" s="338">
        <v>0</v>
      </c>
      <c r="N31" s="309">
        <f t="shared" si="0"/>
        <v>1560</v>
      </c>
      <c r="O31" s="307">
        <f t="shared" si="1"/>
        <v>520</v>
      </c>
    </row>
    <row r="32" spans="1:15" s="25" customFormat="1" ht="12.6" customHeight="1" x14ac:dyDescent="0.2">
      <c r="A32" s="304" t="s">
        <v>189</v>
      </c>
      <c r="B32" s="338"/>
      <c r="C32" s="338">
        <v>350</v>
      </c>
      <c r="D32" s="338"/>
      <c r="E32" s="338"/>
      <c r="F32" s="338"/>
      <c r="G32" s="338"/>
      <c r="H32" s="338"/>
      <c r="I32" s="338"/>
      <c r="J32" s="338"/>
      <c r="K32" s="338"/>
      <c r="L32" s="338"/>
      <c r="M32" s="338">
        <v>0</v>
      </c>
      <c r="N32" s="309">
        <f t="shared" si="0"/>
        <v>350</v>
      </c>
      <c r="O32" s="307">
        <f t="shared" si="1"/>
        <v>350</v>
      </c>
    </row>
    <row r="33" spans="1:15" s="25" customFormat="1" ht="12.6" customHeight="1" x14ac:dyDescent="0.2">
      <c r="A33" s="304" t="s">
        <v>190</v>
      </c>
      <c r="B33" s="338"/>
      <c r="C33" s="338"/>
      <c r="D33" s="338"/>
      <c r="E33" s="338"/>
      <c r="F33" s="338"/>
      <c r="G33" s="338"/>
      <c r="H33" s="338"/>
      <c r="I33" s="338"/>
      <c r="J33" s="338"/>
      <c r="K33" s="338"/>
      <c r="L33" s="338"/>
      <c r="M33" s="338">
        <v>0</v>
      </c>
      <c r="N33" s="309">
        <f t="shared" si="0"/>
        <v>0</v>
      </c>
      <c r="O33" s="307" t="str">
        <f t="shared" si="1"/>
        <v/>
      </c>
    </row>
    <row r="34" spans="1:15" s="25" customFormat="1" ht="12.6" customHeight="1" x14ac:dyDescent="0.2">
      <c r="A34" s="304" t="s">
        <v>161</v>
      </c>
      <c r="B34" s="338"/>
      <c r="C34" s="338"/>
      <c r="D34" s="338"/>
      <c r="E34" s="338"/>
      <c r="F34" s="338"/>
      <c r="G34" s="338"/>
      <c r="H34" s="338"/>
      <c r="I34" s="338"/>
      <c r="J34" s="338"/>
      <c r="K34" s="338"/>
      <c r="L34" s="338"/>
      <c r="M34" s="338">
        <v>0</v>
      </c>
      <c r="N34" s="309">
        <f t="shared" si="0"/>
        <v>0</v>
      </c>
      <c r="O34" s="307" t="str">
        <f t="shared" si="1"/>
        <v/>
      </c>
    </row>
    <row r="35" spans="1:15" s="25" customFormat="1" ht="12.6" customHeight="1" x14ac:dyDescent="0.2">
      <c r="A35" s="304" t="s">
        <v>162</v>
      </c>
      <c r="B35" s="338">
        <v>105.15</v>
      </c>
      <c r="C35" s="338">
        <v>277.45</v>
      </c>
      <c r="D35" s="338">
        <v>163.05000000000001</v>
      </c>
      <c r="E35" s="338"/>
      <c r="F35" s="338"/>
      <c r="G35" s="338"/>
      <c r="H35" s="338"/>
      <c r="I35" s="338"/>
      <c r="J35" s="338"/>
      <c r="K35" s="338"/>
      <c r="L35" s="338"/>
      <c r="M35" s="338">
        <v>0</v>
      </c>
      <c r="N35" s="309">
        <f t="shared" si="0"/>
        <v>545.65000000000009</v>
      </c>
      <c r="O35" s="307">
        <f t="shared" si="1"/>
        <v>181.88333333333335</v>
      </c>
    </row>
    <row r="36" spans="1:15" s="25" customFormat="1" ht="12.6" customHeight="1" x14ac:dyDescent="0.2">
      <c r="A36" s="304" t="s">
        <v>72</v>
      </c>
      <c r="B36" s="338">
        <v>257</v>
      </c>
      <c r="C36" s="338">
        <v>250.47</v>
      </c>
      <c r="D36" s="338">
        <v>243.73</v>
      </c>
      <c r="E36" s="338"/>
      <c r="F36" s="338"/>
      <c r="G36" s="338"/>
      <c r="H36" s="338"/>
      <c r="I36" s="338"/>
      <c r="J36" s="338"/>
      <c r="K36" s="338"/>
      <c r="L36" s="338"/>
      <c r="M36" s="338">
        <v>0</v>
      </c>
      <c r="N36" s="309">
        <f t="shared" si="0"/>
        <v>751.2</v>
      </c>
      <c r="O36" s="307">
        <f t="shared" si="1"/>
        <v>250.4</v>
      </c>
    </row>
    <row r="37" spans="1:15" s="25" customFormat="1" ht="12.6" customHeight="1" x14ac:dyDescent="0.2">
      <c r="A37" s="304" t="s">
        <v>98</v>
      </c>
      <c r="B37" s="338"/>
      <c r="C37" s="338"/>
      <c r="D37" s="338"/>
      <c r="E37" s="338"/>
      <c r="F37" s="338"/>
      <c r="G37" s="338"/>
      <c r="H37" s="338"/>
      <c r="I37" s="338"/>
      <c r="J37" s="338"/>
      <c r="K37" s="338"/>
      <c r="L37" s="338"/>
      <c r="M37" s="338">
        <v>0</v>
      </c>
      <c r="N37" s="309">
        <f t="shared" si="0"/>
        <v>0</v>
      </c>
      <c r="O37" s="307" t="str">
        <f t="shared" si="1"/>
        <v/>
      </c>
    </row>
    <row r="38" spans="1:15" s="25" customFormat="1" ht="12.6" customHeight="1" x14ac:dyDescent="0.2">
      <c r="A38" s="304" t="s">
        <v>99</v>
      </c>
      <c r="B38" s="338">
        <v>230.3</v>
      </c>
      <c r="C38" s="338">
        <v>400</v>
      </c>
      <c r="D38" s="338">
        <v>269.7</v>
      </c>
      <c r="E38" s="338"/>
      <c r="F38" s="338"/>
      <c r="G38" s="338"/>
      <c r="H38" s="338"/>
      <c r="I38" s="338"/>
      <c r="J38" s="338"/>
      <c r="K38" s="338"/>
      <c r="L38" s="338"/>
      <c r="M38" s="338">
        <v>0</v>
      </c>
      <c r="N38" s="309">
        <f t="shared" si="0"/>
        <v>900</v>
      </c>
      <c r="O38" s="307">
        <f t="shared" si="1"/>
        <v>300</v>
      </c>
    </row>
    <row r="39" spans="1:15" s="25" customFormat="1" ht="12.6" customHeight="1" x14ac:dyDescent="0.2">
      <c r="A39" s="304" t="s">
        <v>86</v>
      </c>
      <c r="B39" s="338">
        <v>117.08</v>
      </c>
      <c r="C39" s="338">
        <v>117.08</v>
      </c>
      <c r="D39" s="338">
        <v>117.08</v>
      </c>
      <c r="E39" s="338"/>
      <c r="F39" s="338"/>
      <c r="G39" s="338"/>
      <c r="H39" s="338"/>
      <c r="I39" s="338"/>
      <c r="J39" s="338"/>
      <c r="K39" s="338"/>
      <c r="L39" s="338"/>
      <c r="M39" s="338">
        <v>0</v>
      </c>
      <c r="N39" s="309">
        <f t="shared" si="0"/>
        <v>351.24</v>
      </c>
      <c r="O39" s="307">
        <f t="shared" si="1"/>
        <v>117.08</v>
      </c>
    </row>
    <row r="40" spans="1:15" s="25" customFormat="1" ht="12.6" customHeight="1" x14ac:dyDescent="0.2">
      <c r="A40" s="304" t="s">
        <v>75</v>
      </c>
      <c r="B40" s="338">
        <v>717.43</v>
      </c>
      <c r="C40" s="338">
        <v>576.27</v>
      </c>
      <c r="D40" s="338">
        <v>590.16</v>
      </c>
      <c r="E40" s="338"/>
      <c r="F40" s="338"/>
      <c r="G40" s="338"/>
      <c r="H40" s="338"/>
      <c r="I40" s="338"/>
      <c r="J40" s="338"/>
      <c r="K40" s="338"/>
      <c r="L40" s="338"/>
      <c r="M40" s="338">
        <v>0</v>
      </c>
      <c r="N40" s="309">
        <f t="shared" si="0"/>
        <v>1883.8599999999997</v>
      </c>
      <c r="O40" s="307">
        <f t="shared" si="1"/>
        <v>627.95333333333326</v>
      </c>
    </row>
    <row r="41" spans="1:15" s="25" customFormat="1" ht="12.6" customHeight="1" x14ac:dyDescent="0.2">
      <c r="A41" s="304" t="s">
        <v>226</v>
      </c>
      <c r="B41" s="338"/>
      <c r="C41" s="338"/>
      <c r="D41" s="338"/>
      <c r="E41" s="338"/>
      <c r="F41" s="338"/>
      <c r="G41" s="338"/>
      <c r="H41" s="338"/>
      <c r="I41" s="338"/>
      <c r="J41" s="338"/>
      <c r="K41" s="338"/>
      <c r="L41" s="338"/>
      <c r="M41" s="338">
        <v>0</v>
      </c>
      <c r="N41" s="309">
        <f t="shared" si="0"/>
        <v>0</v>
      </c>
      <c r="O41" s="307" t="str">
        <f t="shared" si="1"/>
        <v/>
      </c>
    </row>
    <row r="42" spans="1:15" s="25" customFormat="1" ht="12.6" customHeight="1" x14ac:dyDescent="0.2">
      <c r="A42" s="304" t="s">
        <v>211</v>
      </c>
      <c r="B42" s="338"/>
      <c r="C42" s="338"/>
      <c r="D42" s="338"/>
      <c r="E42" s="338"/>
      <c r="F42" s="338"/>
      <c r="G42" s="338"/>
      <c r="H42" s="338"/>
      <c r="I42" s="338"/>
      <c r="J42" s="338"/>
      <c r="K42" s="338"/>
      <c r="L42" s="338"/>
      <c r="M42" s="338">
        <v>0</v>
      </c>
      <c r="N42" s="309">
        <f t="shared" si="0"/>
        <v>0</v>
      </c>
      <c r="O42" s="307" t="str">
        <f t="shared" si="1"/>
        <v/>
      </c>
    </row>
    <row r="43" spans="1:15" s="25" customFormat="1" ht="12.6" customHeight="1" x14ac:dyDescent="0.2">
      <c r="A43" s="304" t="s">
        <v>268</v>
      </c>
      <c r="B43" s="338"/>
      <c r="C43" s="338"/>
      <c r="D43" s="338"/>
      <c r="E43" s="338"/>
      <c r="F43" s="338"/>
      <c r="G43" s="338"/>
      <c r="H43" s="338"/>
      <c r="I43" s="338"/>
      <c r="J43" s="338"/>
      <c r="K43" s="338"/>
      <c r="L43" s="338"/>
      <c r="M43" s="338">
        <v>0</v>
      </c>
      <c r="N43" s="309">
        <f t="shared" si="0"/>
        <v>0</v>
      </c>
      <c r="O43" s="307" t="str">
        <f t="shared" si="1"/>
        <v/>
      </c>
    </row>
    <row r="44" spans="1:15" s="25" customFormat="1" ht="12.6" customHeight="1" x14ac:dyDescent="0.2">
      <c r="A44" s="304" t="s">
        <v>79</v>
      </c>
      <c r="B44" s="338"/>
      <c r="C44" s="338"/>
      <c r="D44" s="338"/>
      <c r="E44" s="338"/>
      <c r="F44" s="338"/>
      <c r="G44" s="338"/>
      <c r="H44" s="338"/>
      <c r="I44" s="338"/>
      <c r="J44" s="338"/>
      <c r="K44" s="338"/>
      <c r="L44" s="338"/>
      <c r="M44" s="338">
        <v>0</v>
      </c>
      <c r="N44" s="309">
        <f t="shared" si="0"/>
        <v>0</v>
      </c>
      <c r="O44" s="307" t="str">
        <f t="shared" si="1"/>
        <v/>
      </c>
    </row>
    <row r="45" spans="1:15" s="25" customFormat="1" ht="12.6" customHeight="1" x14ac:dyDescent="0.2">
      <c r="A45" s="304" t="s">
        <v>81</v>
      </c>
      <c r="B45" s="338">
        <v>146.35</v>
      </c>
      <c r="C45" s="338">
        <v>147.84</v>
      </c>
      <c r="D45" s="338">
        <v>152.78</v>
      </c>
      <c r="E45" s="338"/>
      <c r="F45" s="338"/>
      <c r="G45" s="338"/>
      <c r="H45" s="338"/>
      <c r="I45" s="338"/>
      <c r="J45" s="338"/>
      <c r="K45" s="338"/>
      <c r="L45" s="338"/>
      <c r="M45" s="338">
        <v>0</v>
      </c>
      <c r="N45" s="309">
        <f t="shared" si="0"/>
        <v>446.97</v>
      </c>
      <c r="O45" s="307">
        <f t="shared" si="1"/>
        <v>148.99</v>
      </c>
    </row>
    <row r="46" spans="1:15" s="25" customFormat="1" ht="12.6" customHeight="1" x14ac:dyDescent="0.2">
      <c r="A46" s="304" t="s">
        <v>87</v>
      </c>
      <c r="B46" s="338">
        <v>1.91</v>
      </c>
      <c r="C46" s="338">
        <v>9.66</v>
      </c>
      <c r="D46" s="338">
        <v>13.74</v>
      </c>
      <c r="E46" s="338"/>
      <c r="F46" s="338"/>
      <c r="G46" s="338"/>
      <c r="H46" s="338"/>
      <c r="I46" s="338"/>
      <c r="J46" s="338"/>
      <c r="K46" s="338"/>
      <c r="L46" s="338"/>
      <c r="M46" s="338">
        <v>0</v>
      </c>
      <c r="N46" s="309">
        <f t="shared" si="0"/>
        <v>25.310000000000002</v>
      </c>
      <c r="O46" s="307">
        <f t="shared" si="1"/>
        <v>8.4366666666666674</v>
      </c>
    </row>
    <row r="47" spans="1:15" s="25" customFormat="1" ht="12.6" customHeight="1" x14ac:dyDescent="0.2">
      <c r="A47" s="304" t="s">
        <v>448</v>
      </c>
      <c r="B47" s="338"/>
      <c r="C47" s="338"/>
      <c r="D47" s="338"/>
      <c r="E47" s="338"/>
      <c r="F47" s="338"/>
      <c r="G47" s="338"/>
      <c r="H47" s="338"/>
      <c r="I47" s="338"/>
      <c r="J47" s="338"/>
      <c r="K47" s="338"/>
      <c r="L47" s="338"/>
      <c r="M47" s="338">
        <v>0</v>
      </c>
      <c r="N47" s="309">
        <f t="shared" si="0"/>
        <v>0</v>
      </c>
      <c r="O47" s="307" t="str">
        <f t="shared" si="1"/>
        <v/>
      </c>
    </row>
    <row r="48" spans="1:15" s="34" customFormat="1" ht="12.6" customHeight="1" thickBot="1" x14ac:dyDescent="0.25">
      <c r="A48" s="315" t="s">
        <v>1</v>
      </c>
      <c r="B48" s="316">
        <f t="shared" ref="B48:M48" si="2">SUM(B7:B47)</f>
        <v>3247.64</v>
      </c>
      <c r="C48" s="316">
        <f t="shared" si="2"/>
        <v>5067.8899999999994</v>
      </c>
      <c r="D48" s="316">
        <f t="shared" si="2"/>
        <v>2787.96</v>
      </c>
      <c r="E48" s="316">
        <f t="shared" si="2"/>
        <v>0</v>
      </c>
      <c r="F48" s="316">
        <f t="shared" si="2"/>
        <v>0</v>
      </c>
      <c r="G48" s="316">
        <f t="shared" si="2"/>
        <v>0</v>
      </c>
      <c r="H48" s="316">
        <f>SUM(H7:H47)</f>
        <v>0</v>
      </c>
      <c r="I48" s="316">
        <f t="shared" si="2"/>
        <v>0</v>
      </c>
      <c r="J48" s="316">
        <f t="shared" si="2"/>
        <v>0</v>
      </c>
      <c r="K48" s="316">
        <f t="shared" si="2"/>
        <v>0</v>
      </c>
      <c r="L48" s="316">
        <f t="shared" si="2"/>
        <v>0</v>
      </c>
      <c r="M48" s="316">
        <f t="shared" si="2"/>
        <v>0</v>
      </c>
      <c r="N48" s="316">
        <f>SUM(N7:N47)</f>
        <v>11103.489999999998</v>
      </c>
      <c r="O48" s="317">
        <f>IFERROR(AVERAGEIF(B48:M48,"&gt;0"),"")</f>
        <v>3701.1633333333325</v>
      </c>
    </row>
    <row r="49" spans="1:16" s="34" customFormat="1" ht="12.6" customHeight="1" thickBot="1" x14ac:dyDescent="0.25">
      <c r="A49" s="343"/>
      <c r="B49" s="344"/>
      <c r="C49" s="344"/>
      <c r="D49" s="344"/>
      <c r="E49" s="344"/>
      <c r="F49" s="344"/>
      <c r="G49" s="344"/>
      <c r="H49" s="344"/>
      <c r="I49" s="344"/>
      <c r="J49" s="344"/>
      <c r="K49" s="344"/>
      <c r="L49" s="344"/>
      <c r="M49" s="344"/>
      <c r="N49" s="344"/>
      <c r="O49" s="345"/>
    </row>
    <row r="50" spans="1:16" s="25" customFormat="1" ht="12.6" customHeight="1" thickBot="1" x14ac:dyDescent="0.25">
      <c r="A50" s="346" t="s">
        <v>2</v>
      </c>
      <c r="B50" s="347">
        <f t="shared" ref="B50:O50" si="3">B6</f>
        <v>44197</v>
      </c>
      <c r="C50" s="348">
        <f t="shared" si="3"/>
        <v>44228</v>
      </c>
      <c r="D50" s="348">
        <f t="shared" si="3"/>
        <v>44256</v>
      </c>
      <c r="E50" s="348">
        <f t="shared" si="3"/>
        <v>44287</v>
      </c>
      <c r="F50" s="348">
        <f t="shared" si="3"/>
        <v>44317</v>
      </c>
      <c r="G50" s="348">
        <f t="shared" si="3"/>
        <v>44348</v>
      </c>
      <c r="H50" s="348">
        <f t="shared" si="3"/>
        <v>44378</v>
      </c>
      <c r="I50" s="348">
        <f t="shared" si="3"/>
        <v>44409</v>
      </c>
      <c r="J50" s="348">
        <f t="shared" si="3"/>
        <v>44440</v>
      </c>
      <c r="K50" s="348">
        <f t="shared" si="3"/>
        <v>44470</v>
      </c>
      <c r="L50" s="348">
        <f t="shared" si="3"/>
        <v>44501</v>
      </c>
      <c r="M50" s="348">
        <f t="shared" si="3"/>
        <v>44531</v>
      </c>
      <c r="N50" s="349" t="str">
        <f t="shared" si="3"/>
        <v>Total</v>
      </c>
      <c r="O50" s="350" t="str">
        <f t="shared" si="3"/>
        <v>Média</v>
      </c>
    </row>
    <row r="51" spans="1:16" s="25" customFormat="1" ht="12.6" customHeight="1" x14ac:dyDescent="0.2">
      <c r="A51" s="328" t="s">
        <v>5</v>
      </c>
      <c r="B51" s="338">
        <v>5500</v>
      </c>
      <c r="C51" s="338">
        <v>5500</v>
      </c>
      <c r="D51" s="338">
        <v>5500</v>
      </c>
      <c r="E51" s="338"/>
      <c r="F51" s="338"/>
      <c r="G51" s="338"/>
      <c r="H51" s="338"/>
      <c r="I51" s="338"/>
      <c r="J51" s="338"/>
      <c r="K51" s="338"/>
      <c r="L51" s="338"/>
      <c r="M51" s="338">
        <v>0</v>
      </c>
      <c r="N51" s="351">
        <f>SUM(B51:M51)</f>
        <v>16500</v>
      </c>
      <c r="O51" s="307">
        <f t="shared" ref="O51:O59" si="4">IFERROR(AVERAGEIF(B51:M51,"&gt;0"),"")</f>
        <v>5500</v>
      </c>
    </row>
    <row r="52" spans="1:16" s="25" customFormat="1" ht="12.6" customHeight="1" x14ac:dyDescent="0.2">
      <c r="A52" s="328" t="s">
        <v>291</v>
      </c>
      <c r="B52" s="338"/>
      <c r="C52" s="338"/>
      <c r="D52" s="338"/>
      <c r="E52" s="338"/>
      <c r="F52" s="338"/>
      <c r="G52" s="338"/>
      <c r="H52" s="338"/>
      <c r="I52" s="338"/>
      <c r="J52" s="338"/>
      <c r="K52" s="338"/>
      <c r="L52" s="338"/>
      <c r="M52" s="338">
        <v>0</v>
      </c>
      <c r="N52" s="351">
        <f t="shared" ref="N52:N58" si="5">SUM(B52:M52)</f>
        <v>0</v>
      </c>
      <c r="O52" s="307" t="str">
        <f t="shared" si="4"/>
        <v/>
      </c>
    </row>
    <row r="53" spans="1:16" s="25" customFormat="1" ht="12.6" customHeight="1" x14ac:dyDescent="0.2">
      <c r="A53" s="328" t="s">
        <v>427</v>
      </c>
      <c r="B53" s="338"/>
      <c r="C53" s="338"/>
      <c r="D53" s="338">
        <v>700</v>
      </c>
      <c r="E53" s="338"/>
      <c r="F53" s="338"/>
      <c r="G53" s="338"/>
      <c r="H53" s="338"/>
      <c r="I53" s="338"/>
      <c r="J53" s="338"/>
      <c r="K53" s="338"/>
      <c r="L53" s="338"/>
      <c r="M53" s="338">
        <v>0</v>
      </c>
      <c r="N53" s="351">
        <f t="shared" si="5"/>
        <v>700</v>
      </c>
      <c r="O53" s="307">
        <f t="shared" si="4"/>
        <v>700</v>
      </c>
    </row>
    <row r="54" spans="1:16" s="25" customFormat="1" ht="12.6" customHeight="1" x14ac:dyDescent="0.2">
      <c r="A54" s="328" t="s">
        <v>148</v>
      </c>
      <c r="B54" s="338"/>
      <c r="C54" s="338"/>
      <c r="D54" s="338"/>
      <c r="E54" s="338"/>
      <c r="F54" s="338"/>
      <c r="G54" s="338"/>
      <c r="H54" s="338"/>
      <c r="I54" s="338"/>
      <c r="J54" s="338"/>
      <c r="K54" s="338"/>
      <c r="L54" s="338"/>
      <c r="M54" s="338">
        <v>0</v>
      </c>
      <c r="N54" s="351">
        <f t="shared" si="5"/>
        <v>0</v>
      </c>
      <c r="O54" s="307" t="str">
        <f t="shared" si="4"/>
        <v/>
      </c>
    </row>
    <row r="55" spans="1:16" s="25" customFormat="1" ht="12.6" customHeight="1" x14ac:dyDescent="0.2">
      <c r="A55" s="328" t="s">
        <v>385</v>
      </c>
      <c r="B55" s="338"/>
      <c r="C55" s="338"/>
      <c r="D55" s="338"/>
      <c r="E55" s="338"/>
      <c r="F55" s="338"/>
      <c r="G55" s="338"/>
      <c r="H55" s="338"/>
      <c r="I55" s="338"/>
      <c r="J55" s="338"/>
      <c r="K55" s="338"/>
      <c r="L55" s="338"/>
      <c r="M55" s="338">
        <v>0</v>
      </c>
      <c r="N55" s="351">
        <f t="shared" si="5"/>
        <v>0</v>
      </c>
      <c r="O55" s="307" t="str">
        <f t="shared" si="4"/>
        <v/>
      </c>
    </row>
    <row r="56" spans="1:16" s="25" customFormat="1" ht="12.6" customHeight="1" x14ac:dyDescent="0.2">
      <c r="A56" s="352" t="s">
        <v>61</v>
      </c>
      <c r="B56" s="338">
        <v>175.56</v>
      </c>
      <c r="C56" s="338">
        <v>175</v>
      </c>
      <c r="D56" s="338"/>
      <c r="E56" s="338"/>
      <c r="F56" s="338"/>
      <c r="G56" s="338"/>
      <c r="H56" s="338"/>
      <c r="I56" s="338"/>
      <c r="J56" s="338"/>
      <c r="K56" s="338"/>
      <c r="L56" s="338"/>
      <c r="M56" s="338">
        <v>0</v>
      </c>
      <c r="N56" s="351">
        <f t="shared" si="5"/>
        <v>350.56</v>
      </c>
      <c r="O56" s="307">
        <f t="shared" si="4"/>
        <v>175.28</v>
      </c>
    </row>
    <row r="57" spans="1:16" s="25" customFormat="1" ht="12.6" customHeight="1" x14ac:dyDescent="0.2">
      <c r="A57" s="352" t="s">
        <v>659</v>
      </c>
      <c r="B57" s="338"/>
      <c r="C57" s="338">
        <v>1575</v>
      </c>
      <c r="D57" s="338">
        <v>180</v>
      </c>
      <c r="E57" s="338"/>
      <c r="F57" s="338"/>
      <c r="G57" s="338"/>
      <c r="H57" s="338"/>
      <c r="I57" s="338"/>
      <c r="J57" s="338"/>
      <c r="K57" s="338"/>
      <c r="L57" s="338"/>
      <c r="M57" s="338">
        <v>0</v>
      </c>
      <c r="N57" s="351">
        <f t="shared" si="5"/>
        <v>1755</v>
      </c>
      <c r="O57" s="307">
        <f t="shared" si="4"/>
        <v>877.5</v>
      </c>
    </row>
    <row r="58" spans="1:16" s="25" customFormat="1" ht="12.6" customHeight="1" x14ac:dyDescent="0.2">
      <c r="A58" s="353" t="s">
        <v>3</v>
      </c>
      <c r="B58" s="338">
        <v>7.99</v>
      </c>
      <c r="C58" s="338"/>
      <c r="D58" s="338"/>
      <c r="E58" s="338"/>
      <c r="F58" s="338"/>
      <c r="G58" s="338"/>
      <c r="H58" s="338"/>
      <c r="I58" s="338"/>
      <c r="J58" s="338"/>
      <c r="K58" s="338"/>
      <c r="L58" s="338"/>
      <c r="M58" s="338">
        <v>0</v>
      </c>
      <c r="N58" s="351">
        <f t="shared" si="5"/>
        <v>7.99</v>
      </c>
      <c r="O58" s="307">
        <f t="shared" si="4"/>
        <v>7.99</v>
      </c>
    </row>
    <row r="59" spans="1:16" s="25" customFormat="1" ht="12.6" customHeight="1" thickBot="1" x14ac:dyDescent="0.25">
      <c r="A59" s="354" t="s">
        <v>1</v>
      </c>
      <c r="B59" s="355">
        <f t="shared" ref="B59:M59" si="6">SUM(B51:B58)</f>
        <v>5683.55</v>
      </c>
      <c r="C59" s="355">
        <f t="shared" si="6"/>
        <v>7250</v>
      </c>
      <c r="D59" s="355">
        <f t="shared" si="6"/>
        <v>6380</v>
      </c>
      <c r="E59" s="355">
        <f t="shared" si="6"/>
        <v>0</v>
      </c>
      <c r="F59" s="355">
        <f t="shared" si="6"/>
        <v>0</v>
      </c>
      <c r="G59" s="355">
        <f t="shared" si="6"/>
        <v>0</v>
      </c>
      <c r="H59" s="355">
        <f t="shared" si="6"/>
        <v>0</v>
      </c>
      <c r="I59" s="355">
        <f t="shared" si="6"/>
        <v>0</v>
      </c>
      <c r="J59" s="355">
        <f t="shared" si="6"/>
        <v>0</v>
      </c>
      <c r="K59" s="355">
        <f t="shared" si="6"/>
        <v>0</v>
      </c>
      <c r="L59" s="355">
        <f t="shared" si="6"/>
        <v>0</v>
      </c>
      <c r="M59" s="355">
        <f t="shared" si="6"/>
        <v>0</v>
      </c>
      <c r="N59" s="355">
        <f>SUM(B59:M59)</f>
        <v>19313.55</v>
      </c>
      <c r="O59" s="331">
        <f t="shared" si="4"/>
        <v>6437.8499999999995</v>
      </c>
    </row>
    <row r="60" spans="1:16" s="25" customFormat="1" ht="12.6" customHeight="1" thickBot="1" x14ac:dyDescent="0.25">
      <c r="A60" s="356"/>
      <c r="B60" s="356"/>
      <c r="C60" s="356"/>
      <c r="D60" s="356"/>
      <c r="E60" s="356"/>
      <c r="F60" s="356"/>
      <c r="G60" s="356"/>
      <c r="H60" s="356"/>
      <c r="I60" s="356"/>
      <c r="J60" s="356"/>
      <c r="K60" s="356"/>
      <c r="L60" s="356"/>
      <c r="M60" s="356"/>
      <c r="N60" s="357"/>
      <c r="O60" s="358"/>
    </row>
    <row r="61" spans="1:16" s="34" customFormat="1" ht="12.6" customHeight="1" thickBot="1" x14ac:dyDescent="0.25">
      <c r="A61" s="359" t="s">
        <v>9</v>
      </c>
      <c r="B61" s="336">
        <f>'[2]2021'!$E$8</f>
        <v>36595.9</v>
      </c>
      <c r="C61" s="336">
        <f>'[2]2021'!$H$8</f>
        <v>38949.870000000003</v>
      </c>
      <c r="D61" s="336">
        <f>'[2]2021'!$K$8</f>
        <v>42660.639999999999</v>
      </c>
      <c r="E61" s="336">
        <f>'[2]2021'!$N$8</f>
        <v>0</v>
      </c>
      <c r="F61" s="336">
        <f>'[2]2021'!$Q$8</f>
        <v>0</v>
      </c>
      <c r="G61" s="336">
        <f>'[2]2021'!$T$8</f>
        <v>0</v>
      </c>
      <c r="H61" s="336">
        <f>'[2]2021'!$W$8</f>
        <v>0</v>
      </c>
      <c r="I61" s="336">
        <f>'[2]2021'!$Z$8</f>
        <v>0</v>
      </c>
      <c r="J61" s="336">
        <f>'[2]2021'!$AC$8</f>
        <v>0</v>
      </c>
      <c r="K61" s="336">
        <f>'[2]2021'!$AF$8</f>
        <v>0</v>
      </c>
      <c r="L61" s="336">
        <f>'[2]2021'!$AI$8</f>
        <v>0</v>
      </c>
      <c r="M61" s="336">
        <f>'[2]2021'!$AL$8</f>
        <v>0</v>
      </c>
      <c r="N61" s="360"/>
      <c r="O61" s="337"/>
      <c r="P61" s="43"/>
    </row>
    <row r="62" spans="1:16" s="25" customFormat="1" ht="14.1" customHeight="1" x14ac:dyDescent="0.2">
      <c r="N62" s="34"/>
    </row>
    <row r="63" spans="1:16" s="25" customFormat="1" ht="14.1" customHeight="1" x14ac:dyDescent="0.2">
      <c r="N63" s="34"/>
    </row>
    <row r="64" spans="1:16" s="44" customFormat="1" ht="14.1" customHeight="1" x14ac:dyDescent="0.2">
      <c r="N64" s="215"/>
    </row>
  </sheetData>
  <sheetProtection password="E499" sheet="1" objects="1" scenarios="1" selectLockedCells="1" selectUnlockedCells="1"/>
  <mergeCells count="3">
    <mergeCell ref="A1:O1"/>
    <mergeCell ref="A2:O2"/>
    <mergeCell ref="A4:O4"/>
  </mergeCells>
  <printOptions horizontalCentered="1"/>
  <pageMargins left="0.39370078740157483" right="0.39370078740157483" top="0.78740157480314965" bottom="0.39370078740157483" header="0.51181102362204722" footer="0.51181102362204722"/>
  <pageSetup paperSize="9" scale="75" firstPageNumber="0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8"/>
  <dimension ref="A1:O70"/>
  <sheetViews>
    <sheetView topLeftCell="A49" zoomScale="140" zoomScaleNormal="140" workbookViewId="0">
      <selection activeCell="J42" sqref="J42"/>
    </sheetView>
  </sheetViews>
  <sheetFormatPr defaultRowHeight="12.75" x14ac:dyDescent="0.2"/>
  <cols>
    <col min="1" max="1" width="35.42578125" style="44" customWidth="1"/>
    <col min="2" max="2" width="9.140625" style="44" customWidth="1"/>
    <col min="3" max="3" width="10" style="44" customWidth="1"/>
    <col min="4" max="5" width="10.28515625" style="44" customWidth="1"/>
    <col min="6" max="6" width="9.140625" style="44" customWidth="1"/>
    <col min="7" max="7" width="9" style="44" customWidth="1"/>
    <col min="8" max="8" width="8.42578125" style="44" customWidth="1"/>
    <col min="9" max="9" width="9.7109375" style="44" customWidth="1"/>
    <col min="10" max="10" width="8.42578125" style="52" customWidth="1"/>
    <col min="11" max="11" width="9.5703125" style="44" customWidth="1"/>
    <col min="12" max="13" width="10.7109375" style="44" customWidth="1"/>
    <col min="14" max="14" width="10.7109375" style="215" customWidth="1"/>
    <col min="15" max="15" width="10.7109375" style="44" customWidth="1"/>
    <col min="16" max="16384" width="9.140625" style="44"/>
  </cols>
  <sheetData>
    <row r="1" spans="1:15" ht="12.6" customHeight="1" x14ac:dyDescent="0.2">
      <c r="A1" s="508" t="str">
        <f>APUCARANA!A1</f>
        <v xml:space="preserve">ORDEM DOS ADVOGADOS DO BRASIL - Seção PR </v>
      </c>
      <c r="B1" s="509"/>
      <c r="C1" s="509"/>
      <c r="D1" s="509"/>
      <c r="E1" s="509"/>
      <c r="F1" s="509"/>
      <c r="G1" s="509"/>
      <c r="H1" s="509"/>
      <c r="I1" s="509"/>
      <c r="J1" s="509"/>
      <c r="K1" s="509"/>
      <c r="L1" s="509"/>
      <c r="M1" s="509"/>
      <c r="N1" s="509"/>
      <c r="O1" s="510"/>
    </row>
    <row r="2" spans="1:15" ht="12.6" customHeight="1" thickBot="1" x14ac:dyDescent="0.25">
      <c r="A2" s="490" t="str">
        <f>APUCARANA!A2</f>
        <v>Demostrativo de Despesas - JANEIRO 2021 A DEZEMBRO 2021</v>
      </c>
      <c r="B2" s="491"/>
      <c r="C2" s="491"/>
      <c r="D2" s="491"/>
      <c r="E2" s="491"/>
      <c r="F2" s="491"/>
      <c r="G2" s="491"/>
      <c r="H2" s="491"/>
      <c r="I2" s="491"/>
      <c r="J2" s="491"/>
      <c r="K2" s="491"/>
      <c r="L2" s="491"/>
      <c r="M2" s="491"/>
      <c r="N2" s="491"/>
      <c r="O2" s="492"/>
    </row>
    <row r="3" spans="1:15" ht="12.6" customHeight="1" thickBot="1" x14ac:dyDescent="0.25">
      <c r="A3" s="45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211"/>
      <c r="O3" s="46"/>
    </row>
    <row r="4" spans="1:15" ht="12.6" customHeight="1" thickBot="1" x14ac:dyDescent="0.25">
      <c r="A4" s="511" t="s">
        <v>56</v>
      </c>
      <c r="B4" s="512"/>
      <c r="C4" s="512"/>
      <c r="D4" s="512"/>
      <c r="E4" s="512"/>
      <c r="F4" s="512"/>
      <c r="G4" s="512"/>
      <c r="H4" s="512"/>
      <c r="I4" s="512"/>
      <c r="J4" s="512"/>
      <c r="K4" s="512"/>
      <c r="L4" s="512"/>
      <c r="M4" s="512"/>
      <c r="N4" s="512"/>
      <c r="O4" s="513"/>
    </row>
    <row r="5" spans="1:15" ht="12.6" customHeight="1" thickBot="1" x14ac:dyDescent="0.25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298"/>
      <c r="O5" s="45"/>
    </row>
    <row r="6" spans="1:15" s="25" customFormat="1" ht="12.6" customHeight="1" thickBot="1" x14ac:dyDescent="0.25">
      <c r="A6" s="101" t="s">
        <v>0</v>
      </c>
      <c r="B6" s="102">
        <f>APUCARANA!B6</f>
        <v>44197</v>
      </c>
      <c r="C6" s="102">
        <f>APUCARANA!C6</f>
        <v>44228</v>
      </c>
      <c r="D6" s="102">
        <f>APUCARANA!D6</f>
        <v>44256</v>
      </c>
      <c r="E6" s="102">
        <f>APUCARANA!E6</f>
        <v>44287</v>
      </c>
      <c r="F6" s="102">
        <f>APUCARANA!F6</f>
        <v>44317</v>
      </c>
      <c r="G6" s="102">
        <f>APUCARANA!G6</f>
        <v>44348</v>
      </c>
      <c r="H6" s="102">
        <f>APUCARANA!H6</f>
        <v>44378</v>
      </c>
      <c r="I6" s="102">
        <f>APUCARANA!I6</f>
        <v>44409</v>
      </c>
      <c r="J6" s="102">
        <f>APUCARANA!J6</f>
        <v>44440</v>
      </c>
      <c r="K6" s="102">
        <f>APUCARANA!K6</f>
        <v>44470</v>
      </c>
      <c r="L6" s="102">
        <f>APUCARANA!L6</f>
        <v>44501</v>
      </c>
      <c r="M6" s="102">
        <f>APUCARANA!M6</f>
        <v>44531</v>
      </c>
      <c r="N6" s="103" t="str">
        <f>APUCARANA!N6</f>
        <v>Total</v>
      </c>
      <c r="O6" s="104" t="str">
        <f>APUCARANA!O6</f>
        <v>Média</v>
      </c>
    </row>
    <row r="7" spans="1:15" s="25" customFormat="1" ht="12.6" customHeight="1" x14ac:dyDescent="0.2">
      <c r="A7" s="105" t="s">
        <v>82</v>
      </c>
      <c r="B7" s="27"/>
      <c r="C7" s="27">
        <v>13.76</v>
      </c>
      <c r="D7" s="27">
        <v>27.51</v>
      </c>
      <c r="E7" s="27"/>
      <c r="F7" s="27"/>
      <c r="G7" s="27"/>
      <c r="H7" s="27"/>
      <c r="I7" s="27"/>
      <c r="J7" s="27"/>
      <c r="K7" s="27"/>
      <c r="L7" s="27"/>
      <c r="M7" s="27">
        <v>0</v>
      </c>
      <c r="N7" s="183">
        <f t="shared" ref="N7:N54" si="0">SUM(B7:M7)</f>
        <v>41.27</v>
      </c>
      <c r="O7" s="106">
        <f>IFERROR(AVERAGEIF(B7:M7,"&gt;0"),"")</f>
        <v>20.635000000000002</v>
      </c>
    </row>
    <row r="8" spans="1:15" s="25" customFormat="1" ht="12.6" customHeight="1" x14ac:dyDescent="0.2">
      <c r="A8" s="105" t="s">
        <v>222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>
        <v>0</v>
      </c>
      <c r="N8" s="183">
        <f t="shared" si="0"/>
        <v>0</v>
      </c>
      <c r="O8" s="106" t="str">
        <f t="shared" ref="O8:O54" si="1">IFERROR(AVERAGEIF(B8:M8,"&gt;0"),"")</f>
        <v/>
      </c>
    </row>
    <row r="9" spans="1:15" s="25" customFormat="1" ht="12.6" customHeight="1" x14ac:dyDescent="0.2">
      <c r="A9" s="105" t="s">
        <v>122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>
        <v>0</v>
      </c>
      <c r="N9" s="183">
        <f t="shared" si="0"/>
        <v>0</v>
      </c>
      <c r="O9" s="106" t="str">
        <f t="shared" si="1"/>
        <v/>
      </c>
    </row>
    <row r="10" spans="1:15" s="25" customFormat="1" ht="12.6" customHeight="1" x14ac:dyDescent="0.2">
      <c r="A10" s="105" t="s">
        <v>113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>
        <v>0</v>
      </c>
      <c r="N10" s="183">
        <f t="shared" si="0"/>
        <v>0</v>
      </c>
      <c r="O10" s="106" t="str">
        <f t="shared" si="1"/>
        <v/>
      </c>
    </row>
    <row r="11" spans="1:15" s="25" customFormat="1" ht="12.6" customHeight="1" x14ac:dyDescent="0.2">
      <c r="A11" s="105" t="s">
        <v>504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>
        <v>0</v>
      </c>
      <c r="N11" s="183">
        <f t="shared" si="0"/>
        <v>0</v>
      </c>
      <c r="O11" s="106" t="str">
        <f t="shared" si="1"/>
        <v/>
      </c>
    </row>
    <row r="12" spans="1:15" s="25" customFormat="1" ht="12.6" customHeight="1" x14ac:dyDescent="0.2">
      <c r="A12" s="105" t="s">
        <v>618</v>
      </c>
      <c r="B12" s="27">
        <v>2295</v>
      </c>
      <c r="C12" s="27">
        <v>1190</v>
      </c>
      <c r="D12" s="27"/>
      <c r="E12" s="27"/>
      <c r="F12" s="27"/>
      <c r="G12" s="27"/>
      <c r="H12" s="27"/>
      <c r="I12" s="27"/>
      <c r="J12" s="27"/>
      <c r="K12" s="27"/>
      <c r="L12" s="27"/>
      <c r="M12" s="27">
        <v>0</v>
      </c>
      <c r="N12" s="183">
        <f t="shared" si="0"/>
        <v>3485</v>
      </c>
      <c r="O12" s="106">
        <f t="shared" si="1"/>
        <v>1742.5</v>
      </c>
    </row>
    <row r="13" spans="1:15" s="25" customFormat="1" ht="12.6" customHeight="1" x14ac:dyDescent="0.2">
      <c r="A13" s="105" t="s">
        <v>308</v>
      </c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>
        <v>0</v>
      </c>
      <c r="N13" s="183">
        <f t="shared" si="0"/>
        <v>0</v>
      </c>
      <c r="O13" s="106" t="str">
        <f t="shared" si="1"/>
        <v/>
      </c>
    </row>
    <row r="14" spans="1:15" s="25" customFormat="1" ht="12.6" customHeight="1" x14ac:dyDescent="0.2">
      <c r="A14" s="105" t="s">
        <v>300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>
        <v>0</v>
      </c>
      <c r="N14" s="183">
        <f t="shared" si="0"/>
        <v>0</v>
      </c>
      <c r="O14" s="106" t="str">
        <f t="shared" si="1"/>
        <v/>
      </c>
    </row>
    <row r="15" spans="1:15" s="25" customFormat="1" ht="12.6" customHeight="1" x14ac:dyDescent="0.2">
      <c r="A15" s="105" t="s">
        <v>131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>
        <v>0</v>
      </c>
      <c r="N15" s="183">
        <f t="shared" si="0"/>
        <v>0</v>
      </c>
      <c r="O15" s="106" t="str">
        <f t="shared" si="1"/>
        <v/>
      </c>
    </row>
    <row r="16" spans="1:15" s="25" customFormat="1" ht="12.6" customHeight="1" x14ac:dyDescent="0.2">
      <c r="A16" s="105" t="s">
        <v>154</v>
      </c>
      <c r="B16" s="27">
        <v>350</v>
      </c>
      <c r="C16" s="27">
        <v>440</v>
      </c>
      <c r="D16" s="27"/>
      <c r="E16" s="27"/>
      <c r="F16" s="27"/>
      <c r="G16" s="27"/>
      <c r="H16" s="27"/>
      <c r="I16" s="27"/>
      <c r="J16" s="27"/>
      <c r="K16" s="27"/>
      <c r="L16" s="27"/>
      <c r="M16" s="27">
        <v>0</v>
      </c>
      <c r="N16" s="183">
        <f t="shared" si="0"/>
        <v>790</v>
      </c>
      <c r="O16" s="106">
        <f t="shared" si="1"/>
        <v>395</v>
      </c>
    </row>
    <row r="17" spans="1:15" s="25" customFormat="1" ht="12.6" customHeight="1" x14ac:dyDescent="0.2">
      <c r="A17" s="105" t="s">
        <v>254</v>
      </c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>
        <v>0</v>
      </c>
      <c r="N17" s="183">
        <f t="shared" si="0"/>
        <v>0</v>
      </c>
      <c r="O17" s="106" t="str">
        <f t="shared" si="1"/>
        <v/>
      </c>
    </row>
    <row r="18" spans="1:15" s="25" customFormat="1" ht="12.6" customHeight="1" x14ac:dyDescent="0.2">
      <c r="A18" s="105" t="s">
        <v>488</v>
      </c>
      <c r="B18" s="27">
        <v>39</v>
      </c>
      <c r="C18" s="27">
        <v>201.62</v>
      </c>
      <c r="D18" s="27">
        <v>428.25</v>
      </c>
      <c r="E18" s="27"/>
      <c r="F18" s="27"/>
      <c r="G18" s="27"/>
      <c r="H18" s="27"/>
      <c r="I18" s="27"/>
      <c r="J18" s="27"/>
      <c r="K18" s="27"/>
      <c r="L18" s="27"/>
      <c r="M18" s="27">
        <v>0</v>
      </c>
      <c r="N18" s="183">
        <f t="shared" si="0"/>
        <v>668.87</v>
      </c>
      <c r="O18" s="106">
        <f t="shared" si="1"/>
        <v>222.95666666666668</v>
      </c>
    </row>
    <row r="19" spans="1:15" s="25" customFormat="1" ht="12.6" customHeight="1" x14ac:dyDescent="0.2">
      <c r="A19" s="105" t="s">
        <v>244</v>
      </c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>
        <v>0</v>
      </c>
      <c r="N19" s="183">
        <f t="shared" si="0"/>
        <v>0</v>
      </c>
      <c r="O19" s="106" t="str">
        <f t="shared" si="1"/>
        <v/>
      </c>
    </row>
    <row r="20" spans="1:15" s="25" customFormat="1" ht="12.6" customHeight="1" x14ac:dyDescent="0.2">
      <c r="A20" s="105" t="s">
        <v>67</v>
      </c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>
        <v>0</v>
      </c>
      <c r="N20" s="183">
        <f t="shared" si="0"/>
        <v>0</v>
      </c>
      <c r="O20" s="106" t="str">
        <f t="shared" si="1"/>
        <v/>
      </c>
    </row>
    <row r="21" spans="1:15" s="25" customFormat="1" ht="12.6" customHeight="1" x14ac:dyDescent="0.2">
      <c r="A21" s="105" t="s">
        <v>337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>
        <v>0</v>
      </c>
      <c r="N21" s="183">
        <f t="shared" si="0"/>
        <v>0</v>
      </c>
      <c r="O21" s="106" t="str">
        <f t="shared" si="1"/>
        <v/>
      </c>
    </row>
    <row r="22" spans="1:15" s="25" customFormat="1" ht="12.6" customHeight="1" x14ac:dyDescent="0.2">
      <c r="A22" s="105" t="s">
        <v>78</v>
      </c>
      <c r="B22" s="27">
        <v>250</v>
      </c>
      <c r="C22" s="27"/>
      <c r="D22" s="27">
        <v>500</v>
      </c>
      <c r="E22" s="27"/>
      <c r="F22" s="27"/>
      <c r="G22" s="27"/>
      <c r="H22" s="27"/>
      <c r="I22" s="27"/>
      <c r="J22" s="27"/>
      <c r="K22" s="27"/>
      <c r="L22" s="27"/>
      <c r="M22" s="27">
        <v>0</v>
      </c>
      <c r="N22" s="183">
        <f t="shared" si="0"/>
        <v>750</v>
      </c>
      <c r="O22" s="106">
        <f t="shared" si="1"/>
        <v>375</v>
      </c>
    </row>
    <row r="23" spans="1:15" s="25" customFormat="1" ht="12.6" customHeight="1" x14ac:dyDescent="0.2">
      <c r="A23" s="105" t="s">
        <v>158</v>
      </c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>
        <v>0</v>
      </c>
      <c r="N23" s="183">
        <f t="shared" si="0"/>
        <v>0</v>
      </c>
      <c r="O23" s="106" t="str">
        <f t="shared" si="1"/>
        <v/>
      </c>
    </row>
    <row r="24" spans="1:15" s="25" customFormat="1" ht="12.6" customHeight="1" x14ac:dyDescent="0.2">
      <c r="A24" s="105" t="s">
        <v>196</v>
      </c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>
        <v>0</v>
      </c>
      <c r="N24" s="183">
        <f t="shared" si="0"/>
        <v>0</v>
      </c>
      <c r="O24" s="106" t="str">
        <f t="shared" si="1"/>
        <v/>
      </c>
    </row>
    <row r="25" spans="1:15" s="25" customFormat="1" ht="12.6" customHeight="1" x14ac:dyDescent="0.2">
      <c r="A25" s="105" t="s">
        <v>165</v>
      </c>
      <c r="B25" s="27">
        <v>615</v>
      </c>
      <c r="C25" s="27"/>
      <c r="D25" s="27">
        <v>200</v>
      </c>
      <c r="E25" s="27"/>
      <c r="F25" s="27"/>
      <c r="G25" s="27"/>
      <c r="H25" s="27"/>
      <c r="I25" s="27"/>
      <c r="J25" s="27"/>
      <c r="K25" s="27"/>
      <c r="L25" s="27"/>
      <c r="M25" s="27">
        <v>0</v>
      </c>
      <c r="N25" s="183">
        <f t="shared" si="0"/>
        <v>815</v>
      </c>
      <c r="O25" s="106">
        <f t="shared" si="1"/>
        <v>407.5</v>
      </c>
    </row>
    <row r="26" spans="1:15" s="25" customFormat="1" ht="12.6" customHeight="1" x14ac:dyDescent="0.2">
      <c r="A26" s="117" t="s">
        <v>68</v>
      </c>
      <c r="B26" s="27">
        <v>145.41</v>
      </c>
      <c r="C26" s="27">
        <v>43.51</v>
      </c>
      <c r="D26" s="27"/>
      <c r="E26" s="27"/>
      <c r="F26" s="27"/>
      <c r="G26" s="27"/>
      <c r="H26" s="27"/>
      <c r="I26" s="27"/>
      <c r="J26" s="27"/>
      <c r="K26" s="27"/>
      <c r="L26" s="27"/>
      <c r="M26" s="27">
        <v>0</v>
      </c>
      <c r="N26" s="183">
        <f t="shared" si="0"/>
        <v>188.92</v>
      </c>
      <c r="O26" s="106">
        <f t="shared" si="1"/>
        <v>94.46</v>
      </c>
    </row>
    <row r="27" spans="1:15" s="25" customFormat="1" ht="12.6" customHeight="1" x14ac:dyDescent="0.2">
      <c r="A27" s="117" t="s">
        <v>638</v>
      </c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>
        <v>0</v>
      </c>
      <c r="N27" s="183">
        <f t="shared" si="0"/>
        <v>0</v>
      </c>
      <c r="O27" s="106" t="str">
        <f t="shared" si="1"/>
        <v/>
      </c>
    </row>
    <row r="28" spans="1:15" s="25" customFormat="1" ht="12.6" customHeight="1" x14ac:dyDescent="0.2">
      <c r="A28" s="117" t="s">
        <v>77</v>
      </c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>
        <v>0</v>
      </c>
      <c r="N28" s="183">
        <f t="shared" si="0"/>
        <v>0</v>
      </c>
      <c r="O28" s="106" t="str">
        <f t="shared" si="1"/>
        <v/>
      </c>
    </row>
    <row r="29" spans="1:15" s="25" customFormat="1" ht="12.6" customHeight="1" x14ac:dyDescent="0.2">
      <c r="A29" s="117" t="s">
        <v>111</v>
      </c>
      <c r="B29" s="27"/>
      <c r="C29" s="27">
        <v>236.04</v>
      </c>
      <c r="D29" s="27">
        <v>341.9</v>
      </c>
      <c r="E29" s="27"/>
      <c r="F29" s="27"/>
      <c r="G29" s="27"/>
      <c r="H29" s="27"/>
      <c r="I29" s="27"/>
      <c r="J29" s="27"/>
      <c r="K29" s="27"/>
      <c r="L29" s="27"/>
      <c r="M29" s="27">
        <v>0</v>
      </c>
      <c r="N29" s="183">
        <f t="shared" si="0"/>
        <v>577.93999999999994</v>
      </c>
      <c r="O29" s="106">
        <f t="shared" si="1"/>
        <v>288.96999999999997</v>
      </c>
    </row>
    <row r="30" spans="1:15" s="25" customFormat="1" ht="12.6" customHeight="1" x14ac:dyDescent="0.2">
      <c r="A30" s="117" t="s">
        <v>126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>
        <v>0</v>
      </c>
      <c r="N30" s="183">
        <f t="shared" si="0"/>
        <v>0</v>
      </c>
      <c r="O30" s="106" t="str">
        <f t="shared" si="1"/>
        <v/>
      </c>
    </row>
    <row r="31" spans="1:15" s="25" customFormat="1" ht="12.6" customHeight="1" x14ac:dyDescent="0.2">
      <c r="A31" s="117" t="s">
        <v>69</v>
      </c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>
        <v>0</v>
      </c>
      <c r="N31" s="183">
        <f t="shared" si="0"/>
        <v>0</v>
      </c>
      <c r="O31" s="106" t="str">
        <f t="shared" si="1"/>
        <v/>
      </c>
    </row>
    <row r="32" spans="1:15" s="25" customFormat="1" ht="12.6" customHeight="1" x14ac:dyDescent="0.2">
      <c r="A32" s="117" t="s">
        <v>411</v>
      </c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>
        <v>0</v>
      </c>
      <c r="N32" s="183">
        <f t="shared" si="0"/>
        <v>0</v>
      </c>
      <c r="O32" s="106" t="str">
        <f t="shared" si="1"/>
        <v/>
      </c>
    </row>
    <row r="33" spans="1:15" s="25" customFormat="1" ht="12.6" customHeight="1" x14ac:dyDescent="0.2">
      <c r="A33" s="117" t="s">
        <v>76</v>
      </c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>
        <v>0</v>
      </c>
      <c r="N33" s="183">
        <f t="shared" si="0"/>
        <v>0</v>
      </c>
      <c r="O33" s="106" t="str">
        <f t="shared" si="1"/>
        <v/>
      </c>
    </row>
    <row r="34" spans="1:15" s="25" customFormat="1" ht="12.6" customHeight="1" x14ac:dyDescent="0.2">
      <c r="A34" s="117" t="s">
        <v>490</v>
      </c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>
        <v>0</v>
      </c>
      <c r="N34" s="183">
        <f t="shared" si="0"/>
        <v>0</v>
      </c>
      <c r="O34" s="106" t="str">
        <f t="shared" si="1"/>
        <v/>
      </c>
    </row>
    <row r="35" spans="1:15" s="25" customFormat="1" ht="12.6" customHeight="1" x14ac:dyDescent="0.2">
      <c r="A35" s="117" t="s">
        <v>195</v>
      </c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>
        <v>0</v>
      </c>
      <c r="N35" s="183">
        <f t="shared" si="0"/>
        <v>0</v>
      </c>
      <c r="O35" s="106" t="str">
        <f t="shared" si="1"/>
        <v/>
      </c>
    </row>
    <row r="36" spans="1:15" s="25" customFormat="1" ht="12.6" customHeight="1" x14ac:dyDescent="0.2">
      <c r="A36" s="117" t="s">
        <v>176</v>
      </c>
      <c r="B36" s="27"/>
      <c r="C36" s="27">
        <v>198</v>
      </c>
      <c r="D36" s="27"/>
      <c r="E36" s="27"/>
      <c r="F36" s="27"/>
      <c r="G36" s="27"/>
      <c r="H36" s="27"/>
      <c r="I36" s="27"/>
      <c r="J36" s="27"/>
      <c r="K36" s="27"/>
      <c r="L36" s="27"/>
      <c r="M36" s="27">
        <v>0</v>
      </c>
      <c r="N36" s="183">
        <f t="shared" si="0"/>
        <v>198</v>
      </c>
      <c r="O36" s="106">
        <f t="shared" si="1"/>
        <v>198</v>
      </c>
    </row>
    <row r="37" spans="1:15" s="25" customFormat="1" ht="12.6" customHeight="1" x14ac:dyDescent="0.2">
      <c r="A37" s="117" t="s">
        <v>493</v>
      </c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>
        <v>0</v>
      </c>
      <c r="N37" s="183">
        <f t="shared" si="0"/>
        <v>0</v>
      </c>
      <c r="O37" s="106" t="str">
        <f t="shared" si="1"/>
        <v/>
      </c>
    </row>
    <row r="38" spans="1:15" s="25" customFormat="1" ht="12.6" customHeight="1" x14ac:dyDescent="0.2">
      <c r="A38" s="117" t="s">
        <v>200</v>
      </c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>
        <v>0</v>
      </c>
      <c r="N38" s="183">
        <f t="shared" si="0"/>
        <v>0</v>
      </c>
      <c r="O38" s="106" t="str">
        <f t="shared" si="1"/>
        <v/>
      </c>
    </row>
    <row r="39" spans="1:15" s="25" customFormat="1" ht="12.6" customHeight="1" x14ac:dyDescent="0.2">
      <c r="A39" s="117" t="s">
        <v>102</v>
      </c>
      <c r="B39" s="27">
        <v>450</v>
      </c>
      <c r="C39" s="27">
        <v>450</v>
      </c>
      <c r="D39" s="27">
        <v>450</v>
      </c>
      <c r="E39" s="27"/>
      <c r="F39" s="27"/>
      <c r="G39" s="27"/>
      <c r="H39" s="27"/>
      <c r="I39" s="27"/>
      <c r="J39" s="27"/>
      <c r="K39" s="27"/>
      <c r="L39" s="27"/>
      <c r="M39" s="27">
        <v>0</v>
      </c>
      <c r="N39" s="183">
        <f t="shared" si="0"/>
        <v>1350</v>
      </c>
      <c r="O39" s="106">
        <f t="shared" si="1"/>
        <v>450</v>
      </c>
    </row>
    <row r="40" spans="1:15" s="25" customFormat="1" ht="12.6" customHeight="1" x14ac:dyDescent="0.2">
      <c r="A40" s="263" t="s">
        <v>371</v>
      </c>
      <c r="B40" s="27">
        <v>45.84</v>
      </c>
      <c r="C40" s="27">
        <v>45.84</v>
      </c>
      <c r="D40" s="27">
        <v>45.84</v>
      </c>
      <c r="E40" s="27"/>
      <c r="F40" s="27"/>
      <c r="G40" s="27"/>
      <c r="H40" s="27"/>
      <c r="I40" s="27"/>
      <c r="J40" s="27"/>
      <c r="K40" s="27"/>
      <c r="L40" s="27"/>
      <c r="M40" s="27">
        <v>0</v>
      </c>
      <c r="N40" s="183">
        <f t="shared" si="0"/>
        <v>137.52000000000001</v>
      </c>
      <c r="O40" s="106">
        <f t="shared" si="1"/>
        <v>45.84</v>
      </c>
    </row>
    <row r="41" spans="1:15" s="25" customFormat="1" ht="12.6" customHeight="1" x14ac:dyDescent="0.2">
      <c r="A41" s="117" t="s">
        <v>707</v>
      </c>
      <c r="B41" s="27"/>
      <c r="C41" s="27"/>
      <c r="D41" s="27">
        <v>33</v>
      </c>
      <c r="E41" s="27"/>
      <c r="F41" s="27"/>
      <c r="G41" s="27"/>
      <c r="H41" s="27"/>
      <c r="I41" s="27"/>
      <c r="J41" s="27"/>
      <c r="K41" s="27"/>
      <c r="L41" s="27"/>
      <c r="M41" s="27">
        <v>0</v>
      </c>
      <c r="N41" s="183">
        <f t="shared" si="0"/>
        <v>33</v>
      </c>
      <c r="O41" s="106">
        <f t="shared" si="1"/>
        <v>33</v>
      </c>
    </row>
    <row r="42" spans="1:15" s="25" customFormat="1" ht="12.6" customHeight="1" x14ac:dyDescent="0.2">
      <c r="A42" s="117" t="s">
        <v>501</v>
      </c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>
        <v>0</v>
      </c>
      <c r="N42" s="183">
        <f t="shared" si="0"/>
        <v>0</v>
      </c>
      <c r="O42" s="106" t="str">
        <f t="shared" si="1"/>
        <v/>
      </c>
    </row>
    <row r="43" spans="1:15" s="25" customFormat="1" ht="12.6" customHeight="1" x14ac:dyDescent="0.2">
      <c r="A43" s="117" t="s">
        <v>502</v>
      </c>
      <c r="B43" s="27"/>
      <c r="C43" s="27"/>
      <c r="D43" s="27">
        <v>263.2</v>
      </c>
      <c r="E43" s="27"/>
      <c r="F43" s="27"/>
      <c r="G43" s="27"/>
      <c r="H43" s="27"/>
      <c r="I43" s="27"/>
      <c r="J43" s="27"/>
      <c r="K43" s="27"/>
      <c r="L43" s="27"/>
      <c r="M43" s="27">
        <v>0</v>
      </c>
      <c r="N43" s="183">
        <f t="shared" si="0"/>
        <v>263.2</v>
      </c>
      <c r="O43" s="106">
        <f t="shared" si="1"/>
        <v>263.2</v>
      </c>
    </row>
    <row r="44" spans="1:15" s="25" customFormat="1" ht="12.6" customHeight="1" x14ac:dyDescent="0.2">
      <c r="A44" s="105" t="s">
        <v>72</v>
      </c>
      <c r="B44" s="27">
        <v>755.63</v>
      </c>
      <c r="C44" s="27">
        <v>640.14</v>
      </c>
      <c r="D44" s="27">
        <v>613.72</v>
      </c>
      <c r="E44" s="27"/>
      <c r="F44" s="27"/>
      <c r="G44" s="27"/>
      <c r="H44" s="27"/>
      <c r="I44" s="27"/>
      <c r="J44" s="27"/>
      <c r="K44" s="27"/>
      <c r="L44" s="27"/>
      <c r="M44" s="27">
        <v>0</v>
      </c>
      <c r="N44" s="183">
        <f t="shared" si="0"/>
        <v>2009.49</v>
      </c>
      <c r="O44" s="106">
        <f t="shared" si="1"/>
        <v>669.83</v>
      </c>
    </row>
    <row r="45" spans="1:15" s="25" customFormat="1" ht="12.6" customHeight="1" x14ac:dyDescent="0.2">
      <c r="A45" s="105" t="s">
        <v>352</v>
      </c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>
        <v>0</v>
      </c>
      <c r="N45" s="183">
        <f t="shared" si="0"/>
        <v>0</v>
      </c>
      <c r="O45" s="106" t="str">
        <f t="shared" si="1"/>
        <v/>
      </c>
    </row>
    <row r="46" spans="1:15" s="25" customFormat="1" ht="12.6" customHeight="1" x14ac:dyDescent="0.2">
      <c r="A46" s="105" t="s">
        <v>98</v>
      </c>
      <c r="B46" s="27">
        <v>160</v>
      </c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>
        <v>0</v>
      </c>
      <c r="N46" s="183">
        <f t="shared" si="0"/>
        <v>160</v>
      </c>
      <c r="O46" s="106">
        <f t="shared" si="1"/>
        <v>160</v>
      </c>
    </row>
    <row r="47" spans="1:15" s="25" customFormat="1" ht="12.6" customHeight="1" x14ac:dyDescent="0.2">
      <c r="A47" s="105" t="s">
        <v>268</v>
      </c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>
        <v>0</v>
      </c>
      <c r="N47" s="183">
        <f t="shared" si="0"/>
        <v>0</v>
      </c>
      <c r="O47" s="106" t="str">
        <f t="shared" si="1"/>
        <v/>
      </c>
    </row>
    <row r="48" spans="1:15" s="25" customFormat="1" ht="12.6" customHeight="1" x14ac:dyDescent="0.2">
      <c r="A48" s="105" t="s">
        <v>96</v>
      </c>
      <c r="B48" s="27">
        <v>457.79</v>
      </c>
      <c r="C48" s="27">
        <v>457.7</v>
      </c>
      <c r="D48" s="27">
        <v>424.79</v>
      </c>
      <c r="E48" s="27"/>
      <c r="F48" s="27"/>
      <c r="G48" s="27"/>
      <c r="H48" s="27"/>
      <c r="I48" s="27"/>
      <c r="J48" s="27"/>
      <c r="K48" s="27"/>
      <c r="L48" s="27"/>
      <c r="M48" s="27">
        <v>0</v>
      </c>
      <c r="N48" s="183">
        <f t="shared" si="0"/>
        <v>1340.28</v>
      </c>
      <c r="O48" s="106">
        <f t="shared" si="1"/>
        <v>446.76</v>
      </c>
    </row>
    <row r="49" spans="1:15" s="25" customFormat="1" ht="12.6" customHeight="1" x14ac:dyDescent="0.2">
      <c r="A49" s="105" t="s">
        <v>138</v>
      </c>
      <c r="B49" s="27">
        <v>163</v>
      </c>
      <c r="C49" s="27">
        <v>163</v>
      </c>
      <c r="D49" s="27">
        <v>163</v>
      </c>
      <c r="E49" s="27"/>
      <c r="F49" s="27"/>
      <c r="G49" s="27"/>
      <c r="H49" s="27"/>
      <c r="I49" s="27"/>
      <c r="J49" s="27"/>
      <c r="K49" s="27"/>
      <c r="L49" s="27"/>
      <c r="M49" s="27">
        <v>0</v>
      </c>
      <c r="N49" s="183">
        <f t="shared" si="0"/>
        <v>489</v>
      </c>
      <c r="O49" s="106">
        <f t="shared" si="1"/>
        <v>163</v>
      </c>
    </row>
    <row r="50" spans="1:15" s="25" customFormat="1" ht="12.6" customHeight="1" x14ac:dyDescent="0.2">
      <c r="A50" s="105" t="s">
        <v>75</v>
      </c>
      <c r="B50" s="27">
        <v>1031.19</v>
      </c>
      <c r="C50" s="27">
        <v>697.97</v>
      </c>
      <c r="D50" s="27">
        <v>1367.71</v>
      </c>
      <c r="E50" s="27"/>
      <c r="F50" s="27"/>
      <c r="G50" s="27"/>
      <c r="H50" s="27"/>
      <c r="I50" s="27"/>
      <c r="J50" s="27"/>
      <c r="K50" s="27"/>
      <c r="L50" s="27"/>
      <c r="M50" s="27">
        <v>0</v>
      </c>
      <c r="N50" s="183">
        <f t="shared" si="0"/>
        <v>3096.87</v>
      </c>
      <c r="O50" s="106">
        <f t="shared" si="1"/>
        <v>1032.29</v>
      </c>
    </row>
    <row r="51" spans="1:15" s="25" customFormat="1" ht="12.6" customHeight="1" x14ac:dyDescent="0.2">
      <c r="A51" s="105" t="s">
        <v>79</v>
      </c>
      <c r="B51" s="27">
        <v>130.5</v>
      </c>
      <c r="C51" s="27">
        <v>98</v>
      </c>
      <c r="D51" s="27">
        <v>130.5</v>
      </c>
      <c r="E51" s="27"/>
      <c r="F51" s="27"/>
      <c r="G51" s="27"/>
      <c r="H51" s="27"/>
      <c r="I51" s="27"/>
      <c r="J51" s="27"/>
      <c r="K51" s="27"/>
      <c r="L51" s="27"/>
      <c r="M51" s="27">
        <v>0</v>
      </c>
      <c r="N51" s="183">
        <f t="shared" si="0"/>
        <v>359</v>
      </c>
      <c r="O51" s="106">
        <f t="shared" si="1"/>
        <v>119.66666666666667</v>
      </c>
    </row>
    <row r="52" spans="1:15" s="25" customFormat="1" ht="12.6" customHeight="1" x14ac:dyDescent="0.2">
      <c r="A52" s="105" t="s">
        <v>163</v>
      </c>
      <c r="B52" s="27">
        <v>125.64</v>
      </c>
      <c r="C52" s="27">
        <v>127.13</v>
      </c>
      <c r="D52" s="27">
        <v>132.07</v>
      </c>
      <c r="E52" s="27"/>
      <c r="F52" s="27"/>
      <c r="G52" s="27"/>
      <c r="H52" s="27"/>
      <c r="I52" s="27"/>
      <c r="J52" s="27"/>
      <c r="K52" s="27"/>
      <c r="L52" s="27"/>
      <c r="M52" s="27">
        <v>0</v>
      </c>
      <c r="N52" s="183">
        <f t="shared" si="0"/>
        <v>384.84</v>
      </c>
      <c r="O52" s="106">
        <f t="shared" si="1"/>
        <v>128.28</v>
      </c>
    </row>
    <row r="53" spans="1:15" s="25" customFormat="1" ht="12.6" customHeight="1" x14ac:dyDescent="0.2">
      <c r="A53" s="105" t="s">
        <v>87</v>
      </c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>
        <v>0</v>
      </c>
      <c r="N53" s="183">
        <f t="shared" si="0"/>
        <v>0</v>
      </c>
      <c r="O53" s="106" t="str">
        <f t="shared" si="1"/>
        <v/>
      </c>
    </row>
    <row r="54" spans="1:15" s="25" customFormat="1" ht="12.6" customHeight="1" x14ac:dyDescent="0.2">
      <c r="A54" s="105" t="s">
        <v>202</v>
      </c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>
        <v>0</v>
      </c>
      <c r="N54" s="183">
        <f t="shared" si="0"/>
        <v>0</v>
      </c>
      <c r="O54" s="106" t="str">
        <f t="shared" si="1"/>
        <v/>
      </c>
    </row>
    <row r="55" spans="1:15" s="25" customFormat="1" ht="12.6" customHeight="1" thickBot="1" x14ac:dyDescent="0.25">
      <c r="A55" s="168" t="s">
        <v>1</v>
      </c>
      <c r="B55" s="178">
        <f t="shared" ref="B55:N55" si="2">SUM(B7:B54)</f>
        <v>7014.0000000000009</v>
      </c>
      <c r="C55" s="178">
        <f t="shared" si="2"/>
        <v>5002.71</v>
      </c>
      <c r="D55" s="178">
        <f t="shared" si="2"/>
        <v>5121.49</v>
      </c>
      <c r="E55" s="178">
        <f t="shared" si="2"/>
        <v>0</v>
      </c>
      <c r="F55" s="178">
        <f t="shared" si="2"/>
        <v>0</v>
      </c>
      <c r="G55" s="178">
        <f t="shared" si="2"/>
        <v>0</v>
      </c>
      <c r="H55" s="178">
        <f t="shared" si="2"/>
        <v>0</v>
      </c>
      <c r="I55" s="178">
        <f>SUM(I7:I54)</f>
        <v>0</v>
      </c>
      <c r="J55" s="178">
        <f t="shared" si="2"/>
        <v>0</v>
      </c>
      <c r="K55" s="178">
        <f t="shared" si="2"/>
        <v>0</v>
      </c>
      <c r="L55" s="178">
        <f t="shared" si="2"/>
        <v>0</v>
      </c>
      <c r="M55" s="178">
        <f t="shared" si="2"/>
        <v>0</v>
      </c>
      <c r="N55" s="178">
        <f t="shared" si="2"/>
        <v>17138.2</v>
      </c>
      <c r="O55" s="295">
        <f>IFERROR(AVERAGEIF(B55:M55,"&gt;0"),"")</f>
        <v>5712.7333333333336</v>
      </c>
    </row>
    <row r="56" spans="1:15" s="25" customFormat="1" ht="12.6" customHeight="1" thickBot="1" x14ac:dyDescent="0.25">
      <c r="A56" s="254"/>
      <c r="B56" s="255"/>
      <c r="C56" s="255"/>
      <c r="D56" s="255"/>
      <c r="E56" s="255"/>
      <c r="F56" s="255"/>
      <c r="G56" s="255"/>
      <c r="H56" s="255"/>
      <c r="I56" s="255"/>
      <c r="J56" s="255"/>
      <c r="K56" s="255"/>
      <c r="L56" s="255"/>
      <c r="M56" s="255"/>
      <c r="N56" s="255"/>
      <c r="O56" s="256"/>
    </row>
    <row r="57" spans="1:15" s="25" customFormat="1" ht="12.6" customHeight="1" thickBot="1" x14ac:dyDescent="0.25">
      <c r="A57" s="64" t="s">
        <v>2</v>
      </c>
      <c r="B57" s="107">
        <f t="shared" ref="B57:O57" si="3">B6</f>
        <v>44197</v>
      </c>
      <c r="C57" s="108">
        <f t="shared" si="3"/>
        <v>44228</v>
      </c>
      <c r="D57" s="108">
        <f t="shared" si="3"/>
        <v>44256</v>
      </c>
      <c r="E57" s="108">
        <f t="shared" si="3"/>
        <v>44287</v>
      </c>
      <c r="F57" s="108">
        <f t="shared" si="3"/>
        <v>44317</v>
      </c>
      <c r="G57" s="108">
        <f t="shared" si="3"/>
        <v>44348</v>
      </c>
      <c r="H57" s="108">
        <f t="shared" si="3"/>
        <v>44378</v>
      </c>
      <c r="I57" s="108">
        <f t="shared" si="3"/>
        <v>44409</v>
      </c>
      <c r="J57" s="108">
        <f t="shared" si="3"/>
        <v>44440</v>
      </c>
      <c r="K57" s="108">
        <f t="shared" si="3"/>
        <v>44470</v>
      </c>
      <c r="L57" s="108">
        <f t="shared" si="3"/>
        <v>44501</v>
      </c>
      <c r="M57" s="108">
        <f t="shared" si="3"/>
        <v>44531</v>
      </c>
      <c r="N57" s="109" t="str">
        <f t="shared" si="3"/>
        <v>Total</v>
      </c>
      <c r="O57" s="120" t="str">
        <f t="shared" si="3"/>
        <v>Média</v>
      </c>
    </row>
    <row r="58" spans="1:15" s="25" customFormat="1" ht="12.6" customHeight="1" x14ac:dyDescent="0.2">
      <c r="A58" s="111" t="s">
        <v>5</v>
      </c>
      <c r="B58" s="27">
        <v>6000</v>
      </c>
      <c r="C58" s="27">
        <v>6000</v>
      </c>
      <c r="D58" s="27">
        <v>6000</v>
      </c>
      <c r="E58" s="27"/>
      <c r="F58" s="27"/>
      <c r="G58" s="27"/>
      <c r="H58" s="27"/>
      <c r="I58" s="27"/>
      <c r="J58" s="27"/>
      <c r="K58" s="27"/>
      <c r="L58" s="27"/>
      <c r="M58" s="27">
        <v>0</v>
      </c>
      <c r="N58" s="210">
        <f t="shared" ref="N58:N68" si="4">SUM(B58:M58)</f>
        <v>18000</v>
      </c>
      <c r="O58" s="106">
        <f>IFERROR(AVERAGEIF(B58:M58,"&gt;0"),"")</f>
        <v>6000</v>
      </c>
    </row>
    <row r="59" spans="1:15" s="25" customFormat="1" ht="12.6" customHeight="1" x14ac:dyDescent="0.2">
      <c r="A59" s="111" t="s">
        <v>427</v>
      </c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>
        <v>0</v>
      </c>
      <c r="N59" s="210">
        <f t="shared" si="4"/>
        <v>0</v>
      </c>
      <c r="O59" s="106" t="str">
        <f t="shared" ref="O59:O67" si="5">IFERROR(AVERAGEIF(B59:M59,"&gt;0"),"")</f>
        <v/>
      </c>
    </row>
    <row r="60" spans="1:15" s="25" customFormat="1" ht="12.6" customHeight="1" x14ac:dyDescent="0.2">
      <c r="A60" s="111" t="s">
        <v>248</v>
      </c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>
        <v>0</v>
      </c>
      <c r="N60" s="210">
        <f t="shared" si="4"/>
        <v>0</v>
      </c>
      <c r="O60" s="106" t="str">
        <f t="shared" si="5"/>
        <v/>
      </c>
    </row>
    <row r="61" spans="1:15" s="25" customFormat="1" ht="12.6" customHeight="1" x14ac:dyDescent="0.2">
      <c r="A61" s="111" t="s">
        <v>320</v>
      </c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>
        <v>0</v>
      </c>
      <c r="N61" s="210">
        <f t="shared" si="4"/>
        <v>0</v>
      </c>
      <c r="O61" s="106" t="str">
        <f t="shared" si="5"/>
        <v/>
      </c>
    </row>
    <row r="62" spans="1:15" s="25" customFormat="1" ht="12.6" customHeight="1" x14ac:dyDescent="0.2">
      <c r="A62" s="111" t="s">
        <v>148</v>
      </c>
      <c r="B62" s="27">
        <v>0.09</v>
      </c>
      <c r="C62" s="27"/>
      <c r="D62" s="27">
        <v>0.09</v>
      </c>
      <c r="E62" s="27"/>
      <c r="F62" s="27"/>
      <c r="G62" s="27"/>
      <c r="H62" s="27"/>
      <c r="I62" s="27"/>
      <c r="J62" s="27"/>
      <c r="K62" s="27"/>
      <c r="L62" s="27"/>
      <c r="M62" s="27">
        <v>0</v>
      </c>
      <c r="N62" s="210">
        <f t="shared" si="4"/>
        <v>0.18</v>
      </c>
      <c r="O62" s="106">
        <f t="shared" si="5"/>
        <v>0.09</v>
      </c>
    </row>
    <row r="63" spans="1:15" s="25" customFormat="1" ht="12.6" customHeight="1" x14ac:dyDescent="0.2">
      <c r="A63" s="111" t="s">
        <v>251</v>
      </c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>
        <v>0</v>
      </c>
      <c r="N63" s="210">
        <f t="shared" si="4"/>
        <v>0</v>
      </c>
      <c r="O63" s="106" t="str">
        <f t="shared" si="5"/>
        <v/>
      </c>
    </row>
    <row r="64" spans="1:15" s="25" customFormat="1" ht="12.6" customHeight="1" x14ac:dyDescent="0.2">
      <c r="A64" s="112" t="s">
        <v>306</v>
      </c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>
        <v>0</v>
      </c>
      <c r="N64" s="210">
        <f t="shared" si="4"/>
        <v>0</v>
      </c>
      <c r="O64" s="106" t="str">
        <f t="shared" si="5"/>
        <v/>
      </c>
    </row>
    <row r="65" spans="1:15" s="25" customFormat="1" ht="12.6" customHeight="1" x14ac:dyDescent="0.2">
      <c r="A65" s="112" t="s">
        <v>3</v>
      </c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>
        <v>0</v>
      </c>
      <c r="N65" s="210">
        <f t="shared" si="4"/>
        <v>0</v>
      </c>
      <c r="O65" s="106" t="str">
        <f t="shared" si="5"/>
        <v/>
      </c>
    </row>
    <row r="66" spans="1:15" s="25" customFormat="1" ht="12.6" customHeight="1" x14ac:dyDescent="0.2">
      <c r="A66" s="270" t="s">
        <v>641</v>
      </c>
      <c r="B66" s="27">
        <v>1321.8</v>
      </c>
      <c r="C66" s="27">
        <v>771.08</v>
      </c>
      <c r="D66" s="27">
        <v>45</v>
      </c>
      <c r="E66" s="27"/>
      <c r="F66" s="27"/>
      <c r="G66" s="27"/>
      <c r="H66" s="27"/>
      <c r="I66" s="27"/>
      <c r="J66" s="27"/>
      <c r="K66" s="27"/>
      <c r="L66" s="27"/>
      <c r="M66" s="27">
        <v>0</v>
      </c>
      <c r="N66" s="210">
        <f t="shared" si="4"/>
        <v>2137.88</v>
      </c>
      <c r="O66" s="106">
        <f t="shared" si="5"/>
        <v>712.62666666666667</v>
      </c>
    </row>
    <row r="67" spans="1:15" s="25" customFormat="1" ht="12.6" customHeight="1" x14ac:dyDescent="0.2">
      <c r="A67" s="270" t="s">
        <v>503</v>
      </c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>
        <v>0</v>
      </c>
      <c r="N67" s="210">
        <f t="shared" si="4"/>
        <v>0</v>
      </c>
      <c r="O67" s="106" t="str">
        <f t="shared" si="5"/>
        <v/>
      </c>
    </row>
    <row r="68" spans="1:15" s="25" customFormat="1" ht="12.6" customHeight="1" thickBot="1" x14ac:dyDescent="0.25">
      <c r="A68" s="176" t="s">
        <v>1</v>
      </c>
      <c r="B68" s="177">
        <f>SUM(B58:B67)</f>
        <v>7321.89</v>
      </c>
      <c r="C68" s="177">
        <f t="shared" ref="C68:M68" si="6">SUM(C58:C67)</f>
        <v>6771.08</v>
      </c>
      <c r="D68" s="177">
        <f t="shared" si="6"/>
        <v>6045.09</v>
      </c>
      <c r="E68" s="177">
        <f t="shared" si="6"/>
        <v>0</v>
      </c>
      <c r="F68" s="177">
        <f t="shared" si="6"/>
        <v>0</v>
      </c>
      <c r="G68" s="177">
        <f>SUM(G58:G67)</f>
        <v>0</v>
      </c>
      <c r="H68" s="177">
        <f>SUM(H58:H67)</f>
        <v>0</v>
      </c>
      <c r="I68" s="177">
        <f t="shared" si="6"/>
        <v>0</v>
      </c>
      <c r="J68" s="177">
        <f t="shared" si="6"/>
        <v>0</v>
      </c>
      <c r="K68" s="177">
        <f t="shared" si="6"/>
        <v>0</v>
      </c>
      <c r="L68" s="177">
        <f t="shared" si="6"/>
        <v>0</v>
      </c>
      <c r="M68" s="177">
        <f t="shared" si="6"/>
        <v>0</v>
      </c>
      <c r="N68" s="177">
        <f t="shared" si="4"/>
        <v>20138.060000000001</v>
      </c>
      <c r="O68" s="291">
        <f>IFERROR(AVERAGEIF(B68:M68,"&gt;0"),"")</f>
        <v>6712.6866666666674</v>
      </c>
    </row>
    <row r="69" spans="1:15" s="25" customFormat="1" ht="12.6" customHeight="1" thickBot="1" x14ac:dyDescent="0.25">
      <c r="A69" s="41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214"/>
      <c r="O69" s="39"/>
    </row>
    <row r="70" spans="1:15" s="34" customFormat="1" ht="12.6" customHeight="1" thickBot="1" x14ac:dyDescent="0.25">
      <c r="A70" s="186" t="s">
        <v>9</v>
      </c>
      <c r="B70" s="336">
        <f>'[2]2021'!$E$9</f>
        <v>17647.079999999998</v>
      </c>
      <c r="C70" s="336">
        <f>'[2]2021'!$H$9</f>
        <v>19342.949999999997</v>
      </c>
      <c r="D70" s="336">
        <f>'[2]2021'!$K$9</f>
        <v>20011.969999999998</v>
      </c>
      <c r="E70" s="336">
        <f>'[2]2021'!$N$9</f>
        <v>0</v>
      </c>
      <c r="F70" s="336">
        <f>'[2]2021'!$Q$9</f>
        <v>0</v>
      </c>
      <c r="G70" s="336">
        <f>'[2]2021'!$T$9</f>
        <v>0</v>
      </c>
      <c r="H70" s="336">
        <f>'[2]2021'!$W$9</f>
        <v>0</v>
      </c>
      <c r="I70" s="336">
        <f>'[2]2021'!$Z$9</f>
        <v>0</v>
      </c>
      <c r="J70" s="336">
        <f>'[2]2021'!$AC$9</f>
        <v>0</v>
      </c>
      <c r="K70" s="336">
        <f>'[2]2021'!$AF$9</f>
        <v>0</v>
      </c>
      <c r="L70" s="336">
        <f>'[2]2021'!$AI$9</f>
        <v>0</v>
      </c>
      <c r="M70" s="336">
        <f>'[2]2021'!$AL$9</f>
        <v>0</v>
      </c>
      <c r="N70" s="42"/>
      <c r="O70" s="256"/>
    </row>
  </sheetData>
  <sheetProtection password="E499" sheet="1" objects="1" scenarios="1"/>
  <mergeCells count="3">
    <mergeCell ref="A1:O1"/>
    <mergeCell ref="A2:O2"/>
    <mergeCell ref="A4:O4"/>
  </mergeCells>
  <pageMargins left="0.51181102362204722" right="0.51181102362204722" top="0.78740157480314965" bottom="0.78740157480314965" header="0.31496062992125984" footer="0.31496062992125984"/>
  <pageSetup paperSize="9" scale="7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9"/>
  <dimension ref="A1:P124"/>
  <sheetViews>
    <sheetView topLeftCell="A58" zoomScale="130" zoomScaleNormal="130" workbookViewId="0">
      <selection activeCell="H16" sqref="H16"/>
    </sheetView>
  </sheetViews>
  <sheetFormatPr defaultRowHeight="12.75" x14ac:dyDescent="0.2"/>
  <cols>
    <col min="1" max="1" width="40.7109375" style="44" customWidth="1"/>
    <col min="2" max="2" width="10.7109375" style="60" customWidth="1"/>
    <col min="3" max="3" width="9.7109375" style="60" customWidth="1"/>
    <col min="4" max="6" width="10.7109375" style="60" customWidth="1"/>
    <col min="7" max="7" width="11.42578125" style="61" customWidth="1"/>
    <col min="8" max="8" width="10.7109375" style="60" customWidth="1"/>
    <col min="9" max="9" width="11.140625" style="60" customWidth="1"/>
    <col min="10" max="10" width="11.28515625" style="62" customWidth="1"/>
    <col min="11" max="11" width="10.42578125" style="60" customWidth="1"/>
    <col min="12" max="13" width="10.7109375" style="60" customWidth="1"/>
    <col min="14" max="14" width="10.7109375" style="226" customWidth="1"/>
    <col min="15" max="15" width="10.7109375" style="44" customWidth="1"/>
    <col min="16" max="16" width="9.5703125" style="44" bestFit="1" customWidth="1"/>
    <col min="17" max="16384" width="9.140625" style="44"/>
  </cols>
  <sheetData>
    <row r="1" spans="1:15" ht="12.6" customHeight="1" x14ac:dyDescent="0.2">
      <c r="A1" s="508" t="str">
        <f>APUCARANA!A1</f>
        <v xml:space="preserve">ORDEM DOS ADVOGADOS DO BRASIL - Seção PR </v>
      </c>
      <c r="B1" s="509"/>
      <c r="C1" s="509"/>
      <c r="D1" s="509"/>
      <c r="E1" s="509"/>
      <c r="F1" s="509"/>
      <c r="G1" s="509"/>
      <c r="H1" s="509"/>
      <c r="I1" s="509"/>
      <c r="J1" s="509"/>
      <c r="K1" s="509"/>
      <c r="L1" s="509"/>
      <c r="M1" s="509"/>
      <c r="N1" s="509"/>
      <c r="O1" s="510"/>
    </row>
    <row r="2" spans="1:15" ht="12.6" customHeight="1" thickBot="1" x14ac:dyDescent="0.25">
      <c r="A2" s="490" t="str">
        <f>APUCARANA!A2</f>
        <v>Demostrativo de Despesas - JANEIRO 2021 A DEZEMBRO 2021</v>
      </c>
      <c r="B2" s="491"/>
      <c r="C2" s="491"/>
      <c r="D2" s="491"/>
      <c r="E2" s="491"/>
      <c r="F2" s="491"/>
      <c r="G2" s="491"/>
      <c r="H2" s="491"/>
      <c r="I2" s="491"/>
      <c r="J2" s="491"/>
      <c r="K2" s="491"/>
      <c r="L2" s="491"/>
      <c r="M2" s="491"/>
      <c r="N2" s="491"/>
      <c r="O2" s="492"/>
    </row>
    <row r="3" spans="1:15" ht="12.6" customHeight="1" thickBot="1" x14ac:dyDescent="0.25">
      <c r="A3" s="45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211"/>
      <c r="O3" s="46"/>
    </row>
    <row r="4" spans="1:15" ht="12.6" customHeight="1" thickBot="1" x14ac:dyDescent="0.25">
      <c r="A4" s="511" t="s">
        <v>55</v>
      </c>
      <c r="B4" s="512"/>
      <c r="C4" s="512"/>
      <c r="D4" s="512"/>
      <c r="E4" s="512"/>
      <c r="F4" s="512"/>
      <c r="G4" s="512"/>
      <c r="H4" s="512"/>
      <c r="I4" s="512"/>
      <c r="J4" s="512"/>
      <c r="K4" s="512"/>
      <c r="L4" s="512"/>
      <c r="M4" s="512"/>
      <c r="N4" s="512"/>
      <c r="O4" s="513"/>
    </row>
    <row r="5" spans="1:15" ht="12.6" customHeight="1" thickBot="1" x14ac:dyDescent="0.25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298"/>
      <c r="O5" s="45"/>
    </row>
    <row r="6" spans="1:15" s="25" customFormat="1" ht="12.6" customHeight="1" thickBot="1" x14ac:dyDescent="0.25">
      <c r="A6" s="101" t="s">
        <v>0</v>
      </c>
      <c r="B6" s="102">
        <f>APUCARANA!B6</f>
        <v>44197</v>
      </c>
      <c r="C6" s="102">
        <f>APUCARANA!C6</f>
        <v>44228</v>
      </c>
      <c r="D6" s="102">
        <f>APUCARANA!D6</f>
        <v>44256</v>
      </c>
      <c r="E6" s="102">
        <f>APUCARANA!E6</f>
        <v>44287</v>
      </c>
      <c r="F6" s="102">
        <f>APUCARANA!F6</f>
        <v>44317</v>
      </c>
      <c r="G6" s="102">
        <f>APUCARANA!G6</f>
        <v>44348</v>
      </c>
      <c r="H6" s="102">
        <f>APUCARANA!H6</f>
        <v>44378</v>
      </c>
      <c r="I6" s="102">
        <f>APUCARANA!I6</f>
        <v>44409</v>
      </c>
      <c r="J6" s="102">
        <f>APUCARANA!J6</f>
        <v>44440</v>
      </c>
      <c r="K6" s="102">
        <f>APUCARANA!K6</f>
        <v>44470</v>
      </c>
      <c r="L6" s="102">
        <f>APUCARANA!L6</f>
        <v>44501</v>
      </c>
      <c r="M6" s="102">
        <f>APUCARANA!M6</f>
        <v>44531</v>
      </c>
      <c r="N6" s="103" t="str">
        <f>APUCARANA!N6</f>
        <v>Total</v>
      </c>
      <c r="O6" s="104" t="str">
        <f>APUCARANA!O6</f>
        <v>Média</v>
      </c>
    </row>
    <row r="7" spans="1:15" s="25" customFormat="1" ht="12.6" customHeight="1" x14ac:dyDescent="0.2">
      <c r="A7" s="105" t="s">
        <v>505</v>
      </c>
      <c r="B7" s="54">
        <v>42.5</v>
      </c>
      <c r="C7" s="54">
        <v>42.5</v>
      </c>
      <c r="D7" s="54">
        <v>42.5</v>
      </c>
      <c r="E7" s="54"/>
      <c r="F7" s="54"/>
      <c r="G7" s="54"/>
      <c r="H7" s="54"/>
      <c r="I7" s="54"/>
      <c r="J7" s="54"/>
      <c r="K7" s="54"/>
      <c r="L7" s="54"/>
      <c r="M7" s="54">
        <v>0</v>
      </c>
      <c r="N7" s="222">
        <f t="shared" ref="N7:N66" si="0">SUM(B7:M7)</f>
        <v>127.5</v>
      </c>
      <c r="O7" s="106">
        <f>IFERROR(AVERAGEIF(B7:M7,"&gt;0"),"")</f>
        <v>42.5</v>
      </c>
    </row>
    <row r="8" spans="1:15" s="25" customFormat="1" ht="12.6" customHeight="1" x14ac:dyDescent="0.2">
      <c r="A8" s="105" t="s">
        <v>222</v>
      </c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>
        <v>0</v>
      </c>
      <c r="N8" s="222">
        <f t="shared" si="0"/>
        <v>0</v>
      </c>
      <c r="O8" s="106" t="str">
        <f t="shared" ref="O8:O66" si="1">IFERROR(AVERAGEIF(B8:M8,"&gt;0"),"")</f>
        <v/>
      </c>
    </row>
    <row r="9" spans="1:15" s="25" customFormat="1" ht="12.6" customHeight="1" x14ac:dyDescent="0.2">
      <c r="A9" s="105" t="s">
        <v>113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>
        <v>0</v>
      </c>
      <c r="N9" s="222">
        <f t="shared" si="0"/>
        <v>0</v>
      </c>
      <c r="O9" s="106" t="str">
        <f t="shared" si="1"/>
        <v/>
      </c>
    </row>
    <row r="10" spans="1:15" s="25" customFormat="1" ht="12.6" customHeight="1" x14ac:dyDescent="0.2">
      <c r="A10" s="105" t="s">
        <v>236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>
        <v>0</v>
      </c>
      <c r="N10" s="222">
        <f t="shared" si="0"/>
        <v>0</v>
      </c>
      <c r="O10" s="106" t="str">
        <f t="shared" si="1"/>
        <v/>
      </c>
    </row>
    <row r="11" spans="1:15" s="25" customFormat="1" ht="12.6" customHeight="1" x14ac:dyDescent="0.2">
      <c r="A11" s="105" t="s">
        <v>391</v>
      </c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>
        <v>0</v>
      </c>
      <c r="N11" s="222">
        <f t="shared" si="0"/>
        <v>0</v>
      </c>
      <c r="O11" s="106" t="str">
        <f t="shared" si="1"/>
        <v/>
      </c>
    </row>
    <row r="12" spans="1:15" s="25" customFormat="1" ht="12.6" customHeight="1" x14ac:dyDescent="0.2">
      <c r="A12" s="105" t="s">
        <v>504</v>
      </c>
      <c r="B12" s="54">
        <v>50</v>
      </c>
      <c r="C12" s="54">
        <v>50</v>
      </c>
      <c r="D12" s="54">
        <v>248</v>
      </c>
      <c r="E12" s="54"/>
      <c r="F12" s="54"/>
      <c r="G12" s="54"/>
      <c r="H12" s="54"/>
      <c r="I12" s="54"/>
      <c r="J12" s="54"/>
      <c r="K12" s="54"/>
      <c r="L12" s="54"/>
      <c r="M12" s="54">
        <v>0</v>
      </c>
      <c r="N12" s="222">
        <f t="shared" si="0"/>
        <v>348</v>
      </c>
      <c r="O12" s="106">
        <f t="shared" si="1"/>
        <v>116</v>
      </c>
    </row>
    <row r="13" spans="1:15" s="25" customFormat="1" ht="12.6" customHeight="1" x14ac:dyDescent="0.2">
      <c r="A13" s="105" t="s">
        <v>606</v>
      </c>
      <c r="B13" s="54">
        <v>1700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>
        <v>0</v>
      </c>
      <c r="N13" s="222">
        <f t="shared" si="0"/>
        <v>1700</v>
      </c>
      <c r="O13" s="106">
        <f t="shared" si="1"/>
        <v>1700</v>
      </c>
    </row>
    <row r="14" spans="1:15" s="25" customFormat="1" ht="12.6" customHeight="1" x14ac:dyDescent="0.2">
      <c r="A14" s="105" t="s">
        <v>308</v>
      </c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>
        <v>0</v>
      </c>
      <c r="N14" s="222">
        <f t="shared" si="0"/>
        <v>0</v>
      </c>
      <c r="O14" s="106" t="str">
        <f t="shared" si="1"/>
        <v/>
      </c>
    </row>
    <row r="15" spans="1:15" s="25" customFormat="1" ht="12.6" customHeight="1" x14ac:dyDescent="0.2">
      <c r="A15" s="105" t="s">
        <v>612</v>
      </c>
      <c r="B15" s="54"/>
      <c r="C15" s="54"/>
      <c r="D15" s="54">
        <v>815</v>
      </c>
      <c r="E15" s="54"/>
      <c r="F15" s="54"/>
      <c r="G15" s="54"/>
      <c r="H15" s="54"/>
      <c r="I15" s="54"/>
      <c r="J15" s="54"/>
      <c r="K15" s="54"/>
      <c r="L15" s="54"/>
      <c r="M15" s="54">
        <v>0</v>
      </c>
      <c r="N15" s="222">
        <f t="shared" si="0"/>
        <v>815</v>
      </c>
      <c r="O15" s="106">
        <f t="shared" si="1"/>
        <v>815</v>
      </c>
    </row>
    <row r="16" spans="1:15" s="25" customFormat="1" ht="12.6" customHeight="1" x14ac:dyDescent="0.2">
      <c r="A16" s="105" t="s">
        <v>131</v>
      </c>
      <c r="B16" s="54">
        <v>59.31</v>
      </c>
      <c r="C16" s="54"/>
      <c r="D16" s="54">
        <v>232.25</v>
      </c>
      <c r="E16" s="54"/>
      <c r="F16" s="54"/>
      <c r="G16" s="54"/>
      <c r="H16" s="54"/>
      <c r="I16" s="54"/>
      <c r="J16" s="54"/>
      <c r="K16" s="54"/>
      <c r="L16" s="54"/>
      <c r="M16" s="54">
        <v>0</v>
      </c>
      <c r="N16" s="222">
        <f t="shared" si="0"/>
        <v>291.56</v>
      </c>
      <c r="O16" s="106">
        <f t="shared" si="1"/>
        <v>145.78</v>
      </c>
    </row>
    <row r="17" spans="1:15" s="25" customFormat="1" ht="12.6" customHeight="1" x14ac:dyDescent="0.2">
      <c r="A17" s="105" t="s">
        <v>157</v>
      </c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>
        <v>0</v>
      </c>
      <c r="N17" s="222">
        <f t="shared" si="0"/>
        <v>0</v>
      </c>
      <c r="O17" s="106" t="str">
        <f t="shared" si="1"/>
        <v/>
      </c>
    </row>
    <row r="18" spans="1:15" s="25" customFormat="1" ht="12.6" customHeight="1" x14ac:dyDescent="0.2">
      <c r="A18" s="105" t="s">
        <v>322</v>
      </c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>
        <v>0</v>
      </c>
      <c r="N18" s="222">
        <f t="shared" si="0"/>
        <v>0</v>
      </c>
      <c r="O18" s="106" t="str">
        <f t="shared" si="1"/>
        <v/>
      </c>
    </row>
    <row r="19" spans="1:15" s="25" customFormat="1" ht="12.6" customHeight="1" x14ac:dyDescent="0.2">
      <c r="A19" s="105" t="s">
        <v>149</v>
      </c>
      <c r="B19" s="54"/>
      <c r="C19" s="54">
        <v>158.94999999999999</v>
      </c>
      <c r="D19" s="54">
        <v>1148.22</v>
      </c>
      <c r="E19" s="54"/>
      <c r="F19" s="54"/>
      <c r="G19" s="54"/>
      <c r="H19" s="54"/>
      <c r="I19" s="54"/>
      <c r="J19" s="54"/>
      <c r="K19" s="54"/>
      <c r="L19" s="54"/>
      <c r="M19" s="54">
        <v>0</v>
      </c>
      <c r="N19" s="222">
        <f t="shared" si="0"/>
        <v>1307.17</v>
      </c>
      <c r="O19" s="106">
        <f t="shared" si="1"/>
        <v>653.58500000000004</v>
      </c>
    </row>
    <row r="20" spans="1:15" s="25" customFormat="1" ht="12.6" customHeight="1" x14ac:dyDescent="0.2">
      <c r="A20" s="105" t="s">
        <v>70</v>
      </c>
      <c r="B20" s="54">
        <v>1219.28</v>
      </c>
      <c r="C20" s="54">
        <v>545.20000000000005</v>
      </c>
      <c r="D20" s="54">
        <v>18.899999999999999</v>
      </c>
      <c r="E20" s="54"/>
      <c r="F20" s="54"/>
      <c r="G20" s="54"/>
      <c r="H20" s="54"/>
      <c r="I20" s="54"/>
      <c r="J20" s="54"/>
      <c r="K20" s="54"/>
      <c r="L20" s="54"/>
      <c r="M20" s="54">
        <v>0</v>
      </c>
      <c r="N20" s="222">
        <f t="shared" si="0"/>
        <v>1783.38</v>
      </c>
      <c r="O20" s="106">
        <f t="shared" si="1"/>
        <v>594.46</v>
      </c>
    </row>
    <row r="21" spans="1:15" s="25" customFormat="1" ht="12.6" customHeight="1" x14ac:dyDescent="0.2">
      <c r="A21" s="105" t="s">
        <v>187</v>
      </c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>
        <v>0</v>
      </c>
      <c r="N21" s="222">
        <f t="shared" si="0"/>
        <v>0</v>
      </c>
      <c r="O21" s="106" t="str">
        <f t="shared" si="1"/>
        <v/>
      </c>
    </row>
    <row r="22" spans="1:15" s="25" customFormat="1" ht="12.6" customHeight="1" x14ac:dyDescent="0.2">
      <c r="A22" s="105" t="s">
        <v>488</v>
      </c>
      <c r="B22" s="54">
        <v>168</v>
      </c>
      <c r="C22" s="54">
        <v>1032.2</v>
      </c>
      <c r="D22" s="54">
        <v>293</v>
      </c>
      <c r="E22" s="54"/>
      <c r="F22" s="54"/>
      <c r="G22" s="54"/>
      <c r="H22" s="54"/>
      <c r="I22" s="54"/>
      <c r="J22" s="54"/>
      <c r="K22" s="54"/>
      <c r="L22" s="54"/>
      <c r="M22" s="54">
        <v>0</v>
      </c>
      <c r="N22" s="222">
        <f t="shared" si="0"/>
        <v>1493.2</v>
      </c>
      <c r="O22" s="106">
        <f t="shared" si="1"/>
        <v>497.73333333333335</v>
      </c>
    </row>
    <row r="23" spans="1:15" s="25" customFormat="1" ht="12.6" customHeight="1" x14ac:dyDescent="0.2">
      <c r="A23" s="105" t="s">
        <v>345</v>
      </c>
      <c r="B23" s="54"/>
      <c r="C23" s="54">
        <v>79.900000000000006</v>
      </c>
      <c r="D23" s="54"/>
      <c r="E23" s="54"/>
      <c r="F23" s="54"/>
      <c r="G23" s="54"/>
      <c r="H23" s="54"/>
      <c r="I23" s="54"/>
      <c r="J23" s="54"/>
      <c r="K23" s="54"/>
      <c r="L23" s="54"/>
      <c r="M23" s="54">
        <v>0</v>
      </c>
      <c r="N23" s="222">
        <f t="shared" si="0"/>
        <v>79.900000000000006</v>
      </c>
      <c r="O23" s="106">
        <f t="shared" si="1"/>
        <v>79.900000000000006</v>
      </c>
    </row>
    <row r="24" spans="1:15" s="25" customFormat="1" ht="12.6" customHeight="1" x14ac:dyDescent="0.2">
      <c r="A24" s="105" t="s">
        <v>67</v>
      </c>
      <c r="B24" s="54">
        <v>438.86</v>
      </c>
      <c r="C24" s="54">
        <v>279.08999999999997</v>
      </c>
      <c r="D24" s="54">
        <v>131.1</v>
      </c>
      <c r="E24" s="54"/>
      <c r="F24" s="54"/>
      <c r="G24" s="54"/>
      <c r="H24" s="54"/>
      <c r="I24" s="54"/>
      <c r="J24" s="54"/>
      <c r="K24" s="54"/>
      <c r="L24" s="54"/>
      <c r="M24" s="54">
        <v>0</v>
      </c>
      <c r="N24" s="222">
        <f t="shared" si="0"/>
        <v>849.05000000000007</v>
      </c>
      <c r="O24" s="106">
        <f t="shared" si="1"/>
        <v>283.01666666666671</v>
      </c>
    </row>
    <row r="25" spans="1:15" s="25" customFormat="1" ht="12.6" customHeight="1" x14ac:dyDescent="0.2">
      <c r="A25" s="105" t="s">
        <v>337</v>
      </c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>
        <v>0</v>
      </c>
      <c r="N25" s="222">
        <f t="shared" si="0"/>
        <v>0</v>
      </c>
      <c r="O25" s="106" t="str">
        <f t="shared" si="1"/>
        <v/>
      </c>
    </row>
    <row r="26" spans="1:15" s="25" customFormat="1" ht="12.6" customHeight="1" x14ac:dyDescent="0.2">
      <c r="A26" s="105" t="s">
        <v>658</v>
      </c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>
        <v>0</v>
      </c>
      <c r="N26" s="222">
        <f t="shared" si="0"/>
        <v>0</v>
      </c>
      <c r="O26" s="106" t="str">
        <f t="shared" si="1"/>
        <v/>
      </c>
    </row>
    <row r="27" spans="1:15" s="25" customFormat="1" ht="12.6" customHeight="1" x14ac:dyDescent="0.2">
      <c r="A27" s="105" t="s">
        <v>91</v>
      </c>
      <c r="B27" s="54">
        <v>873.7</v>
      </c>
      <c r="C27" s="54">
        <v>1175.3</v>
      </c>
      <c r="D27" s="54">
        <v>1080.6300000000001</v>
      </c>
      <c r="E27" s="54"/>
      <c r="F27" s="54"/>
      <c r="G27" s="54"/>
      <c r="H27" s="54"/>
      <c r="I27" s="54"/>
      <c r="J27" s="54"/>
      <c r="K27" s="54"/>
      <c r="L27" s="54"/>
      <c r="M27" s="54">
        <v>0</v>
      </c>
      <c r="N27" s="222">
        <f t="shared" si="0"/>
        <v>3129.63</v>
      </c>
      <c r="O27" s="106">
        <f t="shared" si="1"/>
        <v>1043.21</v>
      </c>
    </row>
    <row r="28" spans="1:15" s="25" customFormat="1" ht="12.6" customHeight="1" x14ac:dyDescent="0.2">
      <c r="A28" s="105" t="s">
        <v>158</v>
      </c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>
        <v>0</v>
      </c>
      <c r="N28" s="222">
        <f t="shared" si="0"/>
        <v>0</v>
      </c>
      <c r="O28" s="106" t="str">
        <f t="shared" si="1"/>
        <v/>
      </c>
    </row>
    <row r="29" spans="1:15" s="25" customFormat="1" ht="12.6" customHeight="1" x14ac:dyDescent="0.2">
      <c r="A29" s="105" t="s">
        <v>406</v>
      </c>
      <c r="B29" s="54"/>
      <c r="C29" s="54"/>
      <c r="D29" s="54">
        <v>60</v>
      </c>
      <c r="E29" s="54"/>
      <c r="F29" s="54"/>
      <c r="G29" s="54"/>
      <c r="H29" s="54"/>
      <c r="I29" s="54"/>
      <c r="J29" s="54"/>
      <c r="K29" s="54"/>
      <c r="L29" s="54"/>
      <c r="M29" s="54">
        <v>0</v>
      </c>
      <c r="N29" s="222">
        <f t="shared" si="0"/>
        <v>60</v>
      </c>
      <c r="O29" s="106">
        <f t="shared" si="1"/>
        <v>60</v>
      </c>
    </row>
    <row r="30" spans="1:15" s="25" customFormat="1" ht="12.6" customHeight="1" x14ac:dyDescent="0.2">
      <c r="A30" s="105" t="s">
        <v>142</v>
      </c>
      <c r="B30" s="54">
        <v>843.98</v>
      </c>
      <c r="C30" s="54">
        <v>693.98</v>
      </c>
      <c r="D30" s="54">
        <v>1188.98</v>
      </c>
      <c r="E30" s="54"/>
      <c r="F30" s="54"/>
      <c r="G30" s="54"/>
      <c r="H30" s="54"/>
      <c r="I30" s="54"/>
      <c r="J30" s="54"/>
      <c r="K30" s="54"/>
      <c r="L30" s="54"/>
      <c r="M30" s="54">
        <v>0</v>
      </c>
      <c r="N30" s="222">
        <f t="shared" si="0"/>
        <v>2726.94</v>
      </c>
      <c r="O30" s="106">
        <f t="shared" si="1"/>
        <v>908.98</v>
      </c>
    </row>
    <row r="31" spans="1:15" s="25" customFormat="1" ht="12.6" customHeight="1" x14ac:dyDescent="0.2">
      <c r="A31" s="117" t="s">
        <v>88</v>
      </c>
      <c r="B31" s="54">
        <v>76.400000000000006</v>
      </c>
      <c r="C31" s="54">
        <v>45</v>
      </c>
      <c r="D31" s="54">
        <v>740</v>
      </c>
      <c r="E31" s="54"/>
      <c r="F31" s="54"/>
      <c r="G31" s="54"/>
      <c r="H31" s="54"/>
      <c r="I31" s="54"/>
      <c r="J31" s="54"/>
      <c r="K31" s="54"/>
      <c r="L31" s="54"/>
      <c r="M31" s="54">
        <v>0</v>
      </c>
      <c r="N31" s="222">
        <f t="shared" si="0"/>
        <v>861.4</v>
      </c>
      <c r="O31" s="106">
        <f t="shared" si="1"/>
        <v>287.13333333333333</v>
      </c>
    </row>
    <row r="32" spans="1:15" s="25" customFormat="1" ht="12.6" customHeight="1" x14ac:dyDescent="0.2">
      <c r="A32" s="117" t="s">
        <v>402</v>
      </c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>
        <v>0</v>
      </c>
      <c r="N32" s="222">
        <f t="shared" si="0"/>
        <v>0</v>
      </c>
      <c r="O32" s="106" t="str">
        <f t="shared" si="1"/>
        <v/>
      </c>
    </row>
    <row r="33" spans="1:15" s="25" customFormat="1" ht="12.6" customHeight="1" x14ac:dyDescent="0.2">
      <c r="A33" s="117" t="s">
        <v>126</v>
      </c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>
        <v>0</v>
      </c>
      <c r="N33" s="222">
        <f t="shared" si="0"/>
        <v>0</v>
      </c>
      <c r="O33" s="106" t="str">
        <f t="shared" si="1"/>
        <v/>
      </c>
    </row>
    <row r="34" spans="1:15" s="25" customFormat="1" ht="12.6" customHeight="1" x14ac:dyDescent="0.2">
      <c r="A34" s="117" t="s">
        <v>77</v>
      </c>
      <c r="B34" s="54"/>
      <c r="C34" s="54">
        <v>200</v>
      </c>
      <c r="D34" s="54">
        <v>108</v>
      </c>
      <c r="E34" s="54"/>
      <c r="F34" s="54"/>
      <c r="G34" s="54"/>
      <c r="H34" s="54"/>
      <c r="I34" s="54"/>
      <c r="J34" s="54"/>
      <c r="K34" s="54"/>
      <c r="L34" s="54"/>
      <c r="M34" s="54">
        <v>0</v>
      </c>
      <c r="N34" s="222">
        <f t="shared" si="0"/>
        <v>308</v>
      </c>
      <c r="O34" s="106">
        <f t="shared" si="1"/>
        <v>154</v>
      </c>
    </row>
    <row r="35" spans="1:15" s="25" customFormat="1" ht="12.6" customHeight="1" x14ac:dyDescent="0.2">
      <c r="A35" s="117" t="s">
        <v>111</v>
      </c>
      <c r="B35" s="54"/>
      <c r="C35" s="54">
        <v>185.6</v>
      </c>
      <c r="D35" s="54"/>
      <c r="E35" s="54"/>
      <c r="F35" s="54"/>
      <c r="G35" s="54"/>
      <c r="H35" s="54"/>
      <c r="I35" s="54"/>
      <c r="J35" s="54"/>
      <c r="K35" s="54"/>
      <c r="L35" s="54"/>
      <c r="M35" s="54">
        <v>0</v>
      </c>
      <c r="N35" s="222">
        <f t="shared" si="0"/>
        <v>185.6</v>
      </c>
      <c r="O35" s="106">
        <f t="shared" si="1"/>
        <v>185.6</v>
      </c>
    </row>
    <row r="36" spans="1:15" s="25" customFormat="1" ht="12.6" customHeight="1" x14ac:dyDescent="0.2">
      <c r="A36" s="117" t="s">
        <v>69</v>
      </c>
      <c r="B36" s="54"/>
      <c r="C36" s="54"/>
      <c r="D36" s="54">
        <v>449.7</v>
      </c>
      <c r="E36" s="54"/>
      <c r="F36" s="54"/>
      <c r="G36" s="54"/>
      <c r="H36" s="54"/>
      <c r="I36" s="54"/>
      <c r="J36" s="54"/>
      <c r="K36" s="54"/>
      <c r="L36" s="54"/>
      <c r="M36" s="54">
        <v>0</v>
      </c>
      <c r="N36" s="222">
        <f t="shared" si="0"/>
        <v>449.7</v>
      </c>
      <c r="O36" s="106">
        <f t="shared" si="1"/>
        <v>449.7</v>
      </c>
    </row>
    <row r="37" spans="1:15" s="25" customFormat="1" ht="12.6" customHeight="1" x14ac:dyDescent="0.2">
      <c r="A37" s="117" t="s">
        <v>76</v>
      </c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>
        <v>0</v>
      </c>
      <c r="N37" s="222">
        <f t="shared" si="0"/>
        <v>0</v>
      </c>
      <c r="O37" s="106" t="str">
        <f t="shared" si="1"/>
        <v/>
      </c>
    </row>
    <row r="38" spans="1:15" s="25" customFormat="1" ht="12.6" customHeight="1" x14ac:dyDescent="0.2">
      <c r="A38" s="117" t="s">
        <v>490</v>
      </c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>
        <v>0</v>
      </c>
      <c r="N38" s="222">
        <f t="shared" si="0"/>
        <v>0</v>
      </c>
      <c r="O38" s="106" t="str">
        <f t="shared" si="1"/>
        <v/>
      </c>
    </row>
    <row r="39" spans="1:15" s="25" customFormat="1" ht="12.6" customHeight="1" x14ac:dyDescent="0.2">
      <c r="A39" s="117" t="s">
        <v>411</v>
      </c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>
        <v>0</v>
      </c>
      <c r="N39" s="222">
        <f t="shared" si="0"/>
        <v>0</v>
      </c>
      <c r="O39" s="106" t="str">
        <f t="shared" si="1"/>
        <v/>
      </c>
    </row>
    <row r="40" spans="1:15" s="25" customFormat="1" ht="12.6" customHeight="1" x14ac:dyDescent="0.2">
      <c r="A40" s="117" t="s">
        <v>506</v>
      </c>
      <c r="B40" s="54"/>
      <c r="C40" s="54">
        <v>20</v>
      </c>
      <c r="D40" s="54"/>
      <c r="E40" s="54"/>
      <c r="F40" s="54"/>
      <c r="G40" s="54"/>
      <c r="H40" s="54"/>
      <c r="I40" s="54"/>
      <c r="J40" s="54"/>
      <c r="K40" s="54"/>
      <c r="L40" s="54"/>
      <c r="M40" s="54">
        <v>0</v>
      </c>
      <c r="N40" s="222">
        <f t="shared" si="0"/>
        <v>20</v>
      </c>
      <c r="O40" s="106">
        <f t="shared" si="1"/>
        <v>20</v>
      </c>
    </row>
    <row r="41" spans="1:15" s="25" customFormat="1" ht="12.6" customHeight="1" x14ac:dyDescent="0.2">
      <c r="A41" s="105" t="s">
        <v>176</v>
      </c>
      <c r="B41" s="54"/>
      <c r="C41" s="54">
        <v>11508.4</v>
      </c>
      <c r="D41" s="54"/>
      <c r="E41" s="54"/>
      <c r="F41" s="54"/>
      <c r="G41" s="54"/>
      <c r="H41" s="54"/>
      <c r="I41" s="54"/>
      <c r="J41" s="54"/>
      <c r="K41" s="54"/>
      <c r="L41" s="54"/>
      <c r="M41" s="54">
        <v>0</v>
      </c>
      <c r="N41" s="222">
        <f t="shared" si="0"/>
        <v>11508.4</v>
      </c>
      <c r="O41" s="106">
        <f t="shared" si="1"/>
        <v>11508.4</v>
      </c>
    </row>
    <row r="42" spans="1:15" s="25" customFormat="1" ht="12.6" customHeight="1" x14ac:dyDescent="0.2">
      <c r="A42" s="105" t="s">
        <v>118</v>
      </c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>
        <v>0</v>
      </c>
      <c r="N42" s="222">
        <f t="shared" si="0"/>
        <v>0</v>
      </c>
      <c r="O42" s="106" t="str">
        <f t="shared" si="1"/>
        <v/>
      </c>
    </row>
    <row r="43" spans="1:15" s="25" customFormat="1" ht="12.6" customHeight="1" x14ac:dyDescent="0.2">
      <c r="A43" s="105" t="s">
        <v>493</v>
      </c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>
        <v>0</v>
      </c>
      <c r="N43" s="222">
        <f t="shared" si="0"/>
        <v>0</v>
      </c>
      <c r="O43" s="106" t="str">
        <f t="shared" si="1"/>
        <v/>
      </c>
    </row>
    <row r="44" spans="1:15" s="25" customFormat="1" ht="12.6" customHeight="1" x14ac:dyDescent="0.2">
      <c r="A44" s="105" t="s">
        <v>102</v>
      </c>
      <c r="B44" s="54">
        <v>3750</v>
      </c>
      <c r="C44" s="54">
        <v>3750</v>
      </c>
      <c r="D44" s="54">
        <v>3750</v>
      </c>
      <c r="E44" s="54"/>
      <c r="F44" s="54"/>
      <c r="G44" s="54"/>
      <c r="H44" s="54"/>
      <c r="I44" s="54"/>
      <c r="J44" s="54"/>
      <c r="K44" s="54"/>
      <c r="L44" s="54"/>
      <c r="M44" s="54">
        <v>0</v>
      </c>
      <c r="N44" s="222">
        <f t="shared" si="0"/>
        <v>11250</v>
      </c>
      <c r="O44" s="106">
        <f t="shared" si="1"/>
        <v>3750</v>
      </c>
    </row>
    <row r="45" spans="1:15" s="25" customFormat="1" ht="12.6" customHeight="1" x14ac:dyDescent="0.2">
      <c r="A45" s="263" t="s">
        <v>684</v>
      </c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>
        <v>0</v>
      </c>
      <c r="N45" s="222">
        <f t="shared" si="0"/>
        <v>0</v>
      </c>
      <c r="O45" s="106" t="str">
        <f t="shared" si="1"/>
        <v/>
      </c>
    </row>
    <row r="46" spans="1:15" s="25" customFormat="1" ht="12.6" customHeight="1" x14ac:dyDescent="0.2">
      <c r="A46" s="263" t="s">
        <v>371</v>
      </c>
      <c r="B46" s="54">
        <v>284.92</v>
      </c>
      <c r="C46" s="54">
        <v>284.92</v>
      </c>
      <c r="D46" s="54">
        <v>284.92</v>
      </c>
      <c r="E46" s="54"/>
      <c r="F46" s="54"/>
      <c r="G46" s="54"/>
      <c r="H46" s="54"/>
      <c r="I46" s="54"/>
      <c r="J46" s="54"/>
      <c r="K46" s="54"/>
      <c r="L46" s="54"/>
      <c r="M46" s="54">
        <v>0</v>
      </c>
      <c r="N46" s="222">
        <f t="shared" si="0"/>
        <v>854.76</v>
      </c>
      <c r="O46" s="106">
        <f t="shared" si="1"/>
        <v>284.92</v>
      </c>
    </row>
    <row r="47" spans="1:15" s="25" customFormat="1" ht="12.6" customHeight="1" x14ac:dyDescent="0.2">
      <c r="A47" s="105" t="s">
        <v>507</v>
      </c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>
        <v>0</v>
      </c>
      <c r="N47" s="222">
        <f t="shared" si="0"/>
        <v>0</v>
      </c>
      <c r="O47" s="106" t="str">
        <f t="shared" si="1"/>
        <v/>
      </c>
    </row>
    <row r="48" spans="1:15" s="25" customFormat="1" ht="12.6" customHeight="1" x14ac:dyDescent="0.2">
      <c r="A48" s="105" t="s">
        <v>494</v>
      </c>
      <c r="B48" s="54">
        <v>255</v>
      </c>
      <c r="C48" s="54">
        <v>85</v>
      </c>
      <c r="D48" s="54">
        <v>170</v>
      </c>
      <c r="E48" s="54"/>
      <c r="F48" s="54"/>
      <c r="G48" s="54"/>
      <c r="H48" s="54"/>
      <c r="I48" s="54"/>
      <c r="J48" s="54"/>
      <c r="K48" s="54"/>
      <c r="L48" s="54"/>
      <c r="M48" s="54">
        <v>0</v>
      </c>
      <c r="N48" s="222">
        <f t="shared" si="0"/>
        <v>510</v>
      </c>
      <c r="O48" s="106">
        <f t="shared" si="1"/>
        <v>170</v>
      </c>
    </row>
    <row r="49" spans="1:15" s="25" customFormat="1" ht="12.6" customHeight="1" x14ac:dyDescent="0.2">
      <c r="A49" s="105" t="s">
        <v>495</v>
      </c>
      <c r="B49" s="54"/>
      <c r="C49" s="54">
        <v>2268.1</v>
      </c>
      <c r="D49" s="54">
        <v>970.1</v>
      </c>
      <c r="E49" s="54"/>
      <c r="F49" s="54"/>
      <c r="G49" s="54"/>
      <c r="H49" s="54"/>
      <c r="I49" s="54"/>
      <c r="J49" s="54"/>
      <c r="K49" s="54"/>
      <c r="L49" s="54"/>
      <c r="M49" s="54">
        <v>0</v>
      </c>
      <c r="N49" s="222">
        <f t="shared" si="0"/>
        <v>3238.2</v>
      </c>
      <c r="O49" s="106">
        <f t="shared" si="1"/>
        <v>1619.1</v>
      </c>
    </row>
    <row r="50" spans="1:15" s="25" customFormat="1" ht="12.6" customHeight="1" x14ac:dyDescent="0.2">
      <c r="A50" s="105" t="s">
        <v>508</v>
      </c>
      <c r="B50" s="54">
        <v>800</v>
      </c>
      <c r="C50" s="54">
        <v>350</v>
      </c>
      <c r="D50" s="54"/>
      <c r="E50" s="54"/>
      <c r="F50" s="54"/>
      <c r="G50" s="54"/>
      <c r="H50" s="54"/>
      <c r="I50" s="54"/>
      <c r="J50" s="54"/>
      <c r="K50" s="54"/>
      <c r="L50" s="54"/>
      <c r="M50" s="54">
        <v>0</v>
      </c>
      <c r="N50" s="222">
        <f t="shared" si="0"/>
        <v>1150</v>
      </c>
      <c r="O50" s="106">
        <f t="shared" si="1"/>
        <v>575</v>
      </c>
    </row>
    <row r="51" spans="1:15" s="25" customFormat="1" ht="12.6" customHeight="1" x14ac:dyDescent="0.2">
      <c r="A51" s="105" t="s">
        <v>94</v>
      </c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>
        <v>0</v>
      </c>
      <c r="N51" s="222">
        <f t="shared" si="0"/>
        <v>0</v>
      </c>
      <c r="O51" s="106" t="str">
        <f t="shared" si="1"/>
        <v/>
      </c>
    </row>
    <row r="52" spans="1:15" s="25" customFormat="1" ht="12.6" customHeight="1" x14ac:dyDescent="0.2">
      <c r="A52" s="105" t="s">
        <v>497</v>
      </c>
      <c r="B52" s="54">
        <v>1630.05</v>
      </c>
      <c r="C52" s="54">
        <v>1234.43</v>
      </c>
      <c r="D52" s="54">
        <v>1328.1</v>
      </c>
      <c r="E52" s="54"/>
      <c r="F52" s="54"/>
      <c r="G52" s="54"/>
      <c r="H52" s="54"/>
      <c r="I52" s="54"/>
      <c r="J52" s="54"/>
      <c r="K52" s="54"/>
      <c r="L52" s="54"/>
      <c r="M52" s="54">
        <v>0</v>
      </c>
      <c r="N52" s="222">
        <f t="shared" si="0"/>
        <v>4192.58</v>
      </c>
      <c r="O52" s="106">
        <f t="shared" si="1"/>
        <v>1397.5266666666666</v>
      </c>
    </row>
    <row r="53" spans="1:15" s="25" customFormat="1" ht="12.6" customHeight="1" x14ac:dyDescent="0.2">
      <c r="A53" s="105" t="s">
        <v>95</v>
      </c>
      <c r="B53" s="54">
        <v>2133.75</v>
      </c>
      <c r="C53" s="54">
        <v>1595.1</v>
      </c>
      <c r="D53" s="54">
        <v>1662.12</v>
      </c>
      <c r="E53" s="54"/>
      <c r="F53" s="54"/>
      <c r="G53" s="54"/>
      <c r="H53" s="54"/>
      <c r="I53" s="54"/>
      <c r="J53" s="54"/>
      <c r="K53" s="54"/>
      <c r="L53" s="54"/>
      <c r="M53" s="54">
        <v>0</v>
      </c>
      <c r="N53" s="222">
        <f t="shared" si="0"/>
        <v>5390.9699999999993</v>
      </c>
      <c r="O53" s="106">
        <f t="shared" si="1"/>
        <v>1796.9899999999998</v>
      </c>
    </row>
    <row r="54" spans="1:15" s="25" customFormat="1" ht="12.6" customHeight="1" x14ac:dyDescent="0.2">
      <c r="A54" s="105" t="s">
        <v>98</v>
      </c>
      <c r="B54" s="54"/>
      <c r="C54" s="54">
        <v>290</v>
      </c>
      <c r="D54" s="54"/>
      <c r="E54" s="54"/>
      <c r="F54" s="54"/>
      <c r="G54" s="54"/>
      <c r="H54" s="54"/>
      <c r="I54" s="54"/>
      <c r="J54" s="54"/>
      <c r="K54" s="54"/>
      <c r="L54" s="54"/>
      <c r="M54" s="54">
        <v>0</v>
      </c>
      <c r="N54" s="222">
        <f t="shared" si="0"/>
        <v>290</v>
      </c>
      <c r="O54" s="106">
        <f t="shared" si="1"/>
        <v>290</v>
      </c>
    </row>
    <row r="55" spans="1:15" s="25" customFormat="1" ht="12.6" customHeight="1" x14ac:dyDescent="0.2">
      <c r="A55" s="105" t="s">
        <v>96</v>
      </c>
      <c r="B55" s="54">
        <v>448.9</v>
      </c>
      <c r="C55" s="54">
        <v>406.98</v>
      </c>
      <c r="D55" s="54">
        <v>420.06</v>
      </c>
      <c r="E55" s="54"/>
      <c r="F55" s="54"/>
      <c r="G55" s="54"/>
      <c r="H55" s="54"/>
      <c r="I55" s="54"/>
      <c r="J55" s="54"/>
      <c r="K55" s="54"/>
      <c r="L55" s="54"/>
      <c r="M55" s="54">
        <v>0</v>
      </c>
      <c r="N55" s="222">
        <f t="shared" si="0"/>
        <v>1275.94</v>
      </c>
      <c r="O55" s="106">
        <f t="shared" si="1"/>
        <v>425.31333333333333</v>
      </c>
    </row>
    <row r="56" spans="1:15" s="25" customFormat="1" ht="12.6" customHeight="1" x14ac:dyDescent="0.2">
      <c r="A56" s="105" t="s">
        <v>174</v>
      </c>
      <c r="B56" s="54">
        <v>252</v>
      </c>
      <c r="C56" s="54">
        <v>177</v>
      </c>
      <c r="D56" s="54">
        <v>177</v>
      </c>
      <c r="E56" s="54"/>
      <c r="F56" s="54"/>
      <c r="G56" s="54"/>
      <c r="H56" s="54"/>
      <c r="I56" s="54"/>
      <c r="J56" s="54"/>
      <c r="K56" s="54"/>
      <c r="L56" s="54"/>
      <c r="M56" s="54">
        <v>0</v>
      </c>
      <c r="N56" s="222">
        <f t="shared" si="0"/>
        <v>606</v>
      </c>
      <c r="O56" s="106">
        <f t="shared" si="1"/>
        <v>202</v>
      </c>
    </row>
    <row r="57" spans="1:15" s="25" customFormat="1" ht="12.6" customHeight="1" x14ac:dyDescent="0.2">
      <c r="A57" s="105" t="s">
        <v>75</v>
      </c>
      <c r="B57" s="54">
        <v>1228.6600000000001</v>
      </c>
      <c r="C57" s="54">
        <v>1468.45</v>
      </c>
      <c r="D57" s="54">
        <v>1371.44</v>
      </c>
      <c r="E57" s="54"/>
      <c r="F57" s="54"/>
      <c r="G57" s="54"/>
      <c r="H57" s="54"/>
      <c r="I57" s="54"/>
      <c r="J57" s="54"/>
      <c r="K57" s="54"/>
      <c r="L57" s="54"/>
      <c r="M57" s="54">
        <v>0</v>
      </c>
      <c r="N57" s="222">
        <f t="shared" si="0"/>
        <v>4068.55</v>
      </c>
      <c r="O57" s="106">
        <f t="shared" si="1"/>
        <v>1356.1833333333334</v>
      </c>
    </row>
    <row r="58" spans="1:15" s="25" customFormat="1" ht="12.6" customHeight="1" x14ac:dyDescent="0.2">
      <c r="A58" s="105" t="s">
        <v>175</v>
      </c>
      <c r="B58" s="54"/>
      <c r="C58" s="54"/>
      <c r="D58" s="54">
        <v>93.3</v>
      </c>
      <c r="E58" s="54"/>
      <c r="F58" s="54"/>
      <c r="G58" s="54"/>
      <c r="H58" s="54"/>
      <c r="I58" s="54"/>
      <c r="J58" s="54"/>
      <c r="K58" s="54"/>
      <c r="L58" s="54"/>
      <c r="M58" s="54">
        <v>0</v>
      </c>
      <c r="N58" s="222">
        <f t="shared" si="0"/>
        <v>93.3</v>
      </c>
      <c r="O58" s="106">
        <f t="shared" si="1"/>
        <v>93.3</v>
      </c>
    </row>
    <row r="59" spans="1:15" s="25" customFormat="1" ht="12.6" customHeight="1" x14ac:dyDescent="0.2">
      <c r="A59" s="105" t="s">
        <v>184</v>
      </c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>
        <v>0</v>
      </c>
      <c r="N59" s="222">
        <f t="shared" si="0"/>
        <v>0</v>
      </c>
      <c r="O59" s="106" t="str">
        <f t="shared" si="1"/>
        <v/>
      </c>
    </row>
    <row r="60" spans="1:15" s="25" customFormat="1" ht="12.6" customHeight="1" x14ac:dyDescent="0.2">
      <c r="A60" s="105" t="s">
        <v>509</v>
      </c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>
        <v>0</v>
      </c>
      <c r="N60" s="222">
        <f t="shared" si="0"/>
        <v>0</v>
      </c>
      <c r="O60" s="106" t="str">
        <f t="shared" si="1"/>
        <v/>
      </c>
    </row>
    <row r="61" spans="1:15" s="25" customFormat="1" ht="12.6" customHeight="1" x14ac:dyDescent="0.2">
      <c r="A61" s="105" t="s">
        <v>268</v>
      </c>
      <c r="B61" s="54"/>
      <c r="C61" s="54">
        <v>40</v>
      </c>
      <c r="D61" s="54">
        <v>20</v>
      </c>
      <c r="E61" s="54"/>
      <c r="F61" s="54"/>
      <c r="G61" s="54"/>
      <c r="H61" s="54"/>
      <c r="I61" s="54"/>
      <c r="J61" s="54"/>
      <c r="K61" s="54"/>
      <c r="L61" s="54"/>
      <c r="M61" s="54">
        <v>0</v>
      </c>
      <c r="N61" s="222">
        <f t="shared" si="0"/>
        <v>60</v>
      </c>
      <c r="O61" s="106">
        <f t="shared" si="1"/>
        <v>30</v>
      </c>
    </row>
    <row r="62" spans="1:15" s="25" customFormat="1" ht="12.6" customHeight="1" x14ac:dyDescent="0.2">
      <c r="A62" s="105" t="s">
        <v>79</v>
      </c>
      <c r="B62" s="54">
        <v>98</v>
      </c>
      <c r="C62" s="54">
        <v>144.6</v>
      </c>
      <c r="D62" s="54">
        <v>202.8</v>
      </c>
      <c r="E62" s="54"/>
      <c r="F62" s="54"/>
      <c r="G62" s="54"/>
      <c r="H62" s="54"/>
      <c r="I62" s="54"/>
      <c r="J62" s="54"/>
      <c r="K62" s="466"/>
      <c r="L62" s="54"/>
      <c r="M62" s="54">
        <v>0</v>
      </c>
      <c r="N62" s="222">
        <f t="shared" si="0"/>
        <v>445.4</v>
      </c>
      <c r="O62" s="106">
        <f t="shared" si="1"/>
        <v>148.46666666666667</v>
      </c>
    </row>
    <row r="63" spans="1:15" s="25" customFormat="1" ht="12.6" customHeight="1" x14ac:dyDescent="0.2">
      <c r="A63" s="105" t="s">
        <v>81</v>
      </c>
      <c r="B63" s="54">
        <v>128.86000000000001</v>
      </c>
      <c r="C63" s="54">
        <v>132.08000000000001</v>
      </c>
      <c r="D63" s="54">
        <v>182.36</v>
      </c>
      <c r="E63" s="54"/>
      <c r="F63" s="54"/>
      <c r="G63" s="54"/>
      <c r="H63" s="54"/>
      <c r="I63" s="54"/>
      <c r="J63" s="54"/>
      <c r="K63" s="466"/>
      <c r="L63" s="54"/>
      <c r="M63" s="54">
        <v>0</v>
      </c>
      <c r="N63" s="222">
        <f t="shared" si="0"/>
        <v>443.30000000000007</v>
      </c>
      <c r="O63" s="106">
        <f t="shared" si="1"/>
        <v>147.76666666666668</v>
      </c>
    </row>
    <row r="64" spans="1:15" s="25" customFormat="1" ht="12.6" customHeight="1" x14ac:dyDescent="0.2">
      <c r="A64" s="105" t="s">
        <v>87</v>
      </c>
      <c r="B64" s="54">
        <v>5.72</v>
      </c>
      <c r="C64" s="54">
        <v>4.9000000000000004</v>
      </c>
      <c r="D64" s="54">
        <v>10.1</v>
      </c>
      <c r="E64" s="54"/>
      <c r="F64" s="54"/>
      <c r="G64" s="54"/>
      <c r="H64" s="54"/>
      <c r="I64" s="54"/>
      <c r="J64" s="54"/>
      <c r="K64" s="466"/>
      <c r="L64" s="54"/>
      <c r="M64" s="54">
        <v>0</v>
      </c>
      <c r="N64" s="222">
        <f t="shared" si="0"/>
        <v>20.72</v>
      </c>
      <c r="O64" s="106">
        <f t="shared" si="1"/>
        <v>6.9066666666666663</v>
      </c>
    </row>
    <row r="65" spans="1:16" s="25" customFormat="1" ht="12.6" customHeight="1" x14ac:dyDescent="0.2">
      <c r="A65" s="263" t="s">
        <v>202</v>
      </c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>
        <v>0</v>
      </c>
      <c r="N65" s="222">
        <f t="shared" si="0"/>
        <v>0</v>
      </c>
      <c r="O65" s="106" t="str">
        <f t="shared" si="1"/>
        <v/>
      </c>
    </row>
    <row r="66" spans="1:16" s="25" customFormat="1" ht="12.6" customHeight="1" x14ac:dyDescent="0.2">
      <c r="A66" s="263" t="s">
        <v>127</v>
      </c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>
        <v>0</v>
      </c>
      <c r="N66" s="222">
        <f t="shared" si="0"/>
        <v>0</v>
      </c>
      <c r="O66" s="106" t="str">
        <f t="shared" si="1"/>
        <v/>
      </c>
    </row>
    <row r="67" spans="1:16" s="34" customFormat="1" ht="12.6" customHeight="1" thickBot="1" x14ac:dyDescent="0.25">
      <c r="A67" s="174" t="s">
        <v>1</v>
      </c>
      <c r="B67" s="187">
        <f>SUM(B7:B66)</f>
        <v>16487.89</v>
      </c>
      <c r="C67" s="187">
        <f t="shared" ref="C67:M67" si="2">SUM(C7:C66)</f>
        <v>28247.68</v>
      </c>
      <c r="D67" s="187">
        <f t="shared" si="2"/>
        <v>17198.579999999998</v>
      </c>
      <c r="E67" s="187">
        <f t="shared" si="2"/>
        <v>0</v>
      </c>
      <c r="F67" s="187">
        <f t="shared" si="2"/>
        <v>0</v>
      </c>
      <c r="G67" s="187">
        <f>SUM(G7:G66)</f>
        <v>0</v>
      </c>
      <c r="H67" s="187">
        <f>SUM(H7:H66)</f>
        <v>0</v>
      </c>
      <c r="I67" s="187">
        <f t="shared" si="2"/>
        <v>0</v>
      </c>
      <c r="J67" s="187">
        <f t="shared" si="2"/>
        <v>0</v>
      </c>
      <c r="K67" s="187">
        <f t="shared" si="2"/>
        <v>0</v>
      </c>
      <c r="L67" s="187">
        <f t="shared" si="2"/>
        <v>0</v>
      </c>
      <c r="M67" s="187">
        <f t="shared" si="2"/>
        <v>0</v>
      </c>
      <c r="N67" s="187">
        <f>SUM(N7:N66)</f>
        <v>61934.150000000016</v>
      </c>
      <c r="O67" s="295">
        <f>IFERROR(AVERAGEIF(B67:M67,"&gt;0"),"")</f>
        <v>20644.716666666664</v>
      </c>
      <c r="P67" s="293"/>
    </row>
    <row r="68" spans="1:16" s="34" customFormat="1" ht="12.6" customHeight="1" thickBot="1" x14ac:dyDescent="0.25">
      <c r="A68" s="254"/>
      <c r="B68" s="273"/>
      <c r="C68" s="273"/>
      <c r="D68" s="273"/>
      <c r="E68" s="273"/>
      <c r="F68" s="273"/>
      <c r="G68" s="273"/>
      <c r="H68" s="273"/>
      <c r="I68" s="273"/>
      <c r="J68" s="273"/>
      <c r="K68" s="273"/>
      <c r="L68" s="273"/>
      <c r="M68" s="273"/>
      <c r="N68" s="273"/>
      <c r="O68" s="253"/>
    </row>
    <row r="69" spans="1:16" s="25" customFormat="1" ht="12.6" customHeight="1" thickBot="1" x14ac:dyDescent="0.25">
      <c r="A69" s="75" t="s">
        <v>2</v>
      </c>
      <c r="B69" s="107">
        <f t="shared" ref="B69:O69" si="3">B6</f>
        <v>44197</v>
      </c>
      <c r="C69" s="108">
        <f t="shared" si="3"/>
        <v>44228</v>
      </c>
      <c r="D69" s="108">
        <f t="shared" si="3"/>
        <v>44256</v>
      </c>
      <c r="E69" s="108">
        <f t="shared" si="3"/>
        <v>44287</v>
      </c>
      <c r="F69" s="108">
        <f t="shared" si="3"/>
        <v>44317</v>
      </c>
      <c r="G69" s="108">
        <f t="shared" si="3"/>
        <v>44348</v>
      </c>
      <c r="H69" s="108">
        <f t="shared" si="3"/>
        <v>44378</v>
      </c>
      <c r="I69" s="108">
        <f t="shared" si="3"/>
        <v>44409</v>
      </c>
      <c r="J69" s="108">
        <f t="shared" si="3"/>
        <v>44440</v>
      </c>
      <c r="K69" s="108">
        <f t="shared" si="3"/>
        <v>44470</v>
      </c>
      <c r="L69" s="108">
        <f t="shared" si="3"/>
        <v>44501</v>
      </c>
      <c r="M69" s="108">
        <f t="shared" si="3"/>
        <v>44531</v>
      </c>
      <c r="N69" s="109" t="str">
        <f t="shared" si="3"/>
        <v>Total</v>
      </c>
      <c r="O69" s="120" t="str">
        <f t="shared" si="3"/>
        <v>Média</v>
      </c>
    </row>
    <row r="70" spans="1:16" s="25" customFormat="1" ht="12.6" customHeight="1" x14ac:dyDescent="0.2">
      <c r="A70" s="111" t="s">
        <v>5</v>
      </c>
      <c r="B70" s="54">
        <v>19950</v>
      </c>
      <c r="C70" s="54">
        <v>19950</v>
      </c>
      <c r="D70" s="54">
        <v>19950</v>
      </c>
      <c r="E70" s="54"/>
      <c r="F70" s="54"/>
      <c r="G70" s="54"/>
      <c r="H70" s="54"/>
      <c r="I70" s="54"/>
      <c r="J70" s="54"/>
      <c r="K70" s="54"/>
      <c r="L70" s="54"/>
      <c r="M70" s="54">
        <v>0</v>
      </c>
      <c r="N70" s="223">
        <f>SUM(B70:M70)</f>
        <v>59850</v>
      </c>
      <c r="O70" s="106">
        <f>IFERROR(AVERAGEIF(B70:M70,"&gt;0"),"")</f>
        <v>19950</v>
      </c>
    </row>
    <row r="71" spans="1:16" s="25" customFormat="1" ht="12.6" customHeight="1" x14ac:dyDescent="0.2">
      <c r="A71" s="111" t="s">
        <v>510</v>
      </c>
      <c r="B71" s="54"/>
      <c r="C71" s="54">
        <v>6532.7</v>
      </c>
      <c r="D71" s="54"/>
      <c r="E71" s="54"/>
      <c r="F71" s="54"/>
      <c r="G71" s="54"/>
      <c r="H71" s="54"/>
      <c r="I71" s="54"/>
      <c r="J71" s="54"/>
      <c r="K71" s="54"/>
      <c r="L71" s="54"/>
      <c r="M71" s="54">
        <v>0</v>
      </c>
      <c r="N71" s="223">
        <f>SUM(B71:M71)</f>
        <v>6532.7</v>
      </c>
      <c r="O71" s="106">
        <f t="shared" ref="O71:O80" si="4">IFERROR(AVERAGEIF(B71:M71,"&gt;0"),"")</f>
        <v>6532.7</v>
      </c>
    </row>
    <row r="72" spans="1:16" s="25" customFormat="1" ht="12.6" customHeight="1" x14ac:dyDescent="0.2">
      <c r="A72" s="111" t="s">
        <v>320</v>
      </c>
      <c r="B72" s="54"/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>
        <v>0</v>
      </c>
      <c r="N72" s="223">
        <f>SUM(B72:M72)</f>
        <v>0</v>
      </c>
      <c r="O72" s="106" t="str">
        <f t="shared" si="4"/>
        <v/>
      </c>
    </row>
    <row r="73" spans="1:16" s="25" customFormat="1" ht="12.6" customHeight="1" x14ac:dyDescent="0.2">
      <c r="A73" s="112" t="s">
        <v>61</v>
      </c>
      <c r="B73" s="54"/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>
        <v>0</v>
      </c>
      <c r="N73" s="223">
        <f>SUM(B73:M73)</f>
        <v>0</v>
      </c>
      <c r="O73" s="106" t="str">
        <f t="shared" si="4"/>
        <v/>
      </c>
    </row>
    <row r="74" spans="1:16" s="25" customFormat="1" ht="12.6" customHeight="1" x14ac:dyDescent="0.2">
      <c r="A74" s="112" t="s">
        <v>3</v>
      </c>
      <c r="B74" s="54">
        <v>101.25</v>
      </c>
      <c r="C74" s="54"/>
      <c r="D74" s="54">
        <v>99.9</v>
      </c>
      <c r="E74" s="54"/>
      <c r="F74" s="54"/>
      <c r="G74" s="54"/>
      <c r="H74" s="54"/>
      <c r="I74" s="54"/>
      <c r="J74" s="54"/>
      <c r="K74" s="54"/>
      <c r="L74" s="54"/>
      <c r="M74" s="54">
        <v>0</v>
      </c>
      <c r="N74" s="223">
        <f>SUM(B74:M74)</f>
        <v>201.15</v>
      </c>
      <c r="O74" s="106">
        <f t="shared" si="4"/>
        <v>100.575</v>
      </c>
    </row>
    <row r="75" spans="1:16" s="25" customFormat="1" ht="12.6" customHeight="1" x14ac:dyDescent="0.2">
      <c r="A75" s="112" t="s">
        <v>511</v>
      </c>
      <c r="B75" s="54">
        <v>800</v>
      </c>
      <c r="C75" s="54">
        <v>10480</v>
      </c>
      <c r="D75" s="54">
        <v>800</v>
      </c>
      <c r="E75" s="54"/>
      <c r="F75" s="54"/>
      <c r="G75" s="54"/>
      <c r="H75" s="54"/>
      <c r="I75" s="54"/>
      <c r="J75" s="54"/>
      <c r="K75" s="54"/>
      <c r="L75" s="54"/>
      <c r="M75" s="54">
        <v>0</v>
      </c>
      <c r="N75" s="223"/>
      <c r="O75" s="106">
        <f t="shared" si="4"/>
        <v>4026.6666666666665</v>
      </c>
    </row>
    <row r="76" spans="1:16" s="25" customFormat="1" ht="12.6" customHeight="1" x14ac:dyDescent="0.2">
      <c r="A76" s="112" t="s">
        <v>512</v>
      </c>
      <c r="B76" s="54"/>
      <c r="C76" s="54"/>
      <c r="D76" s="54">
        <v>1350</v>
      </c>
      <c r="E76" s="54"/>
      <c r="F76" s="54"/>
      <c r="G76" s="54"/>
      <c r="H76" s="54"/>
      <c r="I76" s="54"/>
      <c r="J76" s="54"/>
      <c r="K76" s="54"/>
      <c r="L76" s="54"/>
      <c r="M76" s="54">
        <v>0</v>
      </c>
      <c r="N76" s="223">
        <f t="shared" ref="N76:N81" si="5">SUM(B76:M76)</f>
        <v>1350</v>
      </c>
      <c r="O76" s="106">
        <f t="shared" si="4"/>
        <v>1350</v>
      </c>
    </row>
    <row r="77" spans="1:16" s="25" customFormat="1" ht="12.6" customHeight="1" x14ac:dyDescent="0.2">
      <c r="A77" s="112" t="s">
        <v>148</v>
      </c>
      <c r="B77" s="54"/>
      <c r="C77" s="54">
        <v>8</v>
      </c>
      <c r="D77" s="54">
        <v>8</v>
      </c>
      <c r="E77" s="54"/>
      <c r="F77" s="54"/>
      <c r="G77" s="54"/>
      <c r="H77" s="54"/>
      <c r="I77" s="54"/>
      <c r="J77" s="54"/>
      <c r="K77" s="54"/>
      <c r="L77" s="54"/>
      <c r="M77" s="54">
        <v>0</v>
      </c>
      <c r="N77" s="223">
        <f t="shared" si="5"/>
        <v>16</v>
      </c>
      <c r="O77" s="106">
        <f t="shared" si="4"/>
        <v>8</v>
      </c>
    </row>
    <row r="78" spans="1:16" s="25" customFormat="1" ht="12.6" customHeight="1" x14ac:dyDescent="0.2">
      <c r="A78" s="112" t="s">
        <v>503</v>
      </c>
      <c r="B78" s="54"/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>
        <v>0</v>
      </c>
      <c r="N78" s="223">
        <f t="shared" si="5"/>
        <v>0</v>
      </c>
      <c r="O78" s="106" t="str">
        <f t="shared" si="4"/>
        <v/>
      </c>
    </row>
    <row r="79" spans="1:16" s="25" customFormat="1" ht="12.6" customHeight="1" x14ac:dyDescent="0.2">
      <c r="A79" s="112" t="s">
        <v>643</v>
      </c>
      <c r="B79" s="54">
        <v>1800</v>
      </c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>
        <v>0</v>
      </c>
      <c r="N79" s="223">
        <f t="shared" si="5"/>
        <v>1800</v>
      </c>
      <c r="O79" s="106">
        <f t="shared" si="4"/>
        <v>1800</v>
      </c>
    </row>
    <row r="80" spans="1:16" s="25" customFormat="1" ht="12.6" customHeight="1" x14ac:dyDescent="0.2">
      <c r="A80" s="112" t="s">
        <v>65</v>
      </c>
      <c r="B80" s="54"/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>
        <v>0</v>
      </c>
      <c r="N80" s="223">
        <f t="shared" si="5"/>
        <v>0</v>
      </c>
      <c r="O80" s="106" t="str">
        <f t="shared" si="4"/>
        <v/>
      </c>
    </row>
    <row r="81" spans="1:15" s="25" customFormat="1" ht="12.6" customHeight="1" thickBot="1" x14ac:dyDescent="0.25">
      <c r="A81" s="176" t="s">
        <v>1</v>
      </c>
      <c r="B81" s="188">
        <f t="shared" ref="B81:M81" si="6">SUM(B70:B80)</f>
        <v>22651.25</v>
      </c>
      <c r="C81" s="188">
        <f t="shared" si="6"/>
        <v>36970.699999999997</v>
      </c>
      <c r="D81" s="188">
        <f t="shared" si="6"/>
        <v>22207.9</v>
      </c>
      <c r="E81" s="188">
        <f t="shared" si="6"/>
        <v>0</v>
      </c>
      <c r="F81" s="188">
        <f t="shared" si="6"/>
        <v>0</v>
      </c>
      <c r="G81" s="188">
        <f t="shared" si="6"/>
        <v>0</v>
      </c>
      <c r="H81" s="188">
        <f t="shared" si="6"/>
        <v>0</v>
      </c>
      <c r="I81" s="188">
        <f t="shared" si="6"/>
        <v>0</v>
      </c>
      <c r="J81" s="188">
        <f t="shared" si="6"/>
        <v>0</v>
      </c>
      <c r="K81" s="188">
        <f t="shared" si="6"/>
        <v>0</v>
      </c>
      <c r="L81" s="188">
        <f t="shared" si="6"/>
        <v>0</v>
      </c>
      <c r="M81" s="188">
        <f t="shared" si="6"/>
        <v>0</v>
      </c>
      <c r="N81" s="188">
        <f t="shared" si="5"/>
        <v>81829.850000000006</v>
      </c>
      <c r="O81" s="291">
        <f>IFERROR(AVERAGEIF(B81:M81,"&gt;0"),"")</f>
        <v>27276.616666666669</v>
      </c>
    </row>
    <row r="82" spans="1:15" s="25" customFormat="1" ht="12.6" customHeight="1" thickBot="1" x14ac:dyDescent="0.25">
      <c r="A82" s="30"/>
      <c r="B82" s="55"/>
      <c r="C82" s="55"/>
      <c r="D82" s="55"/>
      <c r="E82" s="55"/>
      <c r="F82" s="55"/>
      <c r="G82" s="56"/>
      <c r="H82" s="55"/>
      <c r="I82" s="55"/>
      <c r="J82" s="55"/>
      <c r="K82" s="55"/>
      <c r="L82" s="55"/>
      <c r="M82" s="55"/>
      <c r="N82" s="224"/>
      <c r="O82" s="39"/>
    </row>
    <row r="83" spans="1:15" s="34" customFormat="1" ht="12.6" customHeight="1" thickBot="1" x14ac:dyDescent="0.25">
      <c r="A83" s="186" t="s">
        <v>9</v>
      </c>
      <c r="B83" s="336">
        <f>'[2]2021'!$E$10</f>
        <v>101465.59</v>
      </c>
      <c r="C83" s="336">
        <f>'[2]2021'!$H$10</f>
        <v>98276.03</v>
      </c>
      <c r="D83" s="336">
        <f>'[2]2021'!$K$10</f>
        <v>94167.819999999992</v>
      </c>
      <c r="E83" s="336">
        <f>'[2]2021'!$N$10</f>
        <v>0</v>
      </c>
      <c r="F83" s="336">
        <f>'[2]2021'!$Q$10</f>
        <v>0</v>
      </c>
      <c r="G83" s="336">
        <f>'[2]2021'!$T$10</f>
        <v>0</v>
      </c>
      <c r="H83" s="336">
        <f>'[2]2021'!$W$10</f>
        <v>0</v>
      </c>
      <c r="I83" s="336">
        <f>'[2]2021'!$Z$10</f>
        <v>0</v>
      </c>
      <c r="J83" s="336">
        <f>'[2]2021'!$AC$10</f>
        <v>0</v>
      </c>
      <c r="K83" s="336">
        <f>'[2]2021'!$AF$10</f>
        <v>0</v>
      </c>
      <c r="L83" s="336">
        <f>'[2]2021'!$AI$10</f>
        <v>0</v>
      </c>
      <c r="M83" s="336">
        <f>'[2]2021'!$AL$10</f>
        <v>0</v>
      </c>
      <c r="N83" s="57"/>
      <c r="O83" s="256"/>
    </row>
    <row r="84" spans="1:15" s="25" customFormat="1" ht="14.1" customHeight="1" x14ac:dyDescent="0.2">
      <c r="B84" s="58"/>
      <c r="C84" s="58"/>
      <c r="D84" s="58"/>
      <c r="E84" s="58"/>
      <c r="F84" s="58"/>
      <c r="G84" s="59"/>
      <c r="H84" s="58"/>
      <c r="I84" s="58"/>
      <c r="J84" s="58"/>
      <c r="K84" s="58"/>
      <c r="L84" s="58"/>
      <c r="M84" s="58"/>
      <c r="N84" s="225"/>
    </row>
    <row r="85" spans="1:15" s="25" customFormat="1" ht="14.1" customHeight="1" x14ac:dyDescent="0.2">
      <c r="B85" s="58"/>
      <c r="C85" s="58"/>
      <c r="D85" s="58"/>
      <c r="E85" s="58"/>
      <c r="F85" s="58"/>
      <c r="G85" s="59"/>
      <c r="H85" s="58"/>
      <c r="I85" s="58"/>
      <c r="J85" s="58"/>
      <c r="K85" s="58"/>
      <c r="L85" s="58"/>
      <c r="M85" s="58"/>
      <c r="N85" s="225"/>
    </row>
    <row r="86" spans="1:15" s="25" customFormat="1" ht="14.1" customHeight="1" x14ac:dyDescent="0.2">
      <c r="B86" s="58"/>
      <c r="C86" s="58"/>
      <c r="D86" s="58"/>
      <c r="E86" s="58"/>
      <c r="F86" s="58"/>
      <c r="G86" s="59"/>
      <c r="H86" s="58"/>
      <c r="I86" s="58"/>
      <c r="J86" s="58"/>
      <c r="K86" s="58"/>
      <c r="L86" s="58"/>
      <c r="M86" s="58"/>
      <c r="N86" s="225"/>
    </row>
    <row r="87" spans="1:15" s="25" customFormat="1" ht="14.1" customHeight="1" x14ac:dyDescent="0.2">
      <c r="B87" s="58"/>
      <c r="C87" s="58"/>
      <c r="D87" s="58"/>
      <c r="E87" s="58"/>
      <c r="F87" s="58"/>
      <c r="G87" s="59"/>
      <c r="H87" s="58"/>
      <c r="I87" s="58"/>
      <c r="J87" s="58"/>
      <c r="K87" s="58"/>
      <c r="L87" s="58"/>
      <c r="M87" s="58"/>
      <c r="N87" s="225"/>
    </row>
    <row r="88" spans="1:15" s="25" customFormat="1" ht="14.1" customHeight="1" x14ac:dyDescent="0.2">
      <c r="B88" s="58"/>
      <c r="C88" s="58"/>
      <c r="D88" s="58"/>
      <c r="E88" s="58"/>
      <c r="F88" s="58"/>
      <c r="G88" s="59"/>
      <c r="H88" s="58"/>
      <c r="I88" s="58"/>
      <c r="J88" s="58"/>
      <c r="K88" s="58"/>
      <c r="L88" s="58"/>
      <c r="M88" s="58"/>
      <c r="N88" s="225"/>
    </row>
    <row r="89" spans="1:15" s="25" customFormat="1" ht="14.1" customHeight="1" x14ac:dyDescent="0.2">
      <c r="B89" s="58"/>
      <c r="C89" s="58"/>
      <c r="D89" s="58"/>
      <c r="E89" s="58"/>
      <c r="F89" s="58"/>
      <c r="G89" s="59"/>
      <c r="H89" s="58"/>
      <c r="I89" s="58"/>
      <c r="J89" s="58"/>
      <c r="K89" s="58"/>
      <c r="L89" s="58"/>
      <c r="M89" s="58"/>
      <c r="N89" s="225"/>
    </row>
    <row r="90" spans="1:15" s="25" customFormat="1" ht="14.1" customHeight="1" x14ac:dyDescent="0.2">
      <c r="B90" s="58"/>
      <c r="C90" s="58"/>
      <c r="D90" s="58"/>
      <c r="E90" s="58"/>
      <c r="F90" s="58"/>
      <c r="G90" s="59"/>
      <c r="H90" s="58"/>
      <c r="I90" s="58"/>
      <c r="J90" s="58"/>
      <c r="K90" s="58"/>
      <c r="L90" s="58"/>
      <c r="M90" s="58"/>
      <c r="N90" s="225"/>
    </row>
    <row r="91" spans="1:15" s="25" customFormat="1" ht="14.1" customHeight="1" x14ac:dyDescent="0.2">
      <c r="B91" s="58"/>
      <c r="C91" s="58"/>
      <c r="D91" s="58"/>
      <c r="E91" s="58"/>
      <c r="F91" s="58"/>
      <c r="G91" s="59"/>
      <c r="H91" s="58"/>
      <c r="I91" s="58"/>
      <c r="J91" s="58"/>
      <c r="K91" s="58"/>
      <c r="L91" s="58"/>
      <c r="M91" s="58"/>
      <c r="N91" s="225"/>
    </row>
    <row r="92" spans="1:15" s="25" customFormat="1" ht="14.1" customHeight="1" x14ac:dyDescent="0.2">
      <c r="B92" s="58"/>
      <c r="C92" s="58"/>
      <c r="D92" s="58"/>
      <c r="E92" s="58"/>
      <c r="F92" s="58"/>
      <c r="G92" s="59"/>
      <c r="H92" s="58"/>
      <c r="I92" s="58"/>
      <c r="J92" s="58"/>
      <c r="K92" s="58"/>
      <c r="L92" s="58"/>
      <c r="M92" s="58"/>
      <c r="N92" s="225"/>
    </row>
    <row r="93" spans="1:15" s="25" customFormat="1" ht="14.1" customHeight="1" x14ac:dyDescent="0.2">
      <c r="B93" s="58"/>
      <c r="C93" s="58"/>
      <c r="D93" s="58"/>
      <c r="E93" s="58"/>
      <c r="F93" s="58"/>
      <c r="G93" s="59"/>
      <c r="H93" s="58"/>
      <c r="I93" s="58"/>
      <c r="J93" s="58"/>
      <c r="K93" s="58"/>
      <c r="L93" s="58"/>
      <c r="M93" s="58"/>
      <c r="N93" s="225"/>
    </row>
    <row r="94" spans="1:15" s="25" customFormat="1" ht="14.1" customHeight="1" x14ac:dyDescent="0.2">
      <c r="B94" s="58"/>
      <c r="C94" s="58"/>
      <c r="D94" s="58"/>
      <c r="E94" s="58"/>
      <c r="F94" s="58"/>
      <c r="G94" s="59"/>
      <c r="H94" s="58"/>
      <c r="I94" s="58"/>
      <c r="J94" s="58"/>
      <c r="K94" s="58"/>
      <c r="L94" s="58"/>
      <c r="M94" s="58"/>
      <c r="N94" s="225"/>
    </row>
    <row r="95" spans="1:15" s="25" customFormat="1" ht="14.1" customHeight="1" x14ac:dyDescent="0.2">
      <c r="B95" s="58"/>
      <c r="C95" s="58"/>
      <c r="D95" s="58"/>
      <c r="E95" s="58"/>
      <c r="F95" s="58"/>
      <c r="G95" s="59"/>
      <c r="H95" s="58"/>
      <c r="I95" s="58"/>
      <c r="J95" s="58"/>
      <c r="K95" s="58"/>
      <c r="L95" s="58"/>
      <c r="M95" s="58"/>
      <c r="N95" s="225"/>
    </row>
    <row r="96" spans="1:15" s="25" customFormat="1" ht="14.1" customHeight="1" x14ac:dyDescent="0.2">
      <c r="B96" s="58"/>
      <c r="C96" s="58"/>
      <c r="D96" s="58"/>
      <c r="E96" s="58"/>
      <c r="F96" s="58"/>
      <c r="G96" s="59"/>
      <c r="H96" s="58"/>
      <c r="I96" s="58"/>
      <c r="J96" s="58"/>
      <c r="K96" s="58"/>
      <c r="L96" s="58"/>
      <c r="M96" s="58"/>
      <c r="N96" s="225"/>
    </row>
    <row r="97" spans="2:14" s="25" customFormat="1" ht="14.1" customHeight="1" x14ac:dyDescent="0.2">
      <c r="B97" s="58"/>
      <c r="C97" s="58"/>
      <c r="D97" s="58"/>
      <c r="E97" s="58"/>
      <c r="F97" s="58"/>
      <c r="G97" s="59"/>
      <c r="H97" s="58"/>
      <c r="I97" s="58"/>
      <c r="J97" s="58"/>
      <c r="K97" s="58"/>
      <c r="L97" s="58"/>
      <c r="M97" s="58"/>
      <c r="N97" s="225"/>
    </row>
    <row r="98" spans="2:14" s="25" customFormat="1" ht="14.1" customHeight="1" x14ac:dyDescent="0.2">
      <c r="B98" s="58"/>
      <c r="C98" s="58"/>
      <c r="D98" s="58"/>
      <c r="E98" s="58"/>
      <c r="F98" s="58"/>
      <c r="G98" s="59"/>
      <c r="H98" s="58"/>
      <c r="I98" s="58"/>
      <c r="J98" s="58"/>
      <c r="K98" s="58"/>
      <c r="L98" s="58"/>
      <c r="M98" s="58"/>
      <c r="N98" s="225"/>
    </row>
    <row r="99" spans="2:14" s="25" customFormat="1" ht="14.1" customHeight="1" x14ac:dyDescent="0.2">
      <c r="B99" s="58"/>
      <c r="C99" s="58"/>
      <c r="D99" s="58"/>
      <c r="E99" s="58"/>
      <c r="F99" s="58"/>
      <c r="G99" s="59"/>
      <c r="H99" s="58"/>
      <c r="I99" s="58"/>
      <c r="J99" s="58"/>
      <c r="K99" s="58"/>
      <c r="L99" s="58"/>
      <c r="M99" s="58"/>
      <c r="N99" s="225"/>
    </row>
    <row r="100" spans="2:14" s="25" customFormat="1" ht="14.1" customHeight="1" x14ac:dyDescent="0.2">
      <c r="B100" s="58"/>
      <c r="C100" s="58"/>
      <c r="D100" s="58"/>
      <c r="E100" s="58"/>
      <c r="F100" s="58"/>
      <c r="G100" s="59"/>
      <c r="H100" s="58"/>
      <c r="I100" s="58"/>
      <c r="J100" s="58"/>
      <c r="K100" s="58"/>
      <c r="L100" s="58"/>
      <c r="M100" s="58"/>
      <c r="N100" s="225"/>
    </row>
    <row r="101" spans="2:14" s="25" customFormat="1" ht="14.1" customHeight="1" x14ac:dyDescent="0.2">
      <c r="B101" s="58"/>
      <c r="C101" s="58"/>
      <c r="D101" s="58"/>
      <c r="E101" s="58"/>
      <c r="F101" s="58"/>
      <c r="G101" s="59"/>
      <c r="H101" s="58"/>
      <c r="I101" s="58"/>
      <c r="J101" s="58"/>
      <c r="K101" s="58"/>
      <c r="L101" s="58"/>
      <c r="M101" s="58"/>
      <c r="N101" s="225"/>
    </row>
    <row r="102" spans="2:14" s="25" customFormat="1" ht="14.1" customHeight="1" x14ac:dyDescent="0.2">
      <c r="B102" s="58"/>
      <c r="C102" s="58"/>
      <c r="D102" s="58"/>
      <c r="E102" s="58"/>
      <c r="F102" s="58"/>
      <c r="G102" s="59"/>
      <c r="H102" s="58"/>
      <c r="I102" s="58"/>
      <c r="J102" s="58"/>
      <c r="K102" s="58"/>
      <c r="L102" s="58"/>
      <c r="M102" s="58"/>
      <c r="N102" s="225"/>
    </row>
    <row r="103" spans="2:14" s="25" customFormat="1" ht="14.1" customHeight="1" x14ac:dyDescent="0.2">
      <c r="B103" s="58"/>
      <c r="C103" s="58"/>
      <c r="D103" s="58"/>
      <c r="E103" s="58"/>
      <c r="F103" s="58"/>
      <c r="G103" s="59"/>
      <c r="H103" s="58"/>
      <c r="I103" s="58"/>
      <c r="J103" s="58"/>
      <c r="K103" s="58"/>
      <c r="L103" s="58"/>
      <c r="M103" s="58"/>
      <c r="N103" s="225"/>
    </row>
    <row r="104" spans="2:14" s="25" customFormat="1" ht="14.1" customHeight="1" x14ac:dyDescent="0.2">
      <c r="B104" s="58"/>
      <c r="C104" s="58"/>
      <c r="D104" s="58"/>
      <c r="E104" s="58"/>
      <c r="F104" s="58"/>
      <c r="G104" s="59"/>
      <c r="H104" s="58"/>
      <c r="I104" s="58"/>
      <c r="J104" s="58"/>
      <c r="K104" s="58"/>
      <c r="L104" s="58"/>
      <c r="M104" s="58"/>
      <c r="N104" s="225"/>
    </row>
    <row r="105" spans="2:14" s="25" customFormat="1" ht="14.1" customHeight="1" x14ac:dyDescent="0.2">
      <c r="B105" s="58"/>
      <c r="C105" s="58"/>
      <c r="D105" s="58"/>
      <c r="E105" s="58"/>
      <c r="F105" s="58"/>
      <c r="G105" s="59"/>
      <c r="H105" s="58"/>
      <c r="I105" s="58"/>
      <c r="J105" s="58"/>
      <c r="K105" s="58"/>
      <c r="L105" s="58"/>
      <c r="M105" s="58"/>
      <c r="N105" s="225"/>
    </row>
    <row r="106" spans="2:14" s="25" customFormat="1" ht="14.1" customHeight="1" x14ac:dyDescent="0.2">
      <c r="B106" s="58"/>
      <c r="C106" s="58"/>
      <c r="D106" s="58"/>
      <c r="E106" s="58"/>
      <c r="F106" s="58"/>
      <c r="G106" s="59"/>
      <c r="H106" s="58"/>
      <c r="I106" s="58"/>
      <c r="J106" s="58"/>
      <c r="K106" s="58"/>
      <c r="L106" s="58"/>
      <c r="M106" s="58"/>
      <c r="N106" s="225"/>
    </row>
    <row r="107" spans="2:14" s="25" customFormat="1" ht="14.1" customHeight="1" x14ac:dyDescent="0.2">
      <c r="B107" s="58"/>
      <c r="C107" s="58"/>
      <c r="D107" s="58"/>
      <c r="E107" s="58"/>
      <c r="F107" s="58"/>
      <c r="G107" s="59"/>
      <c r="H107" s="58"/>
      <c r="I107" s="58"/>
      <c r="J107" s="58"/>
      <c r="K107" s="58"/>
      <c r="L107" s="58"/>
      <c r="M107" s="58"/>
      <c r="N107" s="225"/>
    </row>
    <row r="108" spans="2:14" s="25" customFormat="1" ht="14.1" customHeight="1" x14ac:dyDescent="0.2">
      <c r="B108" s="58"/>
      <c r="C108" s="58"/>
      <c r="D108" s="58"/>
      <c r="E108" s="58"/>
      <c r="F108" s="58"/>
      <c r="G108" s="59"/>
      <c r="H108" s="58"/>
      <c r="I108" s="58"/>
      <c r="J108" s="58"/>
      <c r="K108" s="58"/>
      <c r="L108" s="58"/>
      <c r="M108" s="58"/>
      <c r="N108" s="225"/>
    </row>
    <row r="109" spans="2:14" s="25" customFormat="1" ht="14.1" customHeight="1" x14ac:dyDescent="0.2">
      <c r="B109" s="58"/>
      <c r="C109" s="58"/>
      <c r="D109" s="58"/>
      <c r="E109" s="58"/>
      <c r="F109" s="58"/>
      <c r="G109" s="59"/>
      <c r="H109" s="58"/>
      <c r="I109" s="58"/>
      <c r="J109" s="58"/>
      <c r="K109" s="58"/>
      <c r="L109" s="58"/>
      <c r="M109" s="58"/>
      <c r="N109" s="225"/>
    </row>
    <row r="110" spans="2:14" s="25" customFormat="1" ht="14.1" customHeight="1" x14ac:dyDescent="0.2">
      <c r="B110" s="58"/>
      <c r="C110" s="58"/>
      <c r="D110" s="58"/>
      <c r="E110" s="58"/>
      <c r="F110" s="58"/>
      <c r="G110" s="59"/>
      <c r="H110" s="58"/>
      <c r="I110" s="58"/>
      <c r="J110" s="58"/>
      <c r="K110" s="58"/>
      <c r="L110" s="58"/>
      <c r="M110" s="58"/>
      <c r="N110" s="225"/>
    </row>
    <row r="111" spans="2:14" s="25" customFormat="1" ht="14.1" customHeight="1" x14ac:dyDescent="0.2">
      <c r="B111" s="58"/>
      <c r="C111" s="58"/>
      <c r="D111" s="58"/>
      <c r="E111" s="58"/>
      <c r="F111" s="58"/>
      <c r="G111" s="59"/>
      <c r="H111" s="58"/>
      <c r="I111" s="58"/>
      <c r="J111" s="58"/>
      <c r="K111" s="58"/>
      <c r="L111" s="58"/>
      <c r="M111" s="58"/>
      <c r="N111" s="225"/>
    </row>
    <row r="112" spans="2:14" s="25" customFormat="1" ht="14.1" customHeight="1" x14ac:dyDescent="0.2">
      <c r="B112" s="58"/>
      <c r="C112" s="58"/>
      <c r="D112" s="58"/>
      <c r="E112" s="58"/>
      <c r="F112" s="58"/>
      <c r="G112" s="59"/>
      <c r="H112" s="58"/>
      <c r="I112" s="58"/>
      <c r="J112" s="58"/>
      <c r="K112" s="58"/>
      <c r="L112" s="58"/>
      <c r="M112" s="58"/>
      <c r="N112" s="225"/>
    </row>
    <row r="113" spans="2:14" s="25" customFormat="1" ht="14.1" customHeight="1" x14ac:dyDescent="0.2">
      <c r="B113" s="58"/>
      <c r="C113" s="58"/>
      <c r="D113" s="58"/>
      <c r="E113" s="58"/>
      <c r="F113" s="58"/>
      <c r="G113" s="59"/>
      <c r="H113" s="58"/>
      <c r="I113" s="58"/>
      <c r="J113" s="58"/>
      <c r="K113" s="58"/>
      <c r="L113" s="58"/>
      <c r="M113" s="58"/>
      <c r="N113" s="225"/>
    </row>
    <row r="114" spans="2:14" s="25" customFormat="1" ht="14.1" customHeight="1" x14ac:dyDescent="0.2">
      <c r="B114" s="58"/>
      <c r="C114" s="58"/>
      <c r="D114" s="58"/>
      <c r="E114" s="58"/>
      <c r="F114" s="58"/>
      <c r="G114" s="59"/>
      <c r="H114" s="58"/>
      <c r="I114" s="58"/>
      <c r="J114" s="58"/>
      <c r="K114" s="58"/>
      <c r="L114" s="58"/>
      <c r="M114" s="58"/>
      <c r="N114" s="225"/>
    </row>
    <row r="115" spans="2:14" s="25" customFormat="1" ht="14.1" customHeight="1" x14ac:dyDescent="0.2">
      <c r="B115" s="58"/>
      <c r="C115" s="58"/>
      <c r="D115" s="58"/>
      <c r="E115" s="58"/>
      <c r="F115" s="58"/>
      <c r="G115" s="59"/>
      <c r="H115" s="58"/>
      <c r="I115" s="58"/>
      <c r="J115" s="58"/>
      <c r="K115" s="58"/>
      <c r="L115" s="58"/>
      <c r="M115" s="58"/>
      <c r="N115" s="225"/>
    </row>
    <row r="116" spans="2:14" s="25" customFormat="1" ht="14.1" customHeight="1" x14ac:dyDescent="0.2">
      <c r="B116" s="58"/>
      <c r="C116" s="58"/>
      <c r="D116" s="58"/>
      <c r="E116" s="58"/>
      <c r="F116" s="58"/>
      <c r="G116" s="59"/>
      <c r="H116" s="58"/>
      <c r="I116" s="58"/>
      <c r="J116" s="58"/>
      <c r="K116" s="58"/>
      <c r="L116" s="58"/>
      <c r="M116" s="58"/>
      <c r="N116" s="225"/>
    </row>
    <row r="117" spans="2:14" s="25" customFormat="1" ht="14.1" customHeight="1" x14ac:dyDescent="0.2">
      <c r="B117" s="58"/>
      <c r="C117" s="58"/>
      <c r="D117" s="58"/>
      <c r="E117" s="58"/>
      <c r="F117" s="58"/>
      <c r="G117" s="59"/>
      <c r="H117" s="58"/>
      <c r="I117" s="58"/>
      <c r="J117" s="58"/>
      <c r="K117" s="58"/>
      <c r="L117" s="58"/>
      <c r="M117" s="58"/>
      <c r="N117" s="225"/>
    </row>
    <row r="118" spans="2:14" s="25" customFormat="1" ht="14.1" customHeight="1" x14ac:dyDescent="0.2">
      <c r="B118" s="58"/>
      <c r="C118" s="58"/>
      <c r="D118" s="58"/>
      <c r="E118" s="58"/>
      <c r="F118" s="58"/>
      <c r="G118" s="59"/>
      <c r="H118" s="58"/>
      <c r="I118" s="58"/>
      <c r="J118" s="58"/>
      <c r="K118" s="58"/>
      <c r="L118" s="58"/>
      <c r="M118" s="58"/>
      <c r="N118" s="225"/>
    </row>
    <row r="119" spans="2:14" s="25" customFormat="1" ht="14.1" customHeight="1" x14ac:dyDescent="0.2">
      <c r="B119" s="58"/>
      <c r="C119" s="58"/>
      <c r="D119" s="58"/>
      <c r="E119" s="58"/>
      <c r="F119" s="58"/>
      <c r="G119" s="59"/>
      <c r="H119" s="58"/>
      <c r="I119" s="58"/>
      <c r="J119" s="58"/>
      <c r="K119" s="58"/>
      <c r="L119" s="58"/>
      <c r="M119" s="58"/>
      <c r="N119" s="225"/>
    </row>
    <row r="120" spans="2:14" s="25" customFormat="1" ht="14.1" customHeight="1" x14ac:dyDescent="0.2">
      <c r="B120" s="58"/>
      <c r="C120" s="58"/>
      <c r="D120" s="58"/>
      <c r="E120" s="58"/>
      <c r="F120" s="58"/>
      <c r="G120" s="59"/>
      <c r="H120" s="58"/>
      <c r="I120" s="58"/>
      <c r="J120" s="58"/>
      <c r="K120" s="58"/>
      <c r="L120" s="58"/>
      <c r="M120" s="58"/>
      <c r="N120" s="225"/>
    </row>
    <row r="121" spans="2:14" s="25" customFormat="1" ht="12" x14ac:dyDescent="0.2">
      <c r="B121" s="58"/>
      <c r="C121" s="58"/>
      <c r="D121" s="58"/>
      <c r="E121" s="58"/>
      <c r="F121" s="58"/>
      <c r="G121" s="59"/>
      <c r="H121" s="58"/>
      <c r="I121" s="58"/>
      <c r="J121" s="58"/>
      <c r="K121" s="58"/>
      <c r="L121" s="58"/>
      <c r="M121" s="58"/>
      <c r="N121" s="225"/>
    </row>
    <row r="122" spans="2:14" s="25" customFormat="1" ht="12" x14ac:dyDescent="0.2">
      <c r="B122" s="58"/>
      <c r="C122" s="58"/>
      <c r="D122" s="58"/>
      <c r="E122" s="58"/>
      <c r="F122" s="58"/>
      <c r="G122" s="59"/>
      <c r="H122" s="58"/>
      <c r="I122" s="58"/>
      <c r="J122" s="58"/>
      <c r="K122" s="58"/>
      <c r="L122" s="58"/>
      <c r="M122" s="58"/>
      <c r="N122" s="225"/>
    </row>
    <row r="123" spans="2:14" s="25" customFormat="1" ht="12" x14ac:dyDescent="0.2">
      <c r="B123" s="58"/>
      <c r="C123" s="58"/>
      <c r="D123" s="58"/>
      <c r="E123" s="58"/>
      <c r="F123" s="58"/>
      <c r="G123" s="59"/>
      <c r="H123" s="58"/>
      <c r="I123" s="58"/>
      <c r="J123" s="58"/>
      <c r="K123" s="58"/>
      <c r="L123" s="58"/>
      <c r="M123" s="58"/>
      <c r="N123" s="225"/>
    </row>
    <row r="124" spans="2:14" s="25" customFormat="1" ht="12" x14ac:dyDescent="0.2">
      <c r="B124" s="58"/>
      <c r="C124" s="58"/>
      <c r="D124" s="58"/>
      <c r="E124" s="58"/>
      <c r="F124" s="58"/>
      <c r="G124" s="59"/>
      <c r="H124" s="58"/>
      <c r="I124" s="58"/>
      <c r="J124" s="58"/>
      <c r="K124" s="58"/>
      <c r="L124" s="58"/>
      <c r="M124" s="58"/>
      <c r="N124" s="225"/>
    </row>
  </sheetData>
  <sheetProtection password="E499" sheet="1" objects="1" scenarios="1"/>
  <mergeCells count="3">
    <mergeCell ref="A1:O1"/>
    <mergeCell ref="A2:O2"/>
    <mergeCell ref="A4:O4"/>
  </mergeCells>
  <pageMargins left="0.25" right="0.25" top="0.75" bottom="0.75" header="0.3" footer="0.3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49</vt:i4>
      </vt:variant>
      <vt:variant>
        <vt:lpstr>Intervalos Nomeados</vt:lpstr>
      </vt:variant>
      <vt:variant>
        <vt:i4>94</vt:i4>
      </vt:variant>
    </vt:vector>
  </HeadingPairs>
  <TitlesOfParts>
    <vt:vector size="143" baseType="lpstr">
      <vt:lpstr>ÍNDICE</vt:lpstr>
      <vt:lpstr>APUCARANA</vt:lpstr>
      <vt:lpstr>ARAUCARIA</vt:lpstr>
      <vt:lpstr>ARAPONGAS</vt:lpstr>
      <vt:lpstr>ASSIS CHATEAUBRIAND</vt:lpstr>
      <vt:lpstr>BANDEIRANTES</vt:lpstr>
      <vt:lpstr>CAMPO LARGO</vt:lpstr>
      <vt:lpstr>CAMPO MOURÃO </vt:lpstr>
      <vt:lpstr>CASCAVEL</vt:lpstr>
      <vt:lpstr>CASTRO</vt:lpstr>
      <vt:lpstr>CIANORTE</vt:lpstr>
      <vt:lpstr>COLOMBO</vt:lpstr>
      <vt:lpstr>CORNELIO PROCOPIO</vt:lpstr>
      <vt:lpstr>CRUZEIRO DO OESTE</vt:lpstr>
      <vt:lpstr>DOIS VIZINHOS</vt:lpstr>
      <vt:lpstr>FOZ DO IGUAÇU</vt:lpstr>
      <vt:lpstr>FRANCISCO BELTRÃO</vt:lpstr>
      <vt:lpstr>GOIOERÊ</vt:lpstr>
      <vt:lpstr>GUAIRA</vt:lpstr>
      <vt:lpstr>GUARAPUAVA</vt:lpstr>
      <vt:lpstr>IBAITI</vt:lpstr>
      <vt:lpstr>IPORÃ</vt:lpstr>
      <vt:lpstr>IRATI</vt:lpstr>
      <vt:lpstr>IVAIPORA</vt:lpstr>
      <vt:lpstr>JACAREZINHO</vt:lpstr>
      <vt:lpstr>LAPA</vt:lpstr>
      <vt:lpstr>LARANJEIRAS DO SUL</vt:lpstr>
      <vt:lpstr>LOANDA</vt:lpstr>
      <vt:lpstr>LONDRINA</vt:lpstr>
      <vt:lpstr>MARECHAL CANDIDO RONDON</vt:lpstr>
      <vt:lpstr>MARINGÁ</vt:lpstr>
      <vt:lpstr>MEDIANEIRA</vt:lpstr>
      <vt:lpstr>NOVA ESPERANÇA</vt:lpstr>
      <vt:lpstr>PALOTINA</vt:lpstr>
      <vt:lpstr>PALMAS</vt:lpstr>
      <vt:lpstr>PARANAGUÁ</vt:lpstr>
      <vt:lpstr>PARANAVAI</vt:lpstr>
      <vt:lpstr>PATO BRANCO</vt:lpstr>
      <vt:lpstr>PITANGA</vt:lpstr>
      <vt:lpstr>PONTA GROSSA</vt:lpstr>
      <vt:lpstr>PRUDENTÓPOLIS</vt:lpstr>
      <vt:lpstr>RIO NEGRO</vt:lpstr>
      <vt:lpstr>SANTO ANTONIO DA PLATINA</vt:lpstr>
      <vt:lpstr>SÃO JOSÉ DOS PINHAIS</vt:lpstr>
      <vt:lpstr>TELEMACO BORBA</vt:lpstr>
      <vt:lpstr>TOLEDO</vt:lpstr>
      <vt:lpstr>UMUARAMA</vt:lpstr>
      <vt:lpstr>UNIÃO DA VITÓRIA</vt:lpstr>
      <vt:lpstr>WENCESLAU BRAZ</vt:lpstr>
      <vt:lpstr>APUCARANA!Area_de_impressao</vt:lpstr>
      <vt:lpstr>ARAPONGAS!Area_de_impressao</vt:lpstr>
      <vt:lpstr>ARAUCARIA!Area_de_impressao</vt:lpstr>
      <vt:lpstr>'ASSIS CHATEAUBRIAND'!Area_de_impressao</vt:lpstr>
      <vt:lpstr>BANDEIRANTES!Area_de_impressao</vt:lpstr>
      <vt:lpstr>'CAMPO LARGO'!Area_de_impressao</vt:lpstr>
      <vt:lpstr>'CAMPO MOURÃO '!Area_de_impressao</vt:lpstr>
      <vt:lpstr>CASCAVEL!Area_de_impressao</vt:lpstr>
      <vt:lpstr>CASTRO!Area_de_impressao</vt:lpstr>
      <vt:lpstr>CIANORTE!Area_de_impressao</vt:lpstr>
      <vt:lpstr>'CORNELIO PROCOPIO'!Area_de_impressao</vt:lpstr>
      <vt:lpstr>'CRUZEIRO DO OESTE'!Area_de_impressao</vt:lpstr>
      <vt:lpstr>'DOIS VIZINHOS'!Area_de_impressao</vt:lpstr>
      <vt:lpstr>'FOZ DO IGUAÇU'!Area_de_impressao</vt:lpstr>
      <vt:lpstr>'FRANCISCO BELTRÃO'!Area_de_impressao</vt:lpstr>
      <vt:lpstr>GOIOERÊ!Area_de_impressao</vt:lpstr>
      <vt:lpstr>GUAIRA!Area_de_impressao</vt:lpstr>
      <vt:lpstr>GUARAPUAVA!Area_de_impressao</vt:lpstr>
      <vt:lpstr>IBAITI!Area_de_impressao</vt:lpstr>
      <vt:lpstr>IPORÃ!Area_de_impressao</vt:lpstr>
      <vt:lpstr>IRATI!Area_de_impressao</vt:lpstr>
      <vt:lpstr>IVAIPORA!Area_de_impressao</vt:lpstr>
      <vt:lpstr>JACAREZINHO!Area_de_impressao</vt:lpstr>
      <vt:lpstr>LAPA!Area_de_impressao</vt:lpstr>
      <vt:lpstr>'LARANJEIRAS DO SUL'!Area_de_impressao</vt:lpstr>
      <vt:lpstr>LOANDA!Area_de_impressao</vt:lpstr>
      <vt:lpstr>LONDRINA!Area_de_impressao</vt:lpstr>
      <vt:lpstr>'MARECHAL CANDIDO RONDON'!Area_de_impressao</vt:lpstr>
      <vt:lpstr>MARINGÁ!Area_de_impressao</vt:lpstr>
      <vt:lpstr>MEDIANEIRA!Area_de_impressao</vt:lpstr>
      <vt:lpstr>'NOVA ESPERANÇA'!Area_de_impressao</vt:lpstr>
      <vt:lpstr>PALMAS!Area_de_impressao</vt:lpstr>
      <vt:lpstr>PALOTINA!Area_de_impressao</vt:lpstr>
      <vt:lpstr>PARANAGUÁ!Area_de_impressao</vt:lpstr>
      <vt:lpstr>PARANAVAI!Area_de_impressao</vt:lpstr>
      <vt:lpstr>'PATO BRANCO'!Area_de_impressao</vt:lpstr>
      <vt:lpstr>PITANGA!Area_de_impressao</vt:lpstr>
      <vt:lpstr>'PONTA GROSSA'!Area_de_impressao</vt:lpstr>
      <vt:lpstr>PRUDENTÓPOLIS!Area_de_impressao</vt:lpstr>
      <vt:lpstr>'RIO NEGRO'!Area_de_impressao</vt:lpstr>
      <vt:lpstr>'SANTO ANTONIO DA PLATINA'!Area_de_impressao</vt:lpstr>
      <vt:lpstr>'SÃO JOSÉ DOS PINHAIS'!Area_de_impressao</vt:lpstr>
      <vt:lpstr>'TELEMACO BORBA'!Area_de_impressao</vt:lpstr>
      <vt:lpstr>TOLEDO!Area_de_impressao</vt:lpstr>
      <vt:lpstr>UMUARAMA!Area_de_impressao</vt:lpstr>
      <vt:lpstr>'UNIÃO DA VITÓRIA'!Area_de_impressao</vt:lpstr>
      <vt:lpstr>'WENCESLAU BRAZ'!Area_de_impressao</vt:lpstr>
      <vt:lpstr>'WENCESLAU BRAZ'!Demonstrativo_de_Despesas____JANEIRO_2018_A_DEZEMBRO_2018</vt:lpstr>
      <vt:lpstr>fev_19</vt:lpstr>
      <vt:lpstr>jan_19</vt:lpstr>
      <vt:lpstr>'WENCESLAU BRAZ'!mar_19</vt:lpstr>
      <vt:lpstr>APUCARANA!Titulos_de_impressao</vt:lpstr>
      <vt:lpstr>ARAPONGAS!Titulos_de_impressao</vt:lpstr>
      <vt:lpstr>ARAUCARIA!Titulos_de_impressao</vt:lpstr>
      <vt:lpstr>'ASSIS CHATEAUBRIAND'!Titulos_de_impressao</vt:lpstr>
      <vt:lpstr>BANDEIRANTES!Titulos_de_impressao</vt:lpstr>
      <vt:lpstr>'CAMPO LARGO'!Titulos_de_impressao</vt:lpstr>
      <vt:lpstr>'CAMPO MOURÃO '!Titulos_de_impressao</vt:lpstr>
      <vt:lpstr>CASCAVEL!Titulos_de_impressao</vt:lpstr>
      <vt:lpstr>CASTRO!Titulos_de_impressao</vt:lpstr>
      <vt:lpstr>CIANORTE!Titulos_de_impressao</vt:lpstr>
      <vt:lpstr>'CORNELIO PROCOPIO'!Titulos_de_impressao</vt:lpstr>
      <vt:lpstr>'DOIS VIZINHOS'!Titulos_de_impressao</vt:lpstr>
      <vt:lpstr>'FOZ DO IGUAÇU'!Titulos_de_impressao</vt:lpstr>
      <vt:lpstr>'FRANCISCO BELTRÃO'!Titulos_de_impressao</vt:lpstr>
      <vt:lpstr>GOIOERÊ!Titulos_de_impressao</vt:lpstr>
      <vt:lpstr>GUARAPUAVA!Titulos_de_impressao</vt:lpstr>
      <vt:lpstr>IBAITI!Titulos_de_impressao</vt:lpstr>
      <vt:lpstr>IPORÃ!Titulos_de_impressao</vt:lpstr>
      <vt:lpstr>IRATI!Titulos_de_impressao</vt:lpstr>
      <vt:lpstr>IVAIPORA!Titulos_de_impressao</vt:lpstr>
      <vt:lpstr>JACAREZINHO!Titulos_de_impressao</vt:lpstr>
      <vt:lpstr>LAPA!Titulos_de_impressao</vt:lpstr>
      <vt:lpstr>'LARANJEIRAS DO SUL'!Titulos_de_impressao</vt:lpstr>
      <vt:lpstr>LOANDA!Titulos_de_impressao</vt:lpstr>
      <vt:lpstr>LONDRINA!Titulos_de_impressao</vt:lpstr>
      <vt:lpstr>'MARECHAL CANDIDO RONDON'!Titulos_de_impressao</vt:lpstr>
      <vt:lpstr>MARINGÁ!Titulos_de_impressao</vt:lpstr>
      <vt:lpstr>MEDIANEIRA!Titulos_de_impressao</vt:lpstr>
      <vt:lpstr>'NOVA ESPERANÇA'!Titulos_de_impressao</vt:lpstr>
      <vt:lpstr>PALMAS!Titulos_de_impressao</vt:lpstr>
      <vt:lpstr>PALOTINA!Titulos_de_impressao</vt:lpstr>
      <vt:lpstr>PARANAGUÁ!Titulos_de_impressao</vt:lpstr>
      <vt:lpstr>PARANAVAI!Titulos_de_impressao</vt:lpstr>
      <vt:lpstr>'PATO BRANCO'!Titulos_de_impressao</vt:lpstr>
      <vt:lpstr>PITANGA!Titulos_de_impressao</vt:lpstr>
      <vt:lpstr>'PONTA GROSSA'!Titulos_de_impressao</vt:lpstr>
      <vt:lpstr>PRUDENTÓPOLIS!Titulos_de_impressao</vt:lpstr>
      <vt:lpstr>'RIO NEGRO'!Titulos_de_impressao</vt:lpstr>
      <vt:lpstr>'SANTO ANTONIO DA PLATINA'!Titulos_de_impressao</vt:lpstr>
      <vt:lpstr>'SÃO JOSÉ DOS PINHAIS'!Titulos_de_impressao</vt:lpstr>
      <vt:lpstr>'TELEMACO BORBA'!Titulos_de_impressao</vt:lpstr>
      <vt:lpstr>TOLEDO!Titulos_de_impressao</vt:lpstr>
      <vt:lpstr>UMUARAMA!Titulos_de_impressao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oabpr</dc:creator>
  <cp:lastModifiedBy>Cinthia Rolim da Cruz</cp:lastModifiedBy>
  <cp:lastPrinted>2021-04-30T12:44:40Z</cp:lastPrinted>
  <dcterms:created xsi:type="dcterms:W3CDTF">2013-01-15T17:09:41Z</dcterms:created>
  <dcterms:modified xsi:type="dcterms:W3CDTF">2021-05-10T15:15:24Z</dcterms:modified>
</cp:coreProperties>
</file>