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9192"/>
  </bookViews>
  <sheets>
    <sheet name="SINT_REC_DESP mar-19" sheetId="1" r:id="rId1"/>
  </sheets>
  <definedNames>
    <definedName name="_xlnm.Print_Area" localSheetId="0">'SINT_REC_DESP mar-19'!$B$1:$Q$67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S22" i="1"/>
  <c r="V21" i="1"/>
  <c r="S21" i="1"/>
  <c r="T22" i="1"/>
  <c r="V20" i="1"/>
  <c r="S20" i="1"/>
  <c r="S19" i="1"/>
  <c r="S18" i="1"/>
  <c r="T21" i="1"/>
  <c r="S17" i="1"/>
  <c r="S16" i="1"/>
  <c r="U13" i="1"/>
  <c r="V14" i="1"/>
  <c r="U14" i="1"/>
  <c r="T14" i="1"/>
  <c r="S14" i="1"/>
  <c r="V22" i="1"/>
  <c r="U20" i="1"/>
  <c r="T20" i="1"/>
  <c r="V13" i="1"/>
  <c r="T13" i="1"/>
  <c r="S13" i="1"/>
  <c r="U12" i="1"/>
  <c r="S12" i="1"/>
  <c r="V12" i="1"/>
  <c r="T12" i="1"/>
  <c r="U11" i="1"/>
  <c r="S11" i="1"/>
  <c r="V19" i="1"/>
  <c r="T19" i="1"/>
  <c r="V11" i="1"/>
  <c r="T11" i="1"/>
  <c r="U10" i="1"/>
  <c r="S10" i="1"/>
  <c r="V18" i="1"/>
  <c r="U18" i="1"/>
  <c r="T18" i="1"/>
  <c r="V10" i="1"/>
  <c r="T10" i="1"/>
  <c r="U9" i="1"/>
  <c r="S9" i="1"/>
  <c r="V17" i="1"/>
  <c r="T17" i="1"/>
  <c r="V9" i="1"/>
  <c r="T9" i="1"/>
  <c r="U8" i="1"/>
  <c r="S8" i="1"/>
  <c r="P25" i="1"/>
  <c r="L28" i="1" s="1"/>
  <c r="O25" i="1"/>
  <c r="L25" i="1"/>
  <c r="V8" i="1"/>
  <c r="T8" i="1"/>
  <c r="U7" i="1"/>
  <c r="S7" i="1"/>
  <c r="V7" i="1"/>
  <c r="G25" i="1"/>
  <c r="F25" i="1"/>
  <c r="E25" i="1"/>
  <c r="T7" i="1"/>
  <c r="Q4" i="1"/>
  <c r="P4" i="1"/>
  <c r="O4" i="1"/>
  <c r="N4" i="1"/>
  <c r="M4" i="1"/>
  <c r="L4" i="1"/>
  <c r="U15" i="1" l="1"/>
  <c r="T15" i="1"/>
  <c r="V15" i="1"/>
  <c r="D25" i="1"/>
  <c r="U16" i="1"/>
  <c r="U17" i="1"/>
  <c r="U19" i="1"/>
  <c r="U21" i="1"/>
  <c r="U22" i="1"/>
  <c r="M25" i="1"/>
  <c r="H25" i="1"/>
  <c r="L27" i="1" s="1"/>
  <c r="L29" i="1" s="1"/>
  <c r="Q25" i="1"/>
  <c r="V16" i="1"/>
  <c r="V23" i="1" s="1"/>
  <c r="T16" i="1"/>
  <c r="T23" i="1" s="1"/>
  <c r="U23" i="1" l="1"/>
  <c r="I25" i="1"/>
</calcChain>
</file>

<file path=xl/sharedStrings.xml><?xml version="1.0" encoding="utf-8"?>
<sst xmlns="http://schemas.openxmlformats.org/spreadsheetml/2006/main" count="81" uniqueCount="79">
  <si>
    <t>ORDEM DOS ADVOGADOS DO BRASIL - SEÇÃO DO PARANÁ - CNPJ 77.538.510/0001-41</t>
  </si>
  <si>
    <t>DEMONSTRATIVO SINTÉTICO DA RECEITA E DESPESA - JANEIRO A MARÇO DE 2019</t>
  </si>
  <si>
    <t>COD</t>
  </si>
  <si>
    <t>RECEITAS</t>
  </si>
  <si>
    <t>ORÇADO 2019</t>
  </si>
  <si>
    <t>Orçado até março 2019 total</t>
  </si>
  <si>
    <t>Realizado até março 2019 seccional</t>
  </si>
  <si>
    <t>Realizado até março 2019 subseções</t>
  </si>
  <si>
    <t>Realizado até março 2019 total</t>
  </si>
  <si>
    <t>Diferença orçado / realizado - total</t>
  </si>
  <si>
    <t>DESPESAS</t>
  </si>
  <si>
    <t>ORÇADO ANUAL</t>
  </si>
  <si>
    <t>ORÇADO</t>
  </si>
  <si>
    <t>REALIZADO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</si>
  <si>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</si>
  <si>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</si>
  <si>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</si>
  <si>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</si>
  <si>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</si>
  <si>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</si>
  <si>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</si>
  <si>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</si>
  <si>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</si>
  <si>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</si>
  <si>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</si>
  <si>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</si>
  <si>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</si>
  <si>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</si>
  <si>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</si>
  <si>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</si>
  <si>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</si>
  <si>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</si>
  <si>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</si>
  <si>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</si>
  <si>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</si>
  <si>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</si>
  <si>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3.1.1.4</t>
  </si>
  <si>
    <t>OUTRAS DESPESAS</t>
  </si>
  <si>
    <t>4.1.6</t>
  </si>
  <si>
    <t>TRANSFERÊNCIAS INTRA 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</si>
  <si>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</si>
  <si>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</si>
  <si>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</si>
  <si>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</si>
  <si>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</si>
  <si>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</si>
  <si>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</si>
  <si>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</si>
  <si>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Total receitas</t>
  </si>
  <si>
    <t>4.2.2</t>
  </si>
  <si>
    <t>VENDA IMOBILIZADO</t>
  </si>
  <si>
    <t>3.2</t>
  </si>
  <si>
    <t>DESPESA DE CAPITAL</t>
  </si>
  <si>
    <t>3.2.1</t>
  </si>
  <si>
    <t>INVESTIMENTOS</t>
  </si>
  <si>
    <t>3.2.1.1</t>
  </si>
  <si>
    <t>EQUIPAMENTOS E MAT. PERMANENTES</t>
  </si>
  <si>
    <t>4.3</t>
  </si>
  <si>
    <t>SUPERÁVIT EXERC ANTERIOR</t>
  </si>
  <si>
    <t>3.2.1.2</t>
  </si>
  <si>
    <t>OBRAS E INSTALAÇÕES</t>
  </si>
  <si>
    <t>Superavit exercício anterior</t>
  </si>
  <si>
    <t>3.9</t>
  </si>
  <si>
    <t>RESERVA DE CONTINGÊNCIA</t>
  </si>
  <si>
    <t>Total despesas</t>
  </si>
  <si>
    <t>TOTAIS</t>
  </si>
  <si>
    <t>RECEITAS EXECUTADAS</t>
  </si>
  <si>
    <t>DESPESAS EXECUTADAS</t>
  </si>
  <si>
    <t>RESULTADO EXECUTADO</t>
  </si>
  <si>
    <t>CÁSSIO LISANDRO TELLES</t>
  </si>
  <si>
    <t>MARILENA INDIRA WINTER</t>
  </si>
  <si>
    <t>Presidente</t>
  </si>
  <si>
    <t>Vice Presidente</t>
  </si>
  <si>
    <t>RODRIGO SÁNCHEZ RIOS</t>
  </si>
  <si>
    <t xml:space="preserve">CHRISTYANNE REGINA BORTOLOTTO </t>
  </si>
  <si>
    <t>Secretário Geral</t>
  </si>
  <si>
    <t>Secretária Geral Adjunta</t>
  </si>
  <si>
    <t>HENRIQUE GAEDE</t>
  </si>
  <si>
    <t>Tesoureiro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</si>
</sst>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7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3" borderId="0" xfId="2" applyFont="1" applyFill="1"/>
    <xf numFmtId="43" fontId="4" fillId="3" borderId="0" xfId="2" applyNumberFormat="1" applyFont="1" applyFill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5" fillId="3" borderId="0" xfId="2" applyFont="1" applyFill="1" applyAlignment="1"/>
    <xf numFmtId="0" fontId="5" fillId="3" borderId="0" xfId="2" applyFont="1" applyFill="1"/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164" fontId="5" fillId="2" borderId="9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164" fontId="5" fillId="2" borderId="13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11" xfId="2" applyNumberFormat="1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 wrapText="1"/>
    </xf>
    <xf numFmtId="43" fontId="4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5" fillId="3" borderId="1" xfId="2" applyFont="1" applyFill="1" applyBorder="1"/>
    <xf numFmtId="0" fontId="5" fillId="3" borderId="9" xfId="2" applyFont="1" applyFill="1" applyBorder="1"/>
    <xf numFmtId="165" fontId="5" fillId="3" borderId="9" xfId="2" applyNumberFormat="1" applyFont="1" applyFill="1" applyBorder="1"/>
    <xf numFmtId="49" fontId="5" fillId="3" borderId="9" xfId="2" applyNumberFormat="1" applyFont="1" applyFill="1" applyBorder="1"/>
    <xf numFmtId="164" fontId="5" fillId="3" borderId="15" xfId="2" applyNumberFormat="1" applyFont="1" applyFill="1" applyBorder="1"/>
    <xf numFmtId="43" fontId="5" fillId="3" borderId="1" xfId="2" applyNumberFormat="1" applyFont="1" applyFill="1" applyBorder="1"/>
    <xf numFmtId="43" fontId="5" fillId="3" borderId="16" xfId="2" applyNumberFormat="1" applyFont="1" applyFill="1" applyBorder="1"/>
    <xf numFmtId="43" fontId="5" fillId="3" borderId="17" xfId="2" applyNumberFormat="1" applyFont="1" applyFill="1" applyBorder="1"/>
    <xf numFmtId="0" fontId="5" fillId="3" borderId="18" xfId="2" applyFont="1" applyFill="1" applyBorder="1"/>
    <xf numFmtId="0" fontId="5" fillId="3" borderId="16" xfId="2" applyFont="1" applyFill="1" applyBorder="1"/>
    <xf numFmtId="49" fontId="5" fillId="3" borderId="16" xfId="2" applyNumberFormat="1" applyFont="1" applyFill="1" applyBorder="1"/>
    <xf numFmtId="164" fontId="5" fillId="3" borderId="0" xfId="2" applyNumberFormat="1" applyFont="1" applyFill="1" applyBorder="1"/>
    <xf numFmtId="43" fontId="5" fillId="3" borderId="18" xfId="2" applyNumberFormat="1" applyFont="1" applyFill="1" applyBorder="1"/>
    <xf numFmtId="0" fontId="5" fillId="3" borderId="0" xfId="2" applyFont="1" applyFill="1" applyBorder="1"/>
    <xf numFmtId="0" fontId="4" fillId="3" borderId="16" xfId="2" applyFont="1" applyFill="1" applyBorder="1"/>
    <xf numFmtId="0" fontId="4" fillId="3" borderId="0" xfId="2" applyFont="1" applyFill="1" applyBorder="1"/>
    <xf numFmtId="43" fontId="4" fillId="3" borderId="18" xfId="2" applyNumberFormat="1" applyFont="1" applyFill="1" applyBorder="1"/>
    <xf numFmtId="43" fontId="4" fillId="3" borderId="16" xfId="2" applyNumberFormat="1" applyFont="1" applyFill="1" applyBorder="1"/>
    <xf numFmtId="43" fontId="4" fillId="3" borderId="17" xfId="2" applyNumberFormat="1" applyFont="1" applyFill="1" applyBorder="1"/>
    <xf numFmtId="43" fontId="5" fillId="3" borderId="0" xfId="2" applyNumberFormat="1" applyFont="1" applyFill="1"/>
    <xf numFmtId="164" fontId="4" fillId="3" borderId="0" xfId="2" applyNumberFormat="1" applyFont="1" applyFill="1"/>
    <xf numFmtId="164" fontId="5" fillId="3" borderId="0" xfId="2" applyNumberFormat="1" applyFont="1" applyFill="1"/>
    <xf numFmtId="0" fontId="5" fillId="3" borderId="4" xfId="2" applyFont="1" applyFill="1" applyBorder="1"/>
    <xf numFmtId="0" fontId="5" fillId="3" borderId="13" xfId="2" applyFont="1" applyFill="1" applyBorder="1"/>
    <xf numFmtId="43" fontId="5" fillId="3" borderId="13" xfId="2" applyNumberFormat="1" applyFont="1" applyFill="1" applyBorder="1"/>
    <xf numFmtId="49" fontId="5" fillId="3" borderId="13" xfId="2" applyNumberFormat="1" applyFont="1" applyFill="1" applyBorder="1"/>
    <xf numFmtId="0" fontId="5" fillId="2" borderId="11" xfId="2" applyFont="1" applyFill="1" applyBorder="1"/>
    <xf numFmtId="0" fontId="5" fillId="2" borderId="19" xfId="2" applyFont="1" applyFill="1" applyBorder="1"/>
    <xf numFmtId="43" fontId="5" fillId="2" borderId="14" xfId="2" applyNumberFormat="1" applyFont="1" applyFill="1" applyBorder="1"/>
    <xf numFmtId="0" fontId="5" fillId="2" borderId="14" xfId="2" applyFont="1" applyFill="1" applyBorder="1"/>
    <xf numFmtId="164" fontId="5" fillId="2" borderId="20" xfId="2" applyNumberFormat="1" applyFont="1" applyFill="1" applyBorder="1"/>
    <xf numFmtId="43" fontId="5" fillId="2" borderId="21" xfId="2" applyNumberFormat="1" applyFont="1" applyFill="1" applyBorder="1"/>
    <xf numFmtId="43" fontId="5" fillId="2" borderId="22" xfId="2" applyNumberFormat="1" applyFont="1" applyFill="1" applyBorder="1"/>
    <xf numFmtId="43" fontId="5" fillId="2" borderId="23" xfId="2" applyNumberFormat="1" applyFont="1" applyFill="1" applyBorder="1"/>
    <xf numFmtId="0" fontId="6" fillId="4" borderId="22" xfId="2" applyFont="1" applyFill="1" applyBorder="1"/>
    <xf numFmtId="43" fontId="6" fillId="4" borderId="23" xfId="2" applyNumberFormat="1" applyFont="1" applyFill="1" applyBorder="1"/>
    <xf numFmtId="10" fontId="4" fillId="3" borderId="0" xfId="1" applyNumberFormat="1" applyFont="1" applyFill="1"/>
    <xf numFmtId="43" fontId="6" fillId="4" borderId="6" xfId="2" applyNumberFormat="1" applyFont="1" applyFill="1" applyBorder="1"/>
    <xf numFmtId="10" fontId="4" fillId="3" borderId="0" xfId="2" applyNumberFormat="1" applyFont="1" applyFill="1"/>
    <xf numFmtId="166" fontId="5" fillId="3" borderId="0" xfId="2" applyNumberFormat="1" applyFont="1" applyFill="1"/>
    <xf numFmtId="166" fontId="5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right"/>
    </xf>
    <xf numFmtId="0" fontId="5" fillId="3" borderId="0" xfId="2" applyFont="1" applyFill="1" applyAlignment="1">
      <alignment horizontal="center"/>
    </xf>
    <xf numFmtId="10" fontId="5" fillId="3" borderId="0" xfId="2" applyNumberFormat="1" applyFont="1" applyFill="1" applyAlignment="1">
      <alignment horizontal="center"/>
    </xf>
    <xf numFmtId="0" fontId="2" fillId="3" borderId="0" xfId="2" applyFont="1" applyFill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29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865632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29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428875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29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428875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29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428875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29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428875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455295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29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742950" y="47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76199</xdr:colOff>
      <xdr:row>0</xdr:row>
      <xdr:rowOff>28575</xdr:rowOff>
    </xdr:from>
    <xdr:ext cx="696951" cy="314325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" y="28575"/>
          <a:ext cx="696951" cy="314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0"/>
  <sheetViews>
    <sheetView tabSelected="1" workbookViewId="0">
      <selection activeCell="F32" sqref="F32"/>
    </sheetView>
  </sheetViews>
  <sheetFormatPr defaultColWidth="9.125" defaultRowHeight="11.4" x14ac:dyDescent="0.2"/>
  <cols>
    <col min="1" max="1" width="0.75" style="4" customWidth="1"/>
    <col min="2" max="2" width="6.75" style="4" customWidth="1"/>
    <col min="3" max="3" width="40" style="4" customWidth="1"/>
    <col min="4" max="9" width="15.75" style="4" customWidth="1"/>
    <col min="10" max="10" width="6.75" style="4" customWidth="1"/>
    <col min="11" max="11" width="43.875" style="4" customWidth="1"/>
    <col min="12" max="17" width="15.75" style="4" customWidth="1"/>
    <col min="18" max="18" width="9.125" style="4"/>
    <col min="19" max="19" width="36" style="4" hidden="1" customWidth="1"/>
    <col min="20" max="20" width="16.75" style="5" hidden="1" customWidth="1"/>
    <col min="21" max="22" width="13.75" style="4" hidden="1" customWidth="1"/>
    <col min="23" max="23" width="14.625" style="4" customWidth="1"/>
    <col min="24" max="16384" width="9.125" style="4"/>
  </cols>
  <sheetData>
    <row r="1" spans="2:22" ht="15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22" ht="15.6" thickBot="1" x14ac:dyDescent="0.45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2:22" ht="12.6" thickBot="1" x14ac:dyDescent="0.3">
      <c r="B3" s="9"/>
      <c r="C3" s="9"/>
      <c r="D3" s="9"/>
      <c r="E3" s="9"/>
      <c r="F3" s="9"/>
      <c r="G3" s="9"/>
      <c r="H3" s="9"/>
      <c r="I3" s="9"/>
      <c r="J3" s="10"/>
      <c r="K3" s="10"/>
    </row>
    <row r="4" spans="2:22" ht="12.75" customHeight="1" x14ac:dyDescent="0.2">
      <c r="B4" s="11" t="s">
        <v>2</v>
      </c>
      <c r="C4" s="12" t="s">
        <v>3</v>
      </c>
      <c r="D4" s="13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5" t="s">
        <v>9</v>
      </c>
      <c r="J4" s="16" t="s">
        <v>2</v>
      </c>
      <c r="K4" s="12" t="s">
        <v>10</v>
      </c>
      <c r="L4" s="17" t="str">
        <f>D4</f>
        <v>ORÇADO 2019</v>
      </c>
      <c r="M4" s="13" t="str">
        <f t="shared" ref="M4:Q4" si="0">E4</f>
        <v>Orçado até março 2019 total</v>
      </c>
      <c r="N4" s="13" t="str">
        <f t="shared" si="0"/>
        <v>Realizado até março 2019 seccional</v>
      </c>
      <c r="O4" s="13" t="str">
        <f t="shared" si="0"/>
        <v>Realizado até março 2019 subseções</v>
      </c>
      <c r="P4" s="14" t="str">
        <f t="shared" si="0"/>
        <v>Realizado até março 2019 total</v>
      </c>
      <c r="Q4" s="13" t="str">
        <f t="shared" si="0"/>
        <v>Diferença orçado / realizado - total</v>
      </c>
    </row>
    <row r="5" spans="2:22" ht="25.5" customHeight="1" thickBot="1" x14ac:dyDescent="0.25">
      <c r="B5" s="18"/>
      <c r="C5" s="19"/>
      <c r="D5" s="20"/>
      <c r="E5" s="21"/>
      <c r="F5" s="21"/>
      <c r="G5" s="21"/>
      <c r="H5" s="21"/>
      <c r="I5" s="22"/>
      <c r="J5" s="23"/>
      <c r="K5" s="19"/>
      <c r="L5" s="24"/>
      <c r="M5" s="20"/>
      <c r="N5" s="20"/>
      <c r="O5" s="20"/>
      <c r="P5" s="21"/>
      <c r="Q5" s="20"/>
      <c r="T5" s="25" t="s">
        <v>11</v>
      </c>
      <c r="U5" s="26" t="s">
        <v>12</v>
      </c>
      <c r="V5" s="26" t="s">
        <v>13</v>
      </c>
    </row>
    <row r="6" spans="2:22" ht="12" x14ac:dyDescent="0.25">
      <c r="B6" s="27" t="s">
        <v>14</v>
      </c>
      <c r="C6" s="28" t="s">
        <v>15</v>
      </c>
      <c r="D6" s="29"/>
      <c r="E6" s="29"/>
      <c r="F6" s="29"/>
      <c r="G6" s="29"/>
      <c r="H6" s="29"/>
      <c r="I6" s="29"/>
      <c r="J6" s="30" t="s">
        <v>16</v>
      </c>
      <c r="K6" s="31" t="s">
        <v>17</v>
      </c>
      <c r="L6" s="32"/>
      <c r="M6" s="33"/>
      <c r="N6" s="33"/>
      <c r="O6" s="33"/>
      <c r="P6" s="34"/>
      <c r="Q6" s="33"/>
    </row>
    <row r="7" spans="2:22" ht="12" x14ac:dyDescent="0.25">
      <c r="B7" s="35" t="s">
        <v>18</v>
      </c>
      <c r="C7" s="36" t="s">
        <v>19</v>
      </c>
      <c r="D7" s="34">
        <v>46785781.131173134</v>
      </c>
      <c r="E7" s="34">
        <v>26370305.155354455</v>
      </c>
      <c r="F7" s="34">
        <v>24933704.009999998</v>
      </c>
      <c r="G7" s="34">
        <v>0</v>
      </c>
      <c r="H7" s="34">
        <v>24933704.009999998</v>
      </c>
      <c r="I7" s="34">
        <v>-1436601.1453544572</v>
      </c>
      <c r="J7" s="37" t="s">
        <v>20</v>
      </c>
      <c r="K7" s="38" t="s">
        <v>21</v>
      </c>
      <c r="L7" s="39"/>
      <c r="M7" s="33"/>
      <c r="N7" s="33"/>
      <c r="O7" s="33"/>
      <c r="P7" s="34"/>
      <c r="Q7" s="33"/>
      <c r="S7" s="4" t="str">
        <f>C7</f>
        <v>RECEITAS DE CONTRIBUIÇÕES</v>
      </c>
      <c r="T7" s="5">
        <f>D7</f>
        <v>46785781.131173134</v>
      </c>
      <c r="U7" s="5">
        <f>E7</f>
        <v>26370305.155354455</v>
      </c>
      <c r="V7" s="5">
        <f>H7</f>
        <v>24933704.009999998</v>
      </c>
    </row>
    <row r="8" spans="2:22" ht="12" x14ac:dyDescent="0.25">
      <c r="B8" s="35" t="s">
        <v>22</v>
      </c>
      <c r="C8" s="36" t="s">
        <v>23</v>
      </c>
      <c r="D8" s="34">
        <v>6502000</v>
      </c>
      <c r="E8" s="34">
        <v>1625500</v>
      </c>
      <c r="F8" s="34">
        <v>2500339.4599999995</v>
      </c>
      <c r="G8" s="34">
        <v>0</v>
      </c>
      <c r="H8" s="34">
        <v>2500339.4599999995</v>
      </c>
      <c r="I8" s="34">
        <v>874839.4599999995</v>
      </c>
      <c r="J8" s="37" t="s">
        <v>24</v>
      </c>
      <c r="K8" s="38" t="s">
        <v>25</v>
      </c>
      <c r="L8" s="39">
        <v>25541000</v>
      </c>
      <c r="M8" s="33">
        <v>6385250</v>
      </c>
      <c r="N8" s="33">
        <v>6268325.7799999975</v>
      </c>
      <c r="O8" s="33">
        <v>9543.5999999999985</v>
      </c>
      <c r="P8" s="34">
        <v>6277869.379999999</v>
      </c>
      <c r="Q8" s="33">
        <v>107380.62000000104</v>
      </c>
      <c r="R8" s="5"/>
      <c r="S8" s="4" t="str">
        <f>C8</f>
        <v>RECEITAS DE COBRANÇAS</v>
      </c>
      <c r="T8" s="5">
        <f t="shared" ref="T8:U11" si="1">D8</f>
        <v>6502000</v>
      </c>
      <c r="U8" s="5">
        <f t="shared" si="1"/>
        <v>1625500</v>
      </c>
      <c r="V8" s="5">
        <f>H8</f>
        <v>2500339.4599999995</v>
      </c>
    </row>
    <row r="9" spans="2:22" ht="12" x14ac:dyDescent="0.25">
      <c r="B9" s="35" t="s">
        <v>26</v>
      </c>
      <c r="C9" s="36" t="s">
        <v>27</v>
      </c>
      <c r="D9" s="34">
        <v>80000</v>
      </c>
      <c r="E9" s="34">
        <v>20000</v>
      </c>
      <c r="F9" s="34">
        <v>2437.6499999999996</v>
      </c>
      <c r="G9" s="34">
        <v>0</v>
      </c>
      <c r="H9" s="34">
        <v>2437.6499999999996</v>
      </c>
      <c r="I9" s="34">
        <v>-17562.349999999999</v>
      </c>
      <c r="J9" s="37" t="s">
        <v>28</v>
      </c>
      <c r="K9" s="38" t="s">
        <v>29</v>
      </c>
      <c r="L9" s="39">
        <v>1717500</v>
      </c>
      <c r="M9" s="33">
        <v>429375</v>
      </c>
      <c r="N9" s="33">
        <v>177786.6</v>
      </c>
      <c r="O9" s="33">
        <v>194125.81</v>
      </c>
      <c r="P9" s="34">
        <v>371912.41</v>
      </c>
      <c r="Q9" s="33">
        <v>57462.590000000026</v>
      </c>
      <c r="S9" s="4" t="str">
        <f>C9</f>
        <v>RECEITAS DE INFRAÇÕES</v>
      </c>
      <c r="T9" s="5">
        <f t="shared" si="1"/>
        <v>80000</v>
      </c>
      <c r="U9" s="5">
        <f t="shared" si="1"/>
        <v>20000</v>
      </c>
      <c r="V9" s="5">
        <f t="shared" ref="V9:V14" si="2">H9</f>
        <v>2437.6499999999996</v>
      </c>
    </row>
    <row r="10" spans="2:22" ht="12" x14ac:dyDescent="0.25">
      <c r="B10" s="35" t="s">
        <v>30</v>
      </c>
      <c r="C10" s="36" t="s">
        <v>31</v>
      </c>
      <c r="D10" s="34">
        <v>2720200</v>
      </c>
      <c r="E10" s="34">
        <v>680050</v>
      </c>
      <c r="F10" s="34">
        <v>975598.61999999976</v>
      </c>
      <c r="G10" s="34">
        <v>0</v>
      </c>
      <c r="H10" s="34">
        <v>975598.61999999976</v>
      </c>
      <c r="I10" s="34">
        <v>295548.61999999976</v>
      </c>
      <c r="J10" s="37" t="s">
        <v>32</v>
      </c>
      <c r="K10" s="38" t="s">
        <v>33</v>
      </c>
      <c r="L10" s="39">
        <v>14120000</v>
      </c>
      <c r="M10" s="33">
        <v>3530000</v>
      </c>
      <c r="N10" s="33">
        <v>3224328.08</v>
      </c>
      <c r="O10" s="33">
        <v>1225881.8999999999</v>
      </c>
      <c r="P10" s="34">
        <v>4450209.9799999995</v>
      </c>
      <c r="Q10" s="33">
        <v>-920209.97999999952</v>
      </c>
      <c r="S10" s="4" t="str">
        <f>C10</f>
        <v>RECEITAS DE SERVIÇOS</v>
      </c>
      <c r="T10" s="5">
        <f t="shared" si="1"/>
        <v>2720200</v>
      </c>
      <c r="U10" s="5">
        <f t="shared" si="1"/>
        <v>680050</v>
      </c>
      <c r="V10" s="5">
        <f>H10</f>
        <v>975598.61999999976</v>
      </c>
    </row>
    <row r="11" spans="2:22" ht="12" x14ac:dyDescent="0.25">
      <c r="B11" s="35" t="s">
        <v>34</v>
      </c>
      <c r="C11" s="36" t="s">
        <v>35</v>
      </c>
      <c r="D11" s="34">
        <v>6125700</v>
      </c>
      <c r="E11" s="34">
        <v>1031425</v>
      </c>
      <c r="F11" s="34">
        <v>1007849.2900000002</v>
      </c>
      <c r="G11" s="34">
        <v>177024.04</v>
      </c>
      <c r="H11" s="34">
        <v>1184873.33</v>
      </c>
      <c r="I11" s="34">
        <v>153448.33000000007</v>
      </c>
      <c r="J11" s="36" t="s">
        <v>36</v>
      </c>
      <c r="K11" s="40" t="s">
        <v>37</v>
      </c>
      <c r="L11" s="39">
        <v>255000</v>
      </c>
      <c r="M11" s="33">
        <v>63750</v>
      </c>
      <c r="N11" s="33">
        <v>9298.91</v>
      </c>
      <c r="O11" s="33">
        <v>2553.96</v>
      </c>
      <c r="P11" s="34">
        <v>11852.87</v>
      </c>
      <c r="Q11" s="33">
        <v>51897.13</v>
      </c>
      <c r="S11" s="4" t="str">
        <f>C11</f>
        <v>RECEITAS DIVERSAS</v>
      </c>
      <c r="T11" s="5">
        <f t="shared" si="1"/>
        <v>6125700</v>
      </c>
      <c r="U11" s="5">
        <f t="shared" si="1"/>
        <v>1031425</v>
      </c>
      <c r="V11" s="5">
        <f t="shared" si="2"/>
        <v>1184873.33</v>
      </c>
    </row>
    <row r="12" spans="2:22" ht="12" x14ac:dyDescent="0.25">
      <c r="B12" s="35" t="s">
        <v>38</v>
      </c>
      <c r="C12" s="36" t="s">
        <v>39</v>
      </c>
      <c r="D12" s="34">
        <v>600000</v>
      </c>
      <c r="E12" s="34">
        <v>150000</v>
      </c>
      <c r="F12" s="34">
        <v>0</v>
      </c>
      <c r="G12" s="34">
        <v>56225</v>
      </c>
      <c r="H12" s="34">
        <v>56225</v>
      </c>
      <c r="I12" s="34">
        <v>-93775</v>
      </c>
      <c r="J12" s="41"/>
      <c r="K12" s="42"/>
      <c r="L12" s="43"/>
      <c r="M12" s="44"/>
      <c r="N12" s="44"/>
      <c r="O12" s="44"/>
      <c r="P12" s="45"/>
      <c r="Q12" s="44"/>
      <c r="S12" s="4" t="str">
        <f>C12</f>
        <v>TRANSFERÊNCIAS INTRA CONSELHOS</v>
      </c>
      <c r="T12" s="5">
        <f>D12</f>
        <v>600000</v>
      </c>
      <c r="U12" s="5">
        <f>E12</f>
        <v>150000</v>
      </c>
      <c r="V12" s="5">
        <f t="shared" si="2"/>
        <v>56225</v>
      </c>
    </row>
    <row r="13" spans="2:22" ht="12" x14ac:dyDescent="0.25">
      <c r="B13" s="35"/>
      <c r="C13" s="36"/>
      <c r="D13" s="34"/>
      <c r="E13" s="34"/>
      <c r="F13" s="34"/>
      <c r="G13" s="34"/>
      <c r="H13" s="34"/>
      <c r="I13" s="34"/>
      <c r="J13" s="37" t="s">
        <v>40</v>
      </c>
      <c r="K13" s="38" t="s">
        <v>41</v>
      </c>
      <c r="L13" s="39"/>
      <c r="M13" s="33"/>
      <c r="N13" s="33"/>
      <c r="O13" s="33"/>
      <c r="P13" s="34"/>
      <c r="Q13" s="33"/>
      <c r="S13" s="4" t="str">
        <f>C14</f>
        <v>RECEITAS DE CAPITAL</v>
      </c>
      <c r="T13" s="5">
        <f>D15+D16</f>
        <v>1300000</v>
      </c>
      <c r="U13" s="5">
        <f>E15+E16</f>
        <v>325000</v>
      </c>
      <c r="V13" s="5">
        <f t="shared" si="2"/>
        <v>0</v>
      </c>
    </row>
    <row r="14" spans="2:22" ht="12" x14ac:dyDescent="0.25">
      <c r="B14" s="35" t="s">
        <v>42</v>
      </c>
      <c r="C14" s="36" t="s">
        <v>43</v>
      </c>
      <c r="D14" s="45"/>
      <c r="E14" s="45"/>
      <c r="F14" s="45"/>
      <c r="G14" s="45"/>
      <c r="H14" s="45"/>
      <c r="I14" s="45"/>
      <c r="J14" s="37" t="s">
        <v>44</v>
      </c>
      <c r="K14" s="38" t="s">
        <v>45</v>
      </c>
      <c r="L14" s="39">
        <v>18650723.395910598</v>
      </c>
      <c r="M14" s="33">
        <v>9798531.8043740597</v>
      </c>
      <c r="N14" s="33">
        <v>9603698.5999999978</v>
      </c>
      <c r="O14" s="33">
        <v>0</v>
      </c>
      <c r="P14" s="34">
        <v>9603698.5999999978</v>
      </c>
      <c r="Q14" s="33">
        <v>194833.2043740619</v>
      </c>
      <c r="S14" s="4" t="str">
        <f>C20</f>
        <v>Superavit exercício anterior</v>
      </c>
      <c r="T14" s="5">
        <f>D20</f>
        <v>6000000</v>
      </c>
      <c r="U14" s="5">
        <f>E20</f>
        <v>0</v>
      </c>
      <c r="V14" s="5">
        <f t="shared" si="2"/>
        <v>0</v>
      </c>
    </row>
    <row r="15" spans="2:22" ht="12" x14ac:dyDescent="0.25">
      <c r="B15" s="35" t="s">
        <v>46</v>
      </c>
      <c r="C15" s="36" t="s">
        <v>47</v>
      </c>
      <c r="D15" s="34">
        <v>1300000</v>
      </c>
      <c r="E15" s="34">
        <v>325000</v>
      </c>
      <c r="F15" s="34">
        <v>106574.85</v>
      </c>
      <c r="G15" s="34">
        <v>9121.93</v>
      </c>
      <c r="H15" s="34">
        <v>115696.78</v>
      </c>
      <c r="I15" s="34">
        <v>-209303.22</v>
      </c>
      <c r="J15" s="41"/>
      <c r="K15" s="42"/>
      <c r="L15" s="43"/>
      <c r="M15" s="44"/>
      <c r="N15" s="44"/>
      <c r="O15" s="44"/>
      <c r="P15" s="45"/>
      <c r="Q15" s="44"/>
      <c r="S15" s="10" t="s">
        <v>48</v>
      </c>
      <c r="T15" s="46">
        <f>SUM(T7:T14)</f>
        <v>70113681.131173134</v>
      </c>
      <c r="U15" s="46">
        <f>SUM(U7:U14)</f>
        <v>30202280.155354455</v>
      </c>
      <c r="V15" s="46">
        <f>SUM(V7:V14)</f>
        <v>29653178.07</v>
      </c>
    </row>
    <row r="16" spans="2:22" ht="12" x14ac:dyDescent="0.25">
      <c r="B16" s="35" t="s">
        <v>49</v>
      </c>
      <c r="C16" s="36" t="s">
        <v>50</v>
      </c>
      <c r="D16" s="34">
        <v>0</v>
      </c>
      <c r="E16" s="34">
        <v>0</v>
      </c>
      <c r="F16" s="34">
        <v>32000</v>
      </c>
      <c r="G16" s="34">
        <v>0</v>
      </c>
      <c r="H16" s="34">
        <v>32000</v>
      </c>
      <c r="I16" s="34">
        <v>32000</v>
      </c>
      <c r="J16" s="37" t="s">
        <v>51</v>
      </c>
      <c r="K16" s="38" t="s">
        <v>52</v>
      </c>
      <c r="L16" s="39"/>
      <c r="M16" s="33"/>
      <c r="N16" s="33"/>
      <c r="O16" s="33"/>
      <c r="P16" s="34"/>
      <c r="Q16" s="33"/>
      <c r="S16" s="47" t="str">
        <f t="shared" ref="S16:U19" si="3">K8</f>
        <v>PESSOAL</v>
      </c>
      <c r="T16" s="5">
        <f t="shared" si="3"/>
        <v>25541000</v>
      </c>
      <c r="U16" s="5">
        <f t="shared" si="3"/>
        <v>6385250</v>
      </c>
      <c r="V16" s="5">
        <f>P8</f>
        <v>6277869.379999999</v>
      </c>
    </row>
    <row r="17" spans="2:22" ht="12" x14ac:dyDescent="0.25">
      <c r="B17" s="35"/>
      <c r="C17" s="36"/>
      <c r="D17" s="34"/>
      <c r="E17" s="34"/>
      <c r="F17" s="34"/>
      <c r="G17" s="34"/>
      <c r="H17" s="34"/>
      <c r="I17" s="34"/>
      <c r="J17" s="37" t="s">
        <v>53</v>
      </c>
      <c r="K17" s="38" t="s">
        <v>54</v>
      </c>
      <c r="L17" s="39"/>
      <c r="M17" s="33"/>
      <c r="N17" s="33"/>
      <c r="O17" s="33"/>
      <c r="P17" s="34"/>
      <c r="Q17" s="33"/>
      <c r="S17" s="47" t="str">
        <f t="shared" si="3"/>
        <v>MATERIAL DE CONSUMO</v>
      </c>
      <c r="T17" s="5">
        <f t="shared" si="3"/>
        <v>1717500</v>
      </c>
      <c r="U17" s="5">
        <f t="shared" si="3"/>
        <v>429375</v>
      </c>
      <c r="V17" s="5">
        <f t="shared" ref="V17:V22" si="4">P9</f>
        <v>371912.41</v>
      </c>
    </row>
    <row r="18" spans="2:22" ht="12" x14ac:dyDescent="0.25">
      <c r="B18" s="35"/>
      <c r="C18" s="36"/>
      <c r="D18" s="34"/>
      <c r="E18" s="34"/>
      <c r="F18" s="34"/>
      <c r="G18" s="34"/>
      <c r="H18" s="34"/>
      <c r="I18" s="34"/>
      <c r="J18" s="37" t="s">
        <v>55</v>
      </c>
      <c r="K18" s="38" t="s">
        <v>56</v>
      </c>
      <c r="L18" s="39">
        <v>1950000</v>
      </c>
      <c r="M18" s="33">
        <v>487500</v>
      </c>
      <c r="N18" s="33">
        <v>407808.87</v>
      </c>
      <c r="O18" s="33">
        <v>15295.85</v>
      </c>
      <c r="P18" s="34">
        <v>423104.72000000003</v>
      </c>
      <c r="Q18" s="33">
        <v>64395.27999999997</v>
      </c>
      <c r="S18" s="47" t="str">
        <f t="shared" si="3"/>
        <v>SERVIÇOS DE TERCEIROS</v>
      </c>
      <c r="T18" s="5">
        <f t="shared" si="3"/>
        <v>14120000</v>
      </c>
      <c r="U18" s="5">
        <f t="shared" si="3"/>
        <v>3530000</v>
      </c>
      <c r="V18" s="5">
        <f>P10</f>
        <v>4450209.9799999995</v>
      </c>
    </row>
    <row r="19" spans="2:22" ht="12" x14ac:dyDescent="0.25">
      <c r="B19" s="35" t="s">
        <v>57</v>
      </c>
      <c r="C19" s="36" t="s">
        <v>58</v>
      </c>
      <c r="D19" s="34"/>
      <c r="E19" s="34"/>
      <c r="F19" s="34"/>
      <c r="G19" s="34"/>
      <c r="H19" s="34"/>
      <c r="I19" s="34"/>
      <c r="J19" s="37" t="s">
        <v>59</v>
      </c>
      <c r="K19" s="38" t="s">
        <v>60</v>
      </c>
      <c r="L19" s="39">
        <v>7300000</v>
      </c>
      <c r="M19" s="33">
        <v>1825000</v>
      </c>
      <c r="N19" s="33">
        <v>1465084.1099999999</v>
      </c>
      <c r="O19" s="33">
        <v>17436.8</v>
      </c>
      <c r="P19" s="34">
        <v>1482520.9100000001</v>
      </c>
      <c r="Q19" s="33">
        <v>342479.08999999985</v>
      </c>
      <c r="S19" s="47" t="str">
        <f t="shared" si="3"/>
        <v>OUTRAS DESPESAS</v>
      </c>
      <c r="T19" s="5">
        <f t="shared" si="3"/>
        <v>255000</v>
      </c>
      <c r="U19" s="5">
        <f t="shared" si="3"/>
        <v>63750</v>
      </c>
      <c r="V19" s="5">
        <f t="shared" si="4"/>
        <v>11852.87</v>
      </c>
    </row>
    <row r="20" spans="2:22" ht="12" x14ac:dyDescent="0.25">
      <c r="B20" s="35"/>
      <c r="C20" s="36" t="s">
        <v>61</v>
      </c>
      <c r="D20" s="33">
        <v>6000000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41"/>
      <c r="K20" s="42"/>
      <c r="L20" s="43"/>
      <c r="M20" s="44"/>
      <c r="N20" s="44"/>
      <c r="O20" s="44"/>
      <c r="P20" s="45"/>
      <c r="Q20" s="44"/>
      <c r="S20" s="47" t="str">
        <f>K14</f>
        <v>CONTRIB. SOCIAIS E ESTATUTÁRIAS</v>
      </c>
      <c r="T20" s="5">
        <f>L14</f>
        <v>18650723.395910598</v>
      </c>
      <c r="U20" s="5">
        <f>M14</f>
        <v>9798531.8043740597</v>
      </c>
      <c r="V20" s="5">
        <f t="shared" si="4"/>
        <v>0</v>
      </c>
    </row>
    <row r="21" spans="2:22" ht="12" x14ac:dyDescent="0.25">
      <c r="B21" s="35"/>
      <c r="C21" s="36"/>
      <c r="D21" s="33"/>
      <c r="E21" s="33"/>
      <c r="F21" s="33"/>
      <c r="G21" s="33"/>
      <c r="H21" s="33"/>
      <c r="I21" s="33"/>
      <c r="J21" s="37" t="s">
        <v>62</v>
      </c>
      <c r="K21" s="38" t="s">
        <v>63</v>
      </c>
      <c r="L21" s="39">
        <v>579457.74</v>
      </c>
      <c r="M21" s="33">
        <v>144864.435</v>
      </c>
      <c r="N21" s="33">
        <v>0</v>
      </c>
      <c r="O21" s="33">
        <v>0</v>
      </c>
      <c r="P21" s="34">
        <v>0</v>
      </c>
      <c r="Q21" s="33">
        <v>144864.435</v>
      </c>
      <c r="S21" s="47" t="str">
        <f>K16</f>
        <v>DESPESA DE CAPITAL</v>
      </c>
      <c r="T21" s="5">
        <f>L18+L19</f>
        <v>9250000</v>
      </c>
      <c r="U21" s="5">
        <f>M18+M19</f>
        <v>2312500</v>
      </c>
      <c r="V21" s="5">
        <f>N18+N19</f>
        <v>1872892.98</v>
      </c>
    </row>
    <row r="22" spans="2:22" ht="12" x14ac:dyDescent="0.25">
      <c r="B22" s="35"/>
      <c r="C22" s="36"/>
      <c r="D22" s="33"/>
      <c r="E22" s="33"/>
      <c r="F22" s="33"/>
      <c r="G22" s="33"/>
      <c r="H22" s="33"/>
      <c r="I22" s="33"/>
      <c r="J22" s="37"/>
      <c r="K22" s="38"/>
      <c r="L22" s="39"/>
      <c r="M22" s="33"/>
      <c r="N22" s="33"/>
      <c r="O22" s="33"/>
      <c r="P22" s="34"/>
      <c r="Q22" s="33"/>
      <c r="S22" s="47" t="str">
        <f>K21</f>
        <v>RESERVA DE CONTINGÊNCIA</v>
      </c>
      <c r="T22" s="5">
        <f>L21</f>
        <v>579457.74</v>
      </c>
      <c r="U22" s="5">
        <f>M21</f>
        <v>144864.435</v>
      </c>
      <c r="V22" s="5">
        <f t="shared" si="4"/>
        <v>9603698.5999999978</v>
      </c>
    </row>
    <row r="23" spans="2:22" ht="12" x14ac:dyDescent="0.25">
      <c r="B23" s="35"/>
      <c r="C23" s="36"/>
      <c r="D23" s="33"/>
      <c r="E23" s="33"/>
      <c r="F23" s="33"/>
      <c r="G23" s="33"/>
      <c r="H23" s="33"/>
      <c r="I23" s="33"/>
      <c r="J23" s="37"/>
      <c r="K23" s="38"/>
      <c r="L23" s="39"/>
      <c r="M23" s="33"/>
      <c r="N23" s="33"/>
      <c r="O23" s="33"/>
      <c r="P23" s="34"/>
      <c r="Q23" s="33"/>
      <c r="S23" s="48" t="s">
        <v>64</v>
      </c>
      <c r="T23" s="46">
        <f>SUM(T16:T22)</f>
        <v>70113681.135910586</v>
      </c>
      <c r="U23" s="46">
        <f>SUM(U16:U22)</f>
        <v>22664271.23937406</v>
      </c>
      <c r="V23" s="46">
        <f>SUM(V16:V22)</f>
        <v>22588436.219999999</v>
      </c>
    </row>
    <row r="24" spans="2:22" ht="12.6" thickBot="1" x14ac:dyDescent="0.3">
      <c r="B24" s="49"/>
      <c r="C24" s="50"/>
      <c r="D24" s="51"/>
      <c r="E24" s="51"/>
      <c r="F24" s="51"/>
      <c r="G24" s="51"/>
      <c r="H24" s="51"/>
      <c r="I24" s="51"/>
      <c r="J24" s="52"/>
      <c r="K24" s="38"/>
      <c r="L24" s="39"/>
      <c r="M24" s="51"/>
      <c r="N24" s="33"/>
      <c r="O24" s="33"/>
      <c r="P24" s="34"/>
      <c r="Q24" s="33"/>
      <c r="U24" s="5"/>
      <c r="V24" s="5"/>
    </row>
    <row r="25" spans="2:22" ht="12.6" thickBot="1" x14ac:dyDescent="0.3">
      <c r="B25" s="53"/>
      <c r="C25" s="54" t="s">
        <v>65</v>
      </c>
      <c r="D25" s="55">
        <f>SUM(D6:D24)</f>
        <v>70113681.131173134</v>
      </c>
      <c r="E25" s="55">
        <f t="shared" ref="E25:I25" si="5">SUM(E6:E24)</f>
        <v>30202280.155354455</v>
      </c>
      <c r="F25" s="55">
        <f t="shared" si="5"/>
        <v>29558503.879999999</v>
      </c>
      <c r="G25" s="55">
        <f t="shared" si="5"/>
        <v>242370.97</v>
      </c>
      <c r="H25" s="55">
        <f t="shared" si="5"/>
        <v>29800874.850000001</v>
      </c>
      <c r="I25" s="55">
        <f t="shared" si="5"/>
        <v>-401405.30535445781</v>
      </c>
      <c r="J25" s="56"/>
      <c r="K25" s="57" t="s">
        <v>65</v>
      </c>
      <c r="L25" s="58">
        <f>SUM(L6:L24)</f>
        <v>70113681.135910586</v>
      </c>
      <c r="M25" s="58">
        <f t="shared" ref="M25:Q25" si="6">SUM(M6:M24)</f>
        <v>22664271.23937406</v>
      </c>
      <c r="N25" s="59">
        <f t="shared" si="6"/>
        <v>21156330.949999996</v>
      </c>
      <c r="O25" s="59">
        <f t="shared" si="6"/>
        <v>1464837.92</v>
      </c>
      <c r="P25" s="60">
        <f t="shared" si="6"/>
        <v>22621168.869999994</v>
      </c>
      <c r="Q25" s="59">
        <f t="shared" si="6"/>
        <v>43102.369374063332</v>
      </c>
    </row>
    <row r="26" spans="2:22" ht="12" thickBot="1" x14ac:dyDescent="0.25">
      <c r="L26" s="5"/>
      <c r="M26" s="5"/>
      <c r="N26" s="5"/>
      <c r="O26" s="5"/>
      <c r="P26" s="5"/>
      <c r="Q26" s="5"/>
    </row>
    <row r="27" spans="2:22" ht="12" thickBot="1" x14ac:dyDescent="0.25">
      <c r="K27" s="61" t="s">
        <v>66</v>
      </c>
      <c r="L27" s="62">
        <f>H25</f>
        <v>29800874.850000001</v>
      </c>
      <c r="M27" s="63"/>
      <c r="N27" s="63"/>
      <c r="O27" s="63"/>
      <c r="P27" s="63"/>
      <c r="Q27" s="63"/>
    </row>
    <row r="28" spans="2:22" ht="12" thickBot="1" x14ac:dyDescent="0.25">
      <c r="H28" s="5"/>
      <c r="K28" s="61" t="s">
        <v>67</v>
      </c>
      <c r="L28" s="62">
        <f>P25</f>
        <v>22621168.869999994</v>
      </c>
      <c r="M28" s="63"/>
      <c r="N28" s="63"/>
      <c r="O28" s="63"/>
      <c r="P28" s="63"/>
      <c r="Q28" s="63"/>
    </row>
    <row r="29" spans="2:22" ht="12" thickBot="1" x14ac:dyDescent="0.25">
      <c r="K29" s="61" t="s">
        <v>68</v>
      </c>
      <c r="L29" s="64">
        <f>L27-L28</f>
        <v>7179705.9800000079</v>
      </c>
      <c r="M29" s="65"/>
      <c r="N29" s="65"/>
      <c r="O29" s="65"/>
      <c r="P29" s="65"/>
      <c r="Q29" s="65"/>
    </row>
    <row r="30" spans="2:22" ht="12" x14ac:dyDescent="0.25">
      <c r="D30" s="66"/>
      <c r="E30" s="66"/>
      <c r="F30" s="66"/>
      <c r="G30" s="66"/>
      <c r="H30" s="66"/>
      <c r="I30" s="66"/>
      <c r="J30" s="66"/>
      <c r="K30" s="67"/>
      <c r="T30" s="4"/>
    </row>
    <row r="31" spans="2:22" ht="12" x14ac:dyDescent="0.25">
      <c r="D31" s="66"/>
      <c r="E31" s="66"/>
      <c r="F31" s="66"/>
      <c r="G31" s="66"/>
      <c r="H31" s="66"/>
      <c r="I31" s="66"/>
      <c r="J31" s="66"/>
      <c r="K31" s="67"/>
      <c r="T31" s="4"/>
    </row>
    <row r="32" spans="2:22" ht="12" x14ac:dyDescent="0.25">
      <c r="D32" s="66"/>
      <c r="E32" s="66"/>
      <c r="F32" s="66"/>
      <c r="G32" s="66"/>
      <c r="H32" s="66"/>
      <c r="I32" s="66"/>
      <c r="J32" s="66"/>
      <c r="K32" s="67"/>
      <c r="T32" s="4"/>
    </row>
    <row r="33" spans="3:20" ht="12" x14ac:dyDescent="0.25">
      <c r="D33" s="66"/>
      <c r="E33" s="66"/>
      <c r="F33" s="66"/>
      <c r="G33" s="66"/>
      <c r="H33" s="66"/>
      <c r="I33" s="66"/>
      <c r="J33" s="66"/>
      <c r="K33" s="67"/>
      <c r="T33" s="4"/>
    </row>
    <row r="34" spans="3:20" ht="12" x14ac:dyDescent="0.25">
      <c r="D34" s="66"/>
      <c r="E34" s="66"/>
      <c r="F34" s="66"/>
      <c r="G34" s="66"/>
      <c r="H34" s="66"/>
      <c r="I34" s="66"/>
      <c r="J34" s="66"/>
      <c r="K34" s="67"/>
      <c r="T34" s="4"/>
    </row>
    <row r="35" spans="3:20" ht="12" x14ac:dyDescent="0.25">
      <c r="D35" s="66"/>
      <c r="E35" s="66"/>
      <c r="F35" s="66"/>
      <c r="G35" s="66"/>
      <c r="H35" s="66"/>
      <c r="I35" s="66"/>
      <c r="J35" s="66"/>
      <c r="K35" s="67"/>
      <c r="T35" s="4"/>
    </row>
    <row r="36" spans="3:20" ht="12" x14ac:dyDescent="0.25">
      <c r="D36" s="66"/>
      <c r="E36" s="66"/>
      <c r="F36" s="66"/>
      <c r="G36" s="66"/>
      <c r="H36" s="66"/>
      <c r="I36" s="66"/>
      <c r="J36" s="66"/>
      <c r="K36" s="67"/>
      <c r="T36" s="4"/>
    </row>
    <row r="37" spans="3:20" ht="12" x14ac:dyDescent="0.25">
      <c r="J37" s="66"/>
      <c r="K37" s="67"/>
      <c r="T37" s="4"/>
    </row>
    <row r="38" spans="3:20" ht="12" x14ac:dyDescent="0.25">
      <c r="J38" s="66"/>
      <c r="K38" s="67"/>
      <c r="T38" s="4"/>
    </row>
    <row r="39" spans="3:20" ht="12" x14ac:dyDescent="0.25">
      <c r="C39" s="68"/>
      <c r="D39" s="69" t="s">
        <v>69</v>
      </c>
      <c r="E39" s="69"/>
      <c r="F39" s="69"/>
      <c r="G39" s="69"/>
      <c r="L39" s="69" t="s">
        <v>70</v>
      </c>
      <c r="M39" s="69"/>
      <c r="N39" s="69"/>
      <c r="O39" s="69"/>
      <c r="T39" s="4"/>
    </row>
    <row r="40" spans="3:20" ht="12" x14ac:dyDescent="0.25">
      <c r="D40" s="69" t="s">
        <v>71</v>
      </c>
      <c r="E40" s="69"/>
      <c r="F40" s="69"/>
      <c r="G40" s="69"/>
      <c r="L40" s="69" t="s">
        <v>72</v>
      </c>
      <c r="M40" s="69"/>
      <c r="N40" s="69"/>
      <c r="O40" s="69"/>
    </row>
    <row r="41" spans="3:20" x14ac:dyDescent="0.2">
      <c r="C41" s="68"/>
      <c r="D41" s="65"/>
      <c r="E41" s="65"/>
      <c r="F41" s="65"/>
      <c r="G41" s="65"/>
      <c r="H41" s="65"/>
      <c r="I41" s="65"/>
      <c r="T41" s="4"/>
    </row>
    <row r="42" spans="3:20" x14ac:dyDescent="0.2">
      <c r="C42" s="68"/>
      <c r="D42" s="65"/>
      <c r="E42" s="65"/>
      <c r="F42" s="65"/>
      <c r="G42" s="65"/>
      <c r="H42" s="65"/>
      <c r="I42" s="65"/>
      <c r="T42" s="4"/>
    </row>
    <row r="43" spans="3:20" x14ac:dyDescent="0.2">
      <c r="C43" s="68"/>
      <c r="D43" s="65"/>
      <c r="E43" s="65"/>
      <c r="F43" s="65"/>
      <c r="G43" s="65"/>
      <c r="H43" s="65"/>
      <c r="I43" s="65"/>
      <c r="T43" s="4"/>
    </row>
    <row r="44" spans="3:20" x14ac:dyDescent="0.2">
      <c r="C44" s="68"/>
      <c r="D44" s="65"/>
      <c r="E44" s="65"/>
      <c r="F44" s="65"/>
      <c r="G44" s="65"/>
      <c r="H44" s="65"/>
      <c r="I44" s="65"/>
      <c r="T44" s="4"/>
    </row>
    <row r="45" spans="3:20" x14ac:dyDescent="0.2">
      <c r="C45" s="68"/>
      <c r="D45" s="65"/>
      <c r="E45" s="65"/>
      <c r="F45" s="65"/>
      <c r="G45" s="65"/>
      <c r="H45" s="65"/>
      <c r="I45" s="65"/>
      <c r="T45" s="4"/>
    </row>
    <row r="46" spans="3:20" x14ac:dyDescent="0.2">
      <c r="C46" s="68"/>
      <c r="D46" s="65"/>
      <c r="E46" s="65"/>
      <c r="F46" s="65"/>
      <c r="G46" s="65"/>
      <c r="H46" s="65"/>
      <c r="I46" s="65"/>
      <c r="T46" s="4"/>
    </row>
    <row r="47" spans="3:20" x14ac:dyDescent="0.2">
      <c r="C47" s="68"/>
      <c r="D47" s="65"/>
      <c r="E47" s="65"/>
      <c r="F47" s="65"/>
      <c r="G47" s="65"/>
      <c r="H47" s="65"/>
      <c r="I47" s="65"/>
      <c r="T47" s="4"/>
    </row>
    <row r="48" spans="3:20" x14ac:dyDescent="0.2">
      <c r="C48" s="68"/>
      <c r="D48" s="65"/>
      <c r="E48" s="65"/>
      <c r="F48" s="65"/>
      <c r="G48" s="65"/>
      <c r="H48" s="65"/>
      <c r="I48" s="65"/>
      <c r="T48" s="4"/>
    </row>
    <row r="49" spans="3:20" ht="12" x14ac:dyDescent="0.25">
      <c r="C49" s="68"/>
      <c r="D49" s="69" t="s">
        <v>73</v>
      </c>
      <c r="E49" s="69"/>
      <c r="F49" s="69"/>
      <c r="G49" s="69"/>
      <c r="H49" s="65"/>
      <c r="I49" s="65"/>
      <c r="L49" s="69" t="s">
        <v>74</v>
      </c>
      <c r="M49" s="69"/>
      <c r="N49" s="69"/>
      <c r="O49" s="69"/>
      <c r="T49" s="4"/>
    </row>
    <row r="50" spans="3:20" ht="12" x14ac:dyDescent="0.25">
      <c r="C50" s="68"/>
      <c r="D50" s="69" t="s">
        <v>75</v>
      </c>
      <c r="E50" s="69"/>
      <c r="F50" s="69"/>
      <c r="G50" s="69"/>
      <c r="H50" s="65"/>
      <c r="I50" s="65"/>
      <c r="L50" s="69" t="s">
        <v>76</v>
      </c>
      <c r="M50" s="69"/>
      <c r="N50" s="69"/>
      <c r="O50" s="69"/>
      <c r="T50" s="4"/>
    </row>
    <row r="51" spans="3:20" x14ac:dyDescent="0.2">
      <c r="C51" s="68"/>
      <c r="D51" s="65"/>
      <c r="E51" s="65"/>
      <c r="F51" s="65"/>
      <c r="G51" s="65"/>
      <c r="H51" s="65"/>
      <c r="I51" s="65"/>
      <c r="T51" s="4"/>
    </row>
    <row r="52" spans="3:20" x14ac:dyDescent="0.2">
      <c r="C52" s="68"/>
      <c r="D52" s="65"/>
      <c r="E52" s="65"/>
      <c r="F52" s="65"/>
      <c r="G52" s="65"/>
      <c r="H52" s="65"/>
      <c r="I52" s="65"/>
      <c r="T52" s="4"/>
    </row>
    <row r="53" spans="3:20" x14ac:dyDescent="0.2">
      <c r="C53" s="68"/>
      <c r="D53" s="65"/>
      <c r="E53" s="65"/>
      <c r="F53" s="65"/>
      <c r="G53" s="65"/>
      <c r="H53" s="65"/>
      <c r="I53" s="65"/>
      <c r="T53" s="4"/>
    </row>
    <row r="54" spans="3:20" x14ac:dyDescent="0.2">
      <c r="C54" s="68"/>
      <c r="D54" s="65"/>
      <c r="E54" s="65"/>
      <c r="F54" s="65"/>
      <c r="G54" s="65"/>
      <c r="H54" s="65"/>
      <c r="I54" s="65"/>
      <c r="T54" s="4"/>
    </row>
    <row r="55" spans="3:20" x14ac:dyDescent="0.2">
      <c r="C55" s="68"/>
      <c r="D55" s="65"/>
      <c r="E55" s="65"/>
      <c r="F55" s="65"/>
      <c r="G55" s="65"/>
      <c r="H55" s="65"/>
      <c r="I55" s="65"/>
      <c r="T55" s="4"/>
    </row>
    <row r="56" spans="3:20" x14ac:dyDescent="0.2">
      <c r="C56" s="68"/>
      <c r="D56" s="65"/>
      <c r="E56" s="65"/>
      <c r="F56" s="65"/>
      <c r="G56" s="65"/>
      <c r="H56" s="65"/>
      <c r="I56" s="65"/>
      <c r="T56" s="4"/>
    </row>
    <row r="57" spans="3:20" x14ac:dyDescent="0.2">
      <c r="C57" s="68"/>
      <c r="D57" s="65"/>
      <c r="E57" s="65"/>
      <c r="F57" s="65"/>
      <c r="G57" s="65"/>
      <c r="H57" s="65"/>
      <c r="I57" s="65"/>
      <c r="T57" s="4"/>
    </row>
    <row r="58" spans="3:20" x14ac:dyDescent="0.2">
      <c r="C58" s="68"/>
      <c r="D58" s="65"/>
      <c r="E58" s="65"/>
      <c r="F58" s="65"/>
      <c r="G58" s="65"/>
      <c r="H58" s="65"/>
      <c r="I58" s="65"/>
      <c r="T58" s="4"/>
    </row>
    <row r="59" spans="3:20" ht="12" x14ac:dyDescent="0.25">
      <c r="C59" s="68"/>
      <c r="D59" s="65"/>
      <c r="E59" s="65"/>
      <c r="F59" s="65"/>
      <c r="G59" s="70" t="s">
        <v>77</v>
      </c>
      <c r="H59" s="70"/>
      <c r="I59" s="70"/>
      <c r="J59" s="70"/>
      <c r="K59" s="70"/>
      <c r="T59" s="4"/>
    </row>
    <row r="60" spans="3:20" ht="12" x14ac:dyDescent="0.25">
      <c r="C60" s="68"/>
      <c r="D60" s="65"/>
      <c r="E60" s="65"/>
      <c r="F60" s="65"/>
      <c r="G60" s="70" t="s">
        <v>78</v>
      </c>
      <c r="H60" s="70"/>
      <c r="I60" s="70"/>
      <c r="J60" s="70"/>
      <c r="K60" s="70"/>
      <c r="T60" s="4"/>
    </row>
    <row r="61" spans="3:20" x14ac:dyDescent="0.2">
      <c r="C61" s="68"/>
      <c r="D61" s="65"/>
      <c r="E61" s="65"/>
      <c r="F61" s="65"/>
      <c r="G61" s="65"/>
      <c r="H61" s="65"/>
      <c r="I61" s="65"/>
      <c r="T61" s="4"/>
    </row>
    <row r="62" spans="3:20" x14ac:dyDescent="0.2">
      <c r="C62" s="68"/>
      <c r="D62" s="65"/>
      <c r="E62" s="65"/>
      <c r="F62" s="65"/>
      <c r="G62" s="65"/>
      <c r="H62" s="65"/>
      <c r="I62" s="65"/>
      <c r="T62" s="4"/>
    </row>
    <row r="63" spans="3:20" x14ac:dyDescent="0.2">
      <c r="C63" s="68"/>
      <c r="D63" s="65"/>
      <c r="E63" s="65"/>
      <c r="F63" s="65"/>
      <c r="G63" s="65"/>
      <c r="H63" s="65"/>
      <c r="I63" s="65"/>
      <c r="T63" s="4"/>
    </row>
    <row r="64" spans="3:20" x14ac:dyDescent="0.2">
      <c r="C64" s="68"/>
      <c r="D64" s="65"/>
      <c r="E64" s="65"/>
      <c r="F64" s="65"/>
      <c r="G64" s="65"/>
      <c r="H64" s="65"/>
      <c r="I64" s="65"/>
      <c r="T64" s="4"/>
    </row>
    <row r="65" spans="2:20" x14ac:dyDescent="0.2">
      <c r="C65" s="68"/>
      <c r="D65" s="65"/>
      <c r="E65" s="65"/>
      <c r="F65" s="65"/>
      <c r="G65" s="65"/>
      <c r="H65" s="65"/>
      <c r="I65" s="65"/>
      <c r="T65" s="4"/>
    </row>
    <row r="66" spans="2:20" x14ac:dyDescent="0.2">
      <c r="D66" s="65"/>
      <c r="E66" s="65"/>
      <c r="F66" s="65"/>
      <c r="G66" s="65"/>
      <c r="H66" s="65"/>
      <c r="I66" s="65"/>
      <c r="T66" s="4"/>
    </row>
    <row r="67" spans="2:20" ht="13.2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T67" s="4"/>
    </row>
    <row r="68" spans="2:20" x14ac:dyDescent="0.2">
      <c r="D68" s="65"/>
      <c r="E68" s="65"/>
      <c r="F68" s="65"/>
      <c r="G68" s="65"/>
      <c r="H68" s="65"/>
      <c r="I68" s="65"/>
      <c r="T68" s="4"/>
    </row>
    <row r="69" spans="2:20" x14ac:dyDescent="0.2">
      <c r="D69" s="65"/>
      <c r="E69" s="65"/>
      <c r="F69" s="65"/>
      <c r="G69" s="65"/>
      <c r="H69" s="65"/>
      <c r="I69" s="65"/>
      <c r="T69" s="4"/>
    </row>
    <row r="70" spans="2:20" x14ac:dyDescent="0.2">
      <c r="D70" s="65"/>
      <c r="E70" s="65"/>
      <c r="F70" s="65"/>
      <c r="G70" s="65"/>
      <c r="H70" s="65"/>
      <c r="I70" s="65"/>
      <c r="T70" s="4"/>
    </row>
  </sheetData>
  <sheetProtection algorithmName="SHA-512" hashValue="UyITqGKg2CwbvcqmUG8jgFccV628sRLHR09t7b4lCgIuVa4yS/yBnWfBpSzrdO6YAMUOIrnvisYdqVsJ4JQsCA==" saltValue="mYZ2ICsXh5Ta1Mni2EL/YA==" spinCount="100000" sheet="1" objects="1" scenarios="1"/>
  <mergeCells count="29">
    <mergeCell ref="B67:Q67"/>
    <mergeCell ref="D49:G49"/>
    <mergeCell ref="L49:O49"/>
    <mergeCell ref="D50:G50"/>
    <mergeCell ref="L50:O50"/>
    <mergeCell ref="G59:K59"/>
    <mergeCell ref="G60:K60"/>
    <mergeCell ref="P4:P5"/>
    <mergeCell ref="Q4:Q5"/>
    <mergeCell ref="D39:G39"/>
    <mergeCell ref="L39:O39"/>
    <mergeCell ref="D40:G40"/>
    <mergeCell ref="L40:O40"/>
    <mergeCell ref="J4:J5"/>
    <mergeCell ref="K4:K5"/>
    <mergeCell ref="L4:L5"/>
    <mergeCell ref="M4:M5"/>
    <mergeCell ref="N4:N5"/>
    <mergeCell ref="O4:O5"/>
    <mergeCell ref="B1:Q1"/>
    <mergeCell ref="B2:Q2"/>
    <mergeCell ref="B4:B5"/>
    <mergeCell ref="C4:C5"/>
    <mergeCell ref="D4:D5"/>
    <mergeCell ref="E4:E5"/>
    <mergeCell ref="F4:F5"/>
    <mergeCell ref="G4:G5"/>
    <mergeCell ref="H4:H5"/>
    <mergeCell ref="I4:I5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&amp;ROAB/PR - Execução Orçamentária janeiro a março 2019 -  Receitas e Despesas - Sintético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 mar-19</vt:lpstr>
      <vt:lpstr>'SINT_REC_DESP mar-19'!Area_de_impressao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dcterms:created xsi:type="dcterms:W3CDTF">2019-06-17T20:25:59Z</dcterms:created>
  <dcterms:modified xsi:type="dcterms:W3CDTF">2019-06-17T20:27:16Z</dcterms:modified>
</cp:coreProperties>
</file>