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SINT_REC_DESP" sheetId="1" r:id="rId1"/>
  </sheets>
  <externalReferences>
    <externalReference r:id="rId2"/>
  </externalReferences>
  <definedNames>
    <definedName name="_xlnm.Print_Area" localSheetId="0">SINT_REC_DESP!$A$1:$P$42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M24" i="1" s="1"/>
  <c r="N24" i="1"/>
  <c r="L24" i="1"/>
  <c r="P24" i="1" s="1"/>
  <c r="K24" i="1"/>
  <c r="O23" i="1"/>
  <c r="N23" i="1"/>
  <c r="M23" i="1"/>
  <c r="L23" i="1"/>
  <c r="P23" i="1" s="1"/>
  <c r="K23" i="1"/>
  <c r="H23" i="1"/>
  <c r="E23" i="1"/>
  <c r="G22" i="1"/>
  <c r="F22" i="1"/>
  <c r="E22" i="1"/>
  <c r="D22" i="1"/>
  <c r="H22" i="1" s="1"/>
  <c r="C22" i="1"/>
  <c r="O20" i="1"/>
  <c r="M20" i="1" s="1"/>
  <c r="N20" i="1"/>
  <c r="N26" i="1" s="1"/>
  <c r="L20" i="1"/>
  <c r="P20" i="1" s="1"/>
  <c r="K20" i="1"/>
  <c r="O19" i="1"/>
  <c r="N19" i="1"/>
  <c r="M19" i="1"/>
  <c r="L19" i="1"/>
  <c r="P19" i="1" s="1"/>
  <c r="K19" i="1"/>
  <c r="H19" i="1"/>
  <c r="E19" i="1"/>
  <c r="H18" i="1"/>
  <c r="E18" i="1"/>
  <c r="G17" i="1"/>
  <c r="H17" i="1" s="1"/>
  <c r="E17" i="1"/>
  <c r="G16" i="1"/>
  <c r="H16" i="1" s="1"/>
  <c r="F16" i="1"/>
  <c r="E16" i="1"/>
  <c r="D16" i="1"/>
  <c r="C16" i="1"/>
  <c r="O15" i="1"/>
  <c r="M15" i="1" s="1"/>
  <c r="N15" i="1"/>
  <c r="L15" i="1"/>
  <c r="P15" i="1" s="1"/>
  <c r="K15" i="1"/>
  <c r="K26" i="1" s="1"/>
  <c r="G14" i="1"/>
  <c r="H14" i="1" s="1"/>
  <c r="F14" i="1"/>
  <c r="E14" i="1"/>
  <c r="D14" i="1"/>
  <c r="G13" i="1"/>
  <c r="E13" i="1" s="1"/>
  <c r="F13" i="1"/>
  <c r="D13" i="1"/>
  <c r="C13" i="1"/>
  <c r="O12" i="1"/>
  <c r="N12" i="1"/>
  <c r="M12" i="1"/>
  <c r="L12" i="1"/>
  <c r="P12" i="1" s="1"/>
  <c r="K12" i="1"/>
  <c r="G12" i="1"/>
  <c r="E12" i="1" s="1"/>
  <c r="F12" i="1"/>
  <c r="D12" i="1"/>
  <c r="C12" i="1"/>
  <c r="O11" i="1"/>
  <c r="N11" i="1"/>
  <c r="M11" i="1"/>
  <c r="L11" i="1"/>
  <c r="P11" i="1" s="1"/>
  <c r="K11" i="1"/>
  <c r="G11" i="1"/>
  <c r="E11" i="1" s="1"/>
  <c r="F11" i="1"/>
  <c r="D11" i="1"/>
  <c r="C11" i="1"/>
  <c r="O10" i="1"/>
  <c r="N10" i="1"/>
  <c r="M10" i="1"/>
  <c r="M26" i="1" s="1"/>
  <c r="L10" i="1"/>
  <c r="L26" i="1" s="1"/>
  <c r="K10" i="1"/>
  <c r="G10" i="1"/>
  <c r="E10" i="1" s="1"/>
  <c r="F10" i="1"/>
  <c r="D10" i="1"/>
  <c r="C10" i="1"/>
  <c r="G9" i="1"/>
  <c r="G26" i="1" s="1"/>
  <c r="F9" i="1"/>
  <c r="F26" i="1" s="1"/>
  <c r="E9" i="1"/>
  <c r="D9" i="1"/>
  <c r="D26" i="1" s="1"/>
  <c r="C9" i="1"/>
  <c r="C26" i="1" s="1"/>
  <c r="P6" i="1"/>
  <c r="O6" i="1"/>
  <c r="N6" i="1"/>
  <c r="M6" i="1"/>
  <c r="L6" i="1"/>
  <c r="K6" i="1"/>
  <c r="E26" i="1" l="1"/>
  <c r="H9" i="1"/>
  <c r="P10" i="1"/>
  <c r="P26" i="1" s="1"/>
  <c r="O26" i="1"/>
  <c r="H10" i="1"/>
  <c r="H11" i="1"/>
  <c r="H12" i="1"/>
  <c r="H13" i="1"/>
  <c r="H26" i="1" l="1"/>
</calcChain>
</file>

<file path=xl/sharedStrings.xml><?xml version="1.0" encoding="utf-8"?>
<sst xmlns="http://schemas.openxmlformats.org/spreadsheetml/2006/main" count="81" uniqueCount="79">
  <si>
    <t>ORDEM DOS ADVOGADOS DO BRASIL - SEÇÃO DO PARANÁ</t>
  </si>
  <si>
    <t>CNPJ 77.538.510/0001-41</t>
  </si>
  <si>
    <t>DEMONSTRATIVO SINTÉTICO DA RECEITA E DESPESA</t>
  </si>
  <si>
    <t>EXERCÍCIO DE 2017</t>
  </si>
  <si>
    <t>COD</t>
  </si>
  <si>
    <t>RECEITAS</t>
  </si>
  <si>
    <t>ORÇADO 2017</t>
  </si>
  <si>
    <t>Orçado até  dezembro 2017 - total</t>
  </si>
  <si>
    <t>Realizado até dezembro 2017 - seccional</t>
  </si>
  <si>
    <t>Realizado até dezembro 2017 - subseções</t>
  </si>
  <si>
    <t>Realizado até dezembro 2017 - total</t>
  </si>
  <si>
    <t>Diferença orçado / realizado - total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</si>
  <si>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</si>
  <si>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</si>
  <si>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</si>
  <si>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</si>
  <si>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</si>
  <si>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</si>
  <si>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</si>
  <si>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</si>
  <si>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</si>
  <si>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</si>
  <si>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</si>
  <si>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</si>
  <si>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</si>
  <si>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</si>
  <si>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</si>
  <si>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</si>
  <si>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</si>
  <si>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</si>
  <si>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</si>
  <si>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</si>
  <si>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</si>
  <si>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</si>
  <si>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</si>
  <si>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4.1.6</t>
  </si>
  <si>
    <t>TRANSFERÊNCIAS INTRACONSELHOS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</si>
  <si>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</si>
  <si>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</si>
  <si>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</si>
  <si>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</si>
  <si>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</si>
  <si>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</si>
  <si>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</si>
  <si>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</si>
  <si>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</si>
  <si>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</si>
  <si>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</si>
  <si>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</si>
  <si>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</si>
  <si>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</si>
  <si>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</si>
  <si>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</si>
  <si>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</si>
  <si>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</si>
  <si>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</si>
  <si>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</si>
  <si>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</si>
  <si>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</si>
  <si>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</si>
  <si>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</si>
  <si>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Provisão obras subseções*</t>
  </si>
  <si>
    <t>3.3</t>
  </si>
  <si>
    <t>OUTRAS DESPESAS (LEITOR)</t>
  </si>
  <si>
    <t>Provisão p/pgto.despesas janeiro</t>
  </si>
  <si>
    <t>(contrapartida com a venda na receita)</t>
  </si>
  <si>
    <t>3.9</t>
  </si>
  <si>
    <t>RESERVA DE CONTINGÊNCIA</t>
  </si>
  <si>
    <t>TOTAIS</t>
  </si>
  <si>
    <t>JOSÉ AUGUSTO ARAÚJO DE NORONHA</t>
  </si>
  <si>
    <t>AIRTON MARTINS MOLINA</t>
  </si>
  <si>
    <t>Presidente</t>
  </si>
  <si>
    <t>Vice Presidente</t>
  </si>
  <si>
    <t>MARILENA INDIRA WINTER</t>
  </si>
  <si>
    <t>ALEXANDRE HELLENDER DE QUADROS</t>
  </si>
  <si>
    <t>Secretária Geral</t>
  </si>
  <si>
    <t>Secretário Geral Adjunto</t>
  </si>
  <si>
    <t>FABIANO AUGUSTO PIAZZA BARACAT</t>
  </si>
  <si>
    <t>Diretor Tesoureiro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</si>
</sst>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10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2" borderId="0" xfId="1" applyFill="1"/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/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15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1" xfId="1" applyFont="1" applyFill="1" applyBorder="1"/>
    <xf numFmtId="0" fontId="4" fillId="2" borderId="11" xfId="1" applyFont="1" applyFill="1" applyBorder="1"/>
    <xf numFmtId="165" fontId="4" fillId="2" borderId="11" xfId="1" applyNumberFormat="1" applyFont="1" applyFill="1" applyBorder="1"/>
    <xf numFmtId="49" fontId="4" fillId="2" borderId="11" xfId="1" applyNumberFormat="1" applyFont="1" applyFill="1" applyBorder="1"/>
    <xf numFmtId="164" fontId="4" fillId="2" borderId="17" xfId="1" applyNumberFormat="1" applyFont="1" applyFill="1" applyBorder="1"/>
    <xf numFmtId="0" fontId="4" fillId="2" borderId="4" xfId="1" applyFont="1" applyFill="1" applyBorder="1"/>
    <xf numFmtId="0" fontId="4" fillId="2" borderId="18" xfId="1" applyFont="1" applyFill="1" applyBorder="1"/>
    <xf numFmtId="165" fontId="4" fillId="2" borderId="5" xfId="1" applyNumberFormat="1" applyFont="1" applyFill="1" applyBorder="1"/>
    <xf numFmtId="165" fontId="4" fillId="2" borderId="5" xfId="0" applyNumberFormat="1" applyFont="1" applyFill="1" applyBorder="1"/>
    <xf numFmtId="49" fontId="4" fillId="2" borderId="18" xfId="1" applyNumberFormat="1" applyFont="1" applyFill="1" applyBorder="1"/>
    <xf numFmtId="164" fontId="4" fillId="2" borderId="0" xfId="1" applyNumberFormat="1" applyFont="1" applyFill="1" applyBorder="1"/>
    <xf numFmtId="165" fontId="4" fillId="2" borderId="18" xfId="1" applyNumberFormat="1" applyFont="1" applyFill="1" applyBorder="1"/>
    <xf numFmtId="4" fontId="4" fillId="2" borderId="18" xfId="1" applyNumberFormat="1" applyFont="1" applyFill="1" applyBorder="1"/>
    <xf numFmtId="165" fontId="4" fillId="2" borderId="18" xfId="0" applyNumberFormat="1" applyFont="1" applyFill="1" applyBorder="1"/>
    <xf numFmtId="0" fontId="5" fillId="2" borderId="18" xfId="1" applyFont="1" applyFill="1" applyBorder="1"/>
    <xf numFmtId="0" fontId="5" fillId="2" borderId="0" xfId="1" applyFont="1" applyFill="1" applyBorder="1"/>
    <xf numFmtId="0" fontId="5" fillId="2" borderId="5" xfId="1" applyFont="1" applyFill="1" applyBorder="1"/>
    <xf numFmtId="0" fontId="4" fillId="2" borderId="6" xfId="1" applyFont="1" applyFill="1" applyBorder="1"/>
    <xf numFmtId="0" fontId="4" fillId="2" borderId="15" xfId="1" applyFont="1" applyFill="1" applyBorder="1"/>
    <xf numFmtId="49" fontId="4" fillId="2" borderId="15" xfId="1" applyNumberFormat="1" applyFont="1" applyFill="1" applyBorder="1"/>
    <xf numFmtId="165" fontId="4" fillId="2" borderId="15" xfId="1" applyNumberFormat="1" applyFont="1" applyFill="1" applyBorder="1"/>
    <xf numFmtId="0" fontId="4" fillId="2" borderId="13" xfId="1" applyFont="1" applyFill="1" applyBorder="1"/>
    <xf numFmtId="0" fontId="4" fillId="2" borderId="19" xfId="1" applyFont="1" applyFill="1" applyBorder="1"/>
    <xf numFmtId="165" fontId="4" fillId="2" borderId="16" xfId="1" applyNumberFormat="1" applyFont="1" applyFill="1" applyBorder="1"/>
    <xf numFmtId="0" fontId="4" fillId="2" borderId="16" xfId="1" applyFont="1" applyFill="1" applyBorder="1"/>
    <xf numFmtId="164" fontId="4" fillId="2" borderId="20" xfId="1" applyNumberFormat="1" applyFont="1" applyFill="1" applyBorder="1"/>
    <xf numFmtId="165" fontId="4" fillId="2" borderId="14" xfId="1" applyNumberFormat="1" applyFont="1" applyFill="1" applyBorder="1"/>
    <xf numFmtId="43" fontId="6" fillId="2" borderId="0" xfId="1" applyNumberFormat="1" applyFont="1" applyFill="1"/>
    <xf numFmtId="43" fontId="1" fillId="2" borderId="0" xfId="1" applyNumberFormat="1" applyFill="1"/>
    <xf numFmtId="165" fontId="1" fillId="2" borderId="0" xfId="1" applyNumberFormat="1" applyFill="1"/>
    <xf numFmtId="166" fontId="1" fillId="2" borderId="0" xfId="1" applyNumberFormat="1" applyFill="1"/>
    <xf numFmtId="166" fontId="7" fillId="2" borderId="0" xfId="1" applyNumberFormat="1" applyFont="1" applyFill="1"/>
    <xf numFmtId="0" fontId="4" fillId="2" borderId="0" xfId="1" applyFont="1" applyFill="1" applyAlignment="1">
      <alignment horizontal="center"/>
    </xf>
    <xf numFmtId="166" fontId="5" fillId="2" borderId="0" xfId="1" applyNumberFormat="1" applyFont="1" applyFill="1"/>
    <xf numFmtId="0" fontId="5" fillId="2" borderId="0" xfId="1" applyFont="1" applyFill="1"/>
    <xf numFmtId="166" fontId="4" fillId="2" borderId="0" xfId="1" applyNumberFormat="1" applyFont="1" applyFill="1" applyAlignment="1">
      <alignment horizontal="center"/>
    </xf>
    <xf numFmtId="166" fontId="4" fillId="2" borderId="0" xfId="1" applyNumberFormat="1" applyFont="1" applyFill="1"/>
    <xf numFmtId="166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166" fontId="8" fillId="2" borderId="0" xfId="1" applyNumberFormat="1" applyFont="1" applyFill="1"/>
    <xf numFmtId="166" fontId="8" fillId="2" borderId="0" xfId="1" applyNumberFormat="1" applyFont="1" applyFill="1" applyAlignment="1">
      <alignment horizontal="center"/>
    </xf>
    <xf numFmtId="166" fontId="9" fillId="2" borderId="0" xfId="1" applyNumberFormat="1" applyFont="1" applyFill="1"/>
    <xf numFmtId="166" fontId="9" fillId="2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4229100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314700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2686050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33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3147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35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2686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2686050" y="605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33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3147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35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2686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34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3314700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36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686050" y="638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35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686050" y="621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31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101917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2686050" y="57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447674</xdr:colOff>
      <xdr:row>0</xdr:row>
      <xdr:rowOff>123825</xdr:rowOff>
    </xdr:from>
    <xdr:ext cx="696951" cy="476250"/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123825"/>
          <a:ext cx="696951" cy="47625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33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7886700" y="574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29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2352675" y="509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31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666750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30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35267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32</xdr:row>
      <xdr:rowOff>152400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666750" y="57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31</xdr:row>
      <xdr:rowOff>152400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666750" y="557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30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235267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32</xdr:row>
      <xdr:rowOff>152400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666750" y="57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31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235267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33</xdr:row>
      <xdr:rowOff>152400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66675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32</xdr:row>
      <xdr:rowOff>152400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666750" y="57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638175</xdr:colOff>
      <xdr:row>28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381000" y="49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285750</xdr:colOff>
      <xdr:row>29</xdr:row>
      <xdr:rowOff>152400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6667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31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235267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31</xdr:row>
      <xdr:rowOff>0</xdr:rowOff>
    </xdr:from>
    <xdr:ext cx="184731" cy="264560"/>
    <xdr:sp macro="" textlink="">
      <xdr:nvSpPr>
        <xdr:cNvPr id="30" name="CaixaDeTexto 29"/>
        <xdr:cNvSpPr txBox="1"/>
      </xdr:nvSpPr>
      <xdr:spPr>
        <a:xfrm>
          <a:off x="2352675" y="541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32</xdr:row>
      <xdr:rowOff>0</xdr:rowOff>
    </xdr:from>
    <xdr:ext cx="184731" cy="264560"/>
    <xdr:sp macro="" textlink="">
      <xdr:nvSpPr>
        <xdr:cNvPr id="31" name="CaixaDeTexto 30"/>
        <xdr:cNvSpPr txBox="1"/>
      </xdr:nvSpPr>
      <xdr:spPr>
        <a:xfrm>
          <a:off x="2352675" y="558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37</xdr:row>
      <xdr:rowOff>0</xdr:rowOff>
    </xdr:from>
    <xdr:ext cx="184731" cy="264560"/>
    <xdr:sp macro="" textlink="">
      <xdr:nvSpPr>
        <xdr:cNvPr id="32" name="CaixaDeTexto 31"/>
        <xdr:cNvSpPr txBox="1"/>
      </xdr:nvSpPr>
      <xdr:spPr>
        <a:xfrm>
          <a:off x="3314700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35</xdr:row>
      <xdr:rowOff>0</xdr:rowOff>
    </xdr:from>
    <xdr:ext cx="184731" cy="264560"/>
    <xdr:sp macro="" textlink="">
      <xdr:nvSpPr>
        <xdr:cNvPr id="33" name="CaixaDeTexto 32"/>
        <xdr:cNvSpPr txBox="1"/>
      </xdr:nvSpPr>
      <xdr:spPr>
        <a:xfrm>
          <a:off x="2352675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35</xdr:row>
      <xdr:rowOff>0</xdr:rowOff>
    </xdr:from>
    <xdr:ext cx="184731" cy="264560"/>
    <xdr:sp macro="" textlink="">
      <xdr:nvSpPr>
        <xdr:cNvPr id="34" name="CaixaDeTexto 33"/>
        <xdr:cNvSpPr txBox="1"/>
      </xdr:nvSpPr>
      <xdr:spPr>
        <a:xfrm>
          <a:off x="2352675" y="606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36</xdr:row>
      <xdr:rowOff>0</xdr:rowOff>
    </xdr:from>
    <xdr:ext cx="184731" cy="264560"/>
    <xdr:sp macro="" textlink="">
      <xdr:nvSpPr>
        <xdr:cNvPr id="35" name="CaixaDeTexto 34"/>
        <xdr:cNvSpPr txBox="1"/>
      </xdr:nvSpPr>
      <xdr:spPr>
        <a:xfrm>
          <a:off x="23526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36</xdr:row>
      <xdr:rowOff>0</xdr:rowOff>
    </xdr:from>
    <xdr:ext cx="184731" cy="264560"/>
    <xdr:sp macro="" textlink="">
      <xdr:nvSpPr>
        <xdr:cNvPr id="36" name="CaixaDeTexto 35"/>
        <xdr:cNvSpPr txBox="1"/>
      </xdr:nvSpPr>
      <xdr:spPr>
        <a:xfrm>
          <a:off x="23526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36</xdr:row>
      <xdr:rowOff>0</xdr:rowOff>
    </xdr:from>
    <xdr:ext cx="184731" cy="264560"/>
    <xdr:sp macro="" textlink="">
      <xdr:nvSpPr>
        <xdr:cNvPr id="37" name="CaixaDeTexto 36"/>
        <xdr:cNvSpPr txBox="1"/>
      </xdr:nvSpPr>
      <xdr:spPr>
        <a:xfrm>
          <a:off x="23526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1971675</xdr:colOff>
      <xdr:row>37</xdr:row>
      <xdr:rowOff>0</xdr:rowOff>
    </xdr:from>
    <xdr:ext cx="184731" cy="264560"/>
    <xdr:sp macro="" textlink="">
      <xdr:nvSpPr>
        <xdr:cNvPr id="38" name="CaixaDeTexto 37"/>
        <xdr:cNvSpPr txBox="1"/>
      </xdr:nvSpPr>
      <xdr:spPr>
        <a:xfrm>
          <a:off x="2352675" y="63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7/Or&#231;amento%202017%20OABPR/Acompanhamento%202017/Or&#231;amento%20jan-dez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SINT_REC_DESP"/>
    </sheetNames>
    <sheetDataSet>
      <sheetData sheetId="0">
        <row r="11">
          <cell r="K11">
            <v>6265747.9799999995</v>
          </cell>
          <cell r="L11">
            <v>6265747.9799999995</v>
          </cell>
        </row>
        <row r="12">
          <cell r="K12">
            <v>6945862</v>
          </cell>
          <cell r="L12">
            <v>6945862</v>
          </cell>
          <cell r="O12">
            <v>14228072.23</v>
          </cell>
        </row>
        <row r="13">
          <cell r="K13">
            <v>15099700</v>
          </cell>
          <cell r="L13">
            <v>15099700</v>
          </cell>
          <cell r="O13">
            <v>12164498.35</v>
          </cell>
        </row>
        <row r="15">
          <cell r="K15">
            <v>576614.27999999991</v>
          </cell>
          <cell r="L15">
            <v>576614.27999999991</v>
          </cell>
        </row>
        <row r="16">
          <cell r="K16">
            <v>639085.5199999999</v>
          </cell>
          <cell r="L16">
            <v>639085.5199999999</v>
          </cell>
          <cell r="O16">
            <v>1013896.6000000001</v>
          </cell>
        </row>
        <row r="17">
          <cell r="K17">
            <v>1389431.9999999998</v>
          </cell>
          <cell r="L17">
            <v>1389431.9999999998</v>
          </cell>
          <cell r="O17">
            <v>1444373.4800000002</v>
          </cell>
        </row>
        <row r="19">
          <cell r="K19">
            <v>543186.75599999994</v>
          </cell>
          <cell r="L19">
            <v>543186.75599999994</v>
          </cell>
        </row>
        <row r="20">
          <cell r="K20">
            <v>602081.42400000012</v>
          </cell>
          <cell r="L20">
            <v>602081.42400000012</v>
          </cell>
          <cell r="O20">
            <v>1013896.6000000001</v>
          </cell>
        </row>
        <row r="21">
          <cell r="K21">
            <v>1308938.4000000001</v>
          </cell>
          <cell r="L21">
            <v>1308938.4000000001</v>
          </cell>
          <cell r="O21">
            <v>1444373.4800000002</v>
          </cell>
        </row>
        <row r="23">
          <cell r="K23">
            <v>767498.26</v>
          </cell>
          <cell r="L23">
            <v>767498.26</v>
          </cell>
        </row>
        <row r="24">
          <cell r="K24">
            <v>850774.74000000011</v>
          </cell>
          <cell r="L24">
            <v>850774.74000000011</v>
          </cell>
          <cell r="O24">
            <v>1358893.88</v>
          </cell>
        </row>
        <row r="25">
          <cell r="K25">
            <v>1849584.0000000002</v>
          </cell>
          <cell r="L25">
            <v>1849584.0000000002</v>
          </cell>
          <cell r="O25">
            <v>2055438.99</v>
          </cell>
        </row>
        <row r="27">
          <cell r="K27">
            <v>549626</v>
          </cell>
          <cell r="L27">
            <v>549626</v>
          </cell>
        </row>
        <row r="28">
          <cell r="K28">
            <v>609224</v>
          </cell>
          <cell r="L28">
            <v>609224</v>
          </cell>
          <cell r="O28">
            <v>1072616.9500000002</v>
          </cell>
        </row>
        <row r="29">
          <cell r="K29">
            <v>1324400</v>
          </cell>
          <cell r="L29">
            <v>1324400</v>
          </cell>
          <cell r="O29">
            <v>1998042.25</v>
          </cell>
        </row>
        <row r="31">
          <cell r="K31">
            <v>149724.49999999997</v>
          </cell>
          <cell r="L31">
            <v>149724.49999999997</v>
          </cell>
        </row>
        <row r="32">
          <cell r="K32">
            <v>165950.49999999997</v>
          </cell>
          <cell r="L32">
            <v>165950.49999999997</v>
          </cell>
          <cell r="O32">
            <v>82762.570000000007</v>
          </cell>
        </row>
        <row r="33">
          <cell r="K33">
            <v>793759.99999999988</v>
          </cell>
          <cell r="L33">
            <v>793759.99999999988</v>
          </cell>
          <cell r="O33">
            <v>1552838.52</v>
          </cell>
        </row>
        <row r="35">
          <cell r="K35">
            <v>10604.9</v>
          </cell>
          <cell r="L35">
            <v>10604.9</v>
          </cell>
        </row>
        <row r="36">
          <cell r="K36">
            <v>2351.0200000000004</v>
          </cell>
          <cell r="L36">
            <v>2351.0200000000004</v>
          </cell>
          <cell r="O36">
            <v>7091.3</v>
          </cell>
        </row>
        <row r="37">
          <cell r="K37">
            <v>15336.000000000002</v>
          </cell>
          <cell r="L37">
            <v>15336.000000000004</v>
          </cell>
          <cell r="O37">
            <v>14979.669999999996</v>
          </cell>
        </row>
        <row r="41">
          <cell r="K41">
            <v>4990000</v>
          </cell>
          <cell r="L41">
            <v>4990000</v>
          </cell>
          <cell r="O41">
            <v>7998950.0999999996</v>
          </cell>
        </row>
        <row r="42">
          <cell r="K42">
            <v>10000</v>
          </cell>
          <cell r="L42">
            <v>10000</v>
          </cell>
          <cell r="O42">
            <v>2729.1100000000006</v>
          </cell>
        </row>
        <row r="45">
          <cell r="K45">
            <v>30000</v>
          </cell>
          <cell r="L45">
            <v>30000</v>
          </cell>
          <cell r="O45">
            <v>8929.2000000000007</v>
          </cell>
        </row>
        <row r="47">
          <cell r="K47">
            <v>50000</v>
          </cell>
          <cell r="L47">
            <v>50000</v>
          </cell>
          <cell r="O47">
            <v>55346.000000000007</v>
          </cell>
        </row>
        <row r="61">
          <cell r="K61">
            <v>991900.00000000012</v>
          </cell>
          <cell r="L61">
            <v>991900.00000000012</v>
          </cell>
          <cell r="O61">
            <v>1242367.17</v>
          </cell>
        </row>
        <row r="62">
          <cell r="K62">
            <v>80000</v>
          </cell>
          <cell r="L62">
            <v>80000</v>
          </cell>
          <cell r="O62">
            <v>113748.79000000001</v>
          </cell>
        </row>
        <row r="63">
          <cell r="K63">
            <v>35000</v>
          </cell>
          <cell r="L63">
            <v>35000</v>
          </cell>
          <cell r="O63">
            <v>53299.5</v>
          </cell>
        </row>
        <row r="64">
          <cell r="K64">
            <v>10000</v>
          </cell>
          <cell r="L64">
            <v>10000</v>
          </cell>
          <cell r="O64">
            <v>12229</v>
          </cell>
        </row>
        <row r="65">
          <cell r="K65">
            <v>90000</v>
          </cell>
          <cell r="L65">
            <v>90000</v>
          </cell>
          <cell r="O65">
            <v>121611.5</v>
          </cell>
        </row>
        <row r="66">
          <cell r="K66">
            <v>150000</v>
          </cell>
          <cell r="L66">
            <v>150000</v>
          </cell>
          <cell r="O66">
            <v>336485</v>
          </cell>
        </row>
        <row r="67">
          <cell r="K67">
            <v>150000</v>
          </cell>
          <cell r="L67">
            <v>150000</v>
          </cell>
          <cell r="O67">
            <v>223332.5</v>
          </cell>
        </row>
        <row r="68">
          <cell r="K68">
            <v>25000</v>
          </cell>
          <cell r="L68">
            <v>25000</v>
          </cell>
          <cell r="O68">
            <v>27849.02</v>
          </cell>
        </row>
        <row r="69">
          <cell r="K69">
            <v>40000</v>
          </cell>
          <cell r="L69">
            <v>40000</v>
          </cell>
          <cell r="O69">
            <v>59280.29</v>
          </cell>
        </row>
        <row r="70">
          <cell r="K70">
            <v>20000</v>
          </cell>
          <cell r="L70">
            <v>20000</v>
          </cell>
          <cell r="O70">
            <v>22954.04</v>
          </cell>
        </row>
        <row r="71">
          <cell r="K71">
            <v>7500</v>
          </cell>
          <cell r="L71">
            <v>7500</v>
          </cell>
          <cell r="O71">
            <v>4566.75</v>
          </cell>
        </row>
        <row r="72">
          <cell r="K72">
            <v>40000</v>
          </cell>
          <cell r="L72">
            <v>40000</v>
          </cell>
          <cell r="O72">
            <v>60304.04</v>
          </cell>
        </row>
        <row r="73">
          <cell r="K73">
            <v>15000</v>
          </cell>
          <cell r="L73">
            <v>15000</v>
          </cell>
          <cell r="O73">
            <v>19754</v>
          </cell>
        </row>
        <row r="74">
          <cell r="K74">
            <v>50000</v>
          </cell>
          <cell r="L74">
            <v>50000</v>
          </cell>
          <cell r="O74">
            <v>54521.01</v>
          </cell>
        </row>
        <row r="75">
          <cell r="K75">
            <v>50000</v>
          </cell>
          <cell r="L75">
            <v>50000</v>
          </cell>
          <cell r="O75">
            <v>102906.62000000001</v>
          </cell>
        </row>
        <row r="77">
          <cell r="K77">
            <v>40000</v>
          </cell>
          <cell r="L77">
            <v>40000</v>
          </cell>
          <cell r="O77">
            <v>59833.25</v>
          </cell>
        </row>
        <row r="78">
          <cell r="K78">
            <v>25000</v>
          </cell>
          <cell r="L78">
            <v>25000</v>
          </cell>
          <cell r="O78">
            <v>37746.5</v>
          </cell>
        </row>
        <row r="79">
          <cell r="K79">
            <v>10000</v>
          </cell>
          <cell r="L79">
            <v>10000</v>
          </cell>
          <cell r="O79">
            <v>13097.75</v>
          </cell>
        </row>
        <row r="81">
          <cell r="K81">
            <v>1800000</v>
          </cell>
          <cell r="L81">
            <v>1800000</v>
          </cell>
          <cell r="N81">
            <v>0</v>
          </cell>
          <cell r="O81">
            <v>2084931.7999999998</v>
          </cell>
        </row>
        <row r="82">
          <cell r="K82">
            <v>800000</v>
          </cell>
          <cell r="L82">
            <v>800000</v>
          </cell>
          <cell r="N82">
            <v>366815.83</v>
          </cell>
          <cell r="O82">
            <v>427382.84</v>
          </cell>
        </row>
        <row r="83">
          <cell r="K83">
            <v>450000</v>
          </cell>
          <cell r="L83">
            <v>450000</v>
          </cell>
          <cell r="N83">
            <v>75617.210000000006</v>
          </cell>
          <cell r="O83">
            <v>907400.42999999993</v>
          </cell>
        </row>
        <row r="84">
          <cell r="K84">
            <v>550000</v>
          </cell>
          <cell r="L84">
            <v>550000</v>
          </cell>
          <cell r="N84">
            <v>0</v>
          </cell>
          <cell r="O84">
            <v>774893.60000000009</v>
          </cell>
        </row>
        <row r="85">
          <cell r="K85">
            <v>150000</v>
          </cell>
          <cell r="L85">
            <v>150000</v>
          </cell>
          <cell r="N85">
            <v>165776.85</v>
          </cell>
          <cell r="O85">
            <v>1020543.13</v>
          </cell>
        </row>
        <row r="86">
          <cell r="K86">
            <v>800000</v>
          </cell>
          <cell r="L86">
            <v>800000</v>
          </cell>
          <cell r="N86">
            <v>756530.71</v>
          </cell>
          <cell r="O86">
            <v>1098004.73</v>
          </cell>
        </row>
        <row r="87">
          <cell r="K87">
            <v>330000</v>
          </cell>
          <cell r="L87">
            <v>330000</v>
          </cell>
          <cell r="N87">
            <v>150</v>
          </cell>
          <cell r="O87">
            <v>391885.87</v>
          </cell>
        </row>
        <row r="90">
          <cell r="L90">
            <v>0</v>
          </cell>
          <cell r="N90">
            <v>30000</v>
          </cell>
          <cell r="O90">
            <v>1191893.1100000001</v>
          </cell>
        </row>
        <row r="95">
          <cell r="K95">
            <v>1000000</v>
          </cell>
          <cell r="L95">
            <v>1000000</v>
          </cell>
          <cell r="N95">
            <v>75242.31</v>
          </cell>
          <cell r="O95">
            <v>1539115.9800000002</v>
          </cell>
        </row>
        <row r="99">
          <cell r="K99">
            <v>5050000</v>
          </cell>
          <cell r="L99">
            <v>0</v>
          </cell>
        </row>
      </sheetData>
      <sheetData sheetId="1">
        <row r="9">
          <cell r="D9">
            <v>9600000</v>
          </cell>
          <cell r="E9">
            <v>9600000</v>
          </cell>
          <cell r="H9">
            <v>8894859.2100000009</v>
          </cell>
        </row>
        <row r="10">
          <cell r="D10">
            <v>180000</v>
          </cell>
          <cell r="E10">
            <v>180000</v>
          </cell>
          <cell r="H10">
            <v>315066.60000000003</v>
          </cell>
        </row>
        <row r="11">
          <cell r="D11">
            <v>800000</v>
          </cell>
          <cell r="E11">
            <v>800000</v>
          </cell>
          <cell r="H11">
            <v>791134.04</v>
          </cell>
        </row>
        <row r="12">
          <cell r="D12">
            <v>1070000</v>
          </cell>
          <cell r="E12">
            <v>1070000</v>
          </cell>
          <cell r="H12">
            <v>1135872.5100000002</v>
          </cell>
        </row>
        <row r="13">
          <cell r="D13">
            <v>250000</v>
          </cell>
          <cell r="E13">
            <v>250000</v>
          </cell>
          <cell r="H13">
            <v>139833.03999999998</v>
          </cell>
        </row>
        <row r="14">
          <cell r="D14">
            <v>900000</v>
          </cell>
          <cell r="E14">
            <v>900000</v>
          </cell>
          <cell r="G14">
            <v>13221.65</v>
          </cell>
          <cell r="H14">
            <v>868191.28</v>
          </cell>
        </row>
        <row r="15">
          <cell r="D15">
            <v>3100000</v>
          </cell>
          <cell r="E15">
            <v>3100000</v>
          </cell>
          <cell r="G15">
            <v>1300</v>
          </cell>
          <cell r="H15">
            <v>3059099.2799999993</v>
          </cell>
        </row>
        <row r="16">
          <cell r="D16">
            <v>1300000</v>
          </cell>
          <cell r="E16">
            <v>1300000</v>
          </cell>
          <cell r="H16">
            <v>1373008.03</v>
          </cell>
        </row>
        <row r="17">
          <cell r="D17">
            <v>55000</v>
          </cell>
          <cell r="E17">
            <v>55000</v>
          </cell>
          <cell r="H17">
            <v>47110.060000000005</v>
          </cell>
        </row>
        <row r="18">
          <cell r="D18">
            <v>70000</v>
          </cell>
          <cell r="E18">
            <v>70000</v>
          </cell>
          <cell r="G18">
            <v>10886.31</v>
          </cell>
          <cell r="H18">
            <v>135601.21</v>
          </cell>
        </row>
        <row r="19">
          <cell r="D19">
            <v>1150000</v>
          </cell>
          <cell r="E19">
            <v>1150000</v>
          </cell>
          <cell r="G19">
            <v>735</v>
          </cell>
          <cell r="H19">
            <v>1016214.86</v>
          </cell>
        </row>
        <row r="20">
          <cell r="D20">
            <v>40000</v>
          </cell>
          <cell r="E20">
            <v>40000</v>
          </cell>
          <cell r="H20">
            <v>32540.759999999995</v>
          </cell>
        </row>
        <row r="21">
          <cell r="D21">
            <v>650000</v>
          </cell>
          <cell r="E21">
            <v>650000</v>
          </cell>
          <cell r="H21">
            <v>632541.29</v>
          </cell>
        </row>
        <row r="22">
          <cell r="D22">
            <v>2700000</v>
          </cell>
          <cell r="E22">
            <v>2700000</v>
          </cell>
          <cell r="H22">
            <v>2661594.42</v>
          </cell>
        </row>
        <row r="23">
          <cell r="D23">
            <v>980000</v>
          </cell>
          <cell r="E23">
            <v>980000</v>
          </cell>
          <cell r="H23">
            <v>1137563.74</v>
          </cell>
        </row>
        <row r="24">
          <cell r="D24">
            <v>125000</v>
          </cell>
          <cell r="E24">
            <v>125000</v>
          </cell>
          <cell r="H24">
            <v>118474.70000000001</v>
          </cell>
        </row>
        <row r="25">
          <cell r="D25">
            <v>20000</v>
          </cell>
          <cell r="E25">
            <v>20000</v>
          </cell>
          <cell r="G25">
            <v>1000</v>
          </cell>
          <cell r="H25">
            <v>1200</v>
          </cell>
        </row>
        <row r="27">
          <cell r="D27">
            <v>70000</v>
          </cell>
          <cell r="E27">
            <v>70000</v>
          </cell>
          <cell r="G27">
            <v>33585.65</v>
          </cell>
          <cell r="H27">
            <v>70300.69</v>
          </cell>
        </row>
        <row r="28">
          <cell r="D28">
            <v>320000</v>
          </cell>
          <cell r="E28">
            <v>320000</v>
          </cell>
          <cell r="G28">
            <v>198885.11</v>
          </cell>
          <cell r="H28">
            <v>329245.71000000002</v>
          </cell>
        </row>
        <row r="29">
          <cell r="D29">
            <v>200000</v>
          </cell>
          <cell r="E29">
            <v>200000</v>
          </cell>
          <cell r="G29">
            <v>81974.039999999994</v>
          </cell>
          <cell r="H29">
            <v>198728.8</v>
          </cell>
        </row>
        <row r="30">
          <cell r="D30">
            <v>5000</v>
          </cell>
          <cell r="E30">
            <v>5000</v>
          </cell>
          <cell r="H30">
            <v>8542.35</v>
          </cell>
        </row>
        <row r="31">
          <cell r="D31">
            <v>115000</v>
          </cell>
          <cell r="E31">
            <v>115000</v>
          </cell>
          <cell r="G31">
            <v>97002.03</v>
          </cell>
          <cell r="H31">
            <v>113959.96</v>
          </cell>
        </row>
        <row r="32">
          <cell r="D32">
            <v>150000</v>
          </cell>
          <cell r="E32">
            <v>150000</v>
          </cell>
          <cell r="G32">
            <v>38685.300000000003</v>
          </cell>
          <cell r="H32">
            <v>65262.02</v>
          </cell>
        </row>
        <row r="33">
          <cell r="D33">
            <v>220000</v>
          </cell>
          <cell r="E33">
            <v>220000</v>
          </cell>
          <cell r="G33">
            <v>78210.03</v>
          </cell>
          <cell r="H33">
            <v>178097.16</v>
          </cell>
        </row>
        <row r="34">
          <cell r="D34">
            <v>50000</v>
          </cell>
          <cell r="E34">
            <v>50000</v>
          </cell>
          <cell r="G34">
            <v>5372.38</v>
          </cell>
          <cell r="H34">
            <v>11987.38</v>
          </cell>
        </row>
        <row r="35">
          <cell r="D35">
            <v>50000</v>
          </cell>
          <cell r="E35">
            <v>50000</v>
          </cell>
          <cell r="G35">
            <v>31859.5</v>
          </cell>
          <cell r="H35">
            <v>32227.499999999996</v>
          </cell>
        </row>
        <row r="36">
          <cell r="D36">
            <v>70000</v>
          </cell>
          <cell r="E36">
            <v>70000</v>
          </cell>
          <cell r="G36">
            <v>24719.56</v>
          </cell>
          <cell r="H36">
            <v>90217.72</v>
          </cell>
        </row>
        <row r="37">
          <cell r="D37">
            <v>20000</v>
          </cell>
          <cell r="E37">
            <v>20000</v>
          </cell>
          <cell r="G37">
            <v>1922.83</v>
          </cell>
          <cell r="H37">
            <v>3245.8800000000006</v>
          </cell>
        </row>
        <row r="38">
          <cell r="D38">
            <v>30000</v>
          </cell>
          <cell r="E38">
            <v>30000</v>
          </cell>
          <cell r="G38">
            <v>14188.19</v>
          </cell>
          <cell r="H38">
            <v>60390.25</v>
          </cell>
        </row>
        <row r="39">
          <cell r="D39">
            <v>30000</v>
          </cell>
          <cell r="E39">
            <v>30000</v>
          </cell>
          <cell r="G39">
            <v>1486.5</v>
          </cell>
          <cell r="H39">
            <v>5571.18</v>
          </cell>
        </row>
        <row r="40">
          <cell r="D40">
            <v>260000</v>
          </cell>
          <cell r="E40">
            <v>260000</v>
          </cell>
          <cell r="G40">
            <v>256185.92</v>
          </cell>
          <cell r="H40">
            <v>337096.87</v>
          </cell>
        </row>
        <row r="41">
          <cell r="D41">
            <v>150000</v>
          </cell>
          <cell r="E41">
            <v>150000</v>
          </cell>
          <cell r="G41">
            <v>89043.34</v>
          </cell>
          <cell r="H41">
            <v>102118.12</v>
          </cell>
        </row>
        <row r="42">
          <cell r="D42">
            <v>50000</v>
          </cell>
          <cell r="E42">
            <v>50000</v>
          </cell>
          <cell r="G42">
            <v>17985.73</v>
          </cell>
          <cell r="H42">
            <v>21066.73</v>
          </cell>
        </row>
        <row r="43">
          <cell r="D43">
            <v>5000</v>
          </cell>
          <cell r="E43">
            <v>5000</v>
          </cell>
        </row>
        <row r="44">
          <cell r="D44">
            <v>15000</v>
          </cell>
          <cell r="E44">
            <v>15000</v>
          </cell>
        </row>
        <row r="57">
          <cell r="D57">
            <v>75000</v>
          </cell>
          <cell r="E57">
            <v>75000</v>
          </cell>
          <cell r="G57">
            <v>1100</v>
          </cell>
          <cell r="H57">
            <v>123585.15999999999</v>
          </cell>
        </row>
        <row r="58">
          <cell r="D58">
            <v>45000</v>
          </cell>
          <cell r="E58">
            <v>45000</v>
          </cell>
          <cell r="H58">
            <v>4620</v>
          </cell>
        </row>
        <row r="59">
          <cell r="D59">
            <v>7000</v>
          </cell>
          <cell r="E59">
            <v>7000</v>
          </cell>
        </row>
        <row r="60">
          <cell r="D60">
            <v>7000</v>
          </cell>
          <cell r="E60">
            <v>7000</v>
          </cell>
        </row>
        <row r="61">
          <cell r="D61">
            <v>500000</v>
          </cell>
          <cell r="E61">
            <v>500000</v>
          </cell>
          <cell r="G61">
            <v>335960.11</v>
          </cell>
          <cell r="H61">
            <v>575075.34</v>
          </cell>
        </row>
        <row r="62">
          <cell r="D62">
            <v>20000</v>
          </cell>
          <cell r="E62">
            <v>20000</v>
          </cell>
          <cell r="G62">
            <v>200</v>
          </cell>
          <cell r="H62">
            <v>4556</v>
          </cell>
        </row>
        <row r="64">
          <cell r="D64">
            <v>60000</v>
          </cell>
          <cell r="E64">
            <v>60000</v>
          </cell>
          <cell r="G64">
            <v>31969</v>
          </cell>
          <cell r="H64">
            <v>34839.56</v>
          </cell>
        </row>
        <row r="65">
          <cell r="D65">
            <v>180000</v>
          </cell>
          <cell r="E65">
            <v>180000</v>
          </cell>
          <cell r="G65">
            <v>171040.4</v>
          </cell>
          <cell r="H65">
            <v>392522.81</v>
          </cell>
        </row>
        <row r="66">
          <cell r="D66">
            <v>20000</v>
          </cell>
          <cell r="E66">
            <v>20000</v>
          </cell>
          <cell r="G66">
            <v>9585.3700000000008</v>
          </cell>
          <cell r="H66">
            <v>10716.249999999998</v>
          </cell>
        </row>
        <row r="67">
          <cell r="D67">
            <v>65000</v>
          </cell>
          <cell r="E67">
            <v>65000</v>
          </cell>
          <cell r="H67">
            <v>59519.339999999982</v>
          </cell>
        </row>
        <row r="68">
          <cell r="D68">
            <v>350000</v>
          </cell>
          <cell r="E68">
            <v>350000</v>
          </cell>
          <cell r="G68">
            <v>13133.15</v>
          </cell>
          <cell r="H68">
            <v>236804.28</v>
          </cell>
        </row>
        <row r="69">
          <cell r="D69">
            <v>100000</v>
          </cell>
          <cell r="E69">
            <v>100000</v>
          </cell>
          <cell r="H69">
            <v>60629.35</v>
          </cell>
        </row>
        <row r="70">
          <cell r="D70">
            <v>15000</v>
          </cell>
          <cell r="E70">
            <v>15000</v>
          </cell>
        </row>
        <row r="71">
          <cell r="D71">
            <v>500000</v>
          </cell>
          <cell r="E71">
            <v>500000</v>
          </cell>
          <cell r="G71">
            <v>168797.66</v>
          </cell>
          <cell r="H71">
            <v>603475.53</v>
          </cell>
        </row>
        <row r="72">
          <cell r="D72">
            <v>60000</v>
          </cell>
          <cell r="E72">
            <v>60000</v>
          </cell>
          <cell r="G72">
            <v>22785.18</v>
          </cell>
          <cell r="H72">
            <v>47869.99</v>
          </cell>
        </row>
        <row r="73">
          <cell r="D73">
            <v>380000</v>
          </cell>
          <cell r="E73">
            <v>380000</v>
          </cell>
          <cell r="G73">
            <v>12682.64</v>
          </cell>
          <cell r="H73">
            <v>404045.2</v>
          </cell>
        </row>
        <row r="74">
          <cell r="D74">
            <v>120000</v>
          </cell>
          <cell r="E74">
            <v>120000</v>
          </cell>
          <cell r="G74">
            <v>46629.9</v>
          </cell>
          <cell r="H74">
            <v>133356.01999999999</v>
          </cell>
        </row>
        <row r="75">
          <cell r="D75">
            <v>380000</v>
          </cell>
          <cell r="E75">
            <v>380000</v>
          </cell>
          <cell r="G75">
            <v>126376.9</v>
          </cell>
          <cell r="H75">
            <v>307257.46000000002</v>
          </cell>
        </row>
        <row r="76">
          <cell r="D76">
            <v>20000</v>
          </cell>
          <cell r="E76">
            <v>20000</v>
          </cell>
          <cell r="H76">
            <v>32025</v>
          </cell>
        </row>
        <row r="77">
          <cell r="D77">
            <v>10000</v>
          </cell>
          <cell r="E77">
            <v>10000</v>
          </cell>
          <cell r="G77">
            <v>160</v>
          </cell>
          <cell r="H77">
            <v>5426.7000000000007</v>
          </cell>
        </row>
        <row r="78">
          <cell r="D78">
            <v>120000</v>
          </cell>
          <cell r="E78">
            <v>120000</v>
          </cell>
          <cell r="G78">
            <v>59716.14</v>
          </cell>
          <cell r="H78">
            <v>289374.73</v>
          </cell>
        </row>
        <row r="79">
          <cell r="D79">
            <v>25000</v>
          </cell>
          <cell r="E79">
            <v>25000</v>
          </cell>
          <cell r="G79">
            <v>7897.34</v>
          </cell>
          <cell r="H79">
            <v>20615.429999999997</v>
          </cell>
        </row>
        <row r="80">
          <cell r="D80">
            <v>220000</v>
          </cell>
          <cell r="E80">
            <v>220000</v>
          </cell>
          <cell r="G80">
            <v>162544.81</v>
          </cell>
          <cell r="H80">
            <v>235627.74</v>
          </cell>
        </row>
        <row r="81">
          <cell r="D81">
            <v>45000</v>
          </cell>
          <cell r="E81">
            <v>45000</v>
          </cell>
          <cell r="H81">
            <v>20872.580000000002</v>
          </cell>
        </row>
        <row r="82">
          <cell r="D82">
            <v>400000</v>
          </cell>
          <cell r="E82">
            <v>400000</v>
          </cell>
          <cell r="G82">
            <v>41524.699999999997</v>
          </cell>
          <cell r="H82">
            <v>381970.78</v>
          </cell>
        </row>
        <row r="83">
          <cell r="D83">
            <v>80000</v>
          </cell>
          <cell r="E83">
            <v>80000</v>
          </cell>
          <cell r="G83">
            <v>4696.4799999999996</v>
          </cell>
          <cell r="H83">
            <v>42999.28</v>
          </cell>
        </row>
        <row r="84">
          <cell r="D84">
            <v>750000</v>
          </cell>
          <cell r="E84">
            <v>750000</v>
          </cell>
          <cell r="H84">
            <v>754089.66000000015</v>
          </cell>
        </row>
        <row r="85">
          <cell r="D85">
            <v>350000</v>
          </cell>
          <cell r="E85">
            <v>350000</v>
          </cell>
          <cell r="G85">
            <v>43091.91</v>
          </cell>
          <cell r="H85">
            <v>1100120.3999999999</v>
          </cell>
        </row>
        <row r="86">
          <cell r="D86">
            <v>120000</v>
          </cell>
          <cell r="E86">
            <v>120000</v>
          </cell>
          <cell r="G86">
            <v>24616.9</v>
          </cell>
          <cell r="H86">
            <v>129471.9</v>
          </cell>
        </row>
        <row r="87">
          <cell r="D87">
            <v>120000</v>
          </cell>
          <cell r="E87">
            <v>120000</v>
          </cell>
          <cell r="G87">
            <v>14229.61</v>
          </cell>
          <cell r="H87">
            <v>15190.930000000002</v>
          </cell>
        </row>
        <row r="88">
          <cell r="D88">
            <v>1100000</v>
          </cell>
          <cell r="E88">
            <v>1100000</v>
          </cell>
          <cell r="G88">
            <v>278051.45</v>
          </cell>
          <cell r="H88">
            <v>1158992.26</v>
          </cell>
        </row>
        <row r="89">
          <cell r="D89">
            <v>710000</v>
          </cell>
          <cell r="E89">
            <v>710000</v>
          </cell>
          <cell r="G89">
            <v>299390.88</v>
          </cell>
          <cell r="H89">
            <v>502571.45</v>
          </cell>
        </row>
        <row r="90">
          <cell r="D90">
            <v>60000</v>
          </cell>
          <cell r="E90">
            <v>60000</v>
          </cell>
          <cell r="G90">
            <v>42607.21</v>
          </cell>
          <cell r="H90">
            <v>58554.709999999992</v>
          </cell>
        </row>
        <row r="91">
          <cell r="D91">
            <v>300000</v>
          </cell>
          <cell r="E91">
            <v>300000</v>
          </cell>
          <cell r="G91">
            <v>428114.20999999996</v>
          </cell>
          <cell r="H91">
            <v>659325.57999999996</v>
          </cell>
        </row>
        <row r="92">
          <cell r="D92">
            <v>130000</v>
          </cell>
          <cell r="E92">
            <v>130000</v>
          </cell>
          <cell r="G92">
            <v>156026.82</v>
          </cell>
          <cell r="H92">
            <v>238708.08</v>
          </cell>
        </row>
        <row r="93">
          <cell r="D93">
            <v>350000</v>
          </cell>
          <cell r="E93">
            <v>350000</v>
          </cell>
          <cell r="G93">
            <v>77815.41</v>
          </cell>
          <cell r="H93">
            <v>348296.03</v>
          </cell>
        </row>
        <row r="94">
          <cell r="D94">
            <v>25000</v>
          </cell>
          <cell r="E94">
            <v>25000</v>
          </cell>
          <cell r="G94">
            <v>4618.0600000000004</v>
          </cell>
          <cell r="H94">
            <v>9260.0199999999986</v>
          </cell>
        </row>
        <row r="95">
          <cell r="D95">
            <v>920000</v>
          </cell>
          <cell r="E95">
            <v>920000</v>
          </cell>
          <cell r="G95">
            <v>566097.48</v>
          </cell>
          <cell r="H95">
            <v>800593.88</v>
          </cell>
        </row>
        <row r="96">
          <cell r="D96">
            <v>200000</v>
          </cell>
          <cell r="E96">
            <v>200000</v>
          </cell>
          <cell r="G96">
            <v>59850.92</v>
          </cell>
          <cell r="H96">
            <v>970397.75</v>
          </cell>
        </row>
        <row r="104">
          <cell r="D104">
            <v>50000</v>
          </cell>
          <cell r="E104">
            <v>50000</v>
          </cell>
          <cell r="G104">
            <v>11338.1</v>
          </cell>
          <cell r="H104">
            <v>62067.830000000009</v>
          </cell>
        </row>
        <row r="105">
          <cell r="D105">
            <v>50000</v>
          </cell>
          <cell r="E105">
            <v>50000</v>
          </cell>
          <cell r="G105">
            <v>1524.03</v>
          </cell>
          <cell r="H105">
            <v>37278.980000000003</v>
          </cell>
        </row>
        <row r="106">
          <cell r="D106">
            <v>620000</v>
          </cell>
          <cell r="E106">
            <v>620000</v>
          </cell>
          <cell r="G106">
            <v>3840.84</v>
          </cell>
          <cell r="H106">
            <v>517954.94</v>
          </cell>
        </row>
        <row r="107">
          <cell r="D107">
            <v>80000</v>
          </cell>
          <cell r="E107">
            <v>80000</v>
          </cell>
          <cell r="G107">
            <v>31608.23</v>
          </cell>
          <cell r="H107">
            <v>76267.239999999991</v>
          </cell>
        </row>
        <row r="108">
          <cell r="D108">
            <v>100000</v>
          </cell>
          <cell r="E108">
            <v>100000</v>
          </cell>
          <cell r="G108">
            <v>34005.25</v>
          </cell>
          <cell r="H108">
            <v>111259.9</v>
          </cell>
        </row>
        <row r="109">
          <cell r="D109">
            <v>220000</v>
          </cell>
          <cell r="E109">
            <v>220000</v>
          </cell>
          <cell r="G109">
            <v>486.44</v>
          </cell>
          <cell r="H109">
            <v>156532.10999999999</v>
          </cell>
        </row>
        <row r="110">
          <cell r="D110">
            <v>35000</v>
          </cell>
          <cell r="E110">
            <v>35000</v>
          </cell>
          <cell r="H110">
            <v>29015.81</v>
          </cell>
        </row>
        <row r="111">
          <cell r="D111">
            <v>100000</v>
          </cell>
          <cell r="E111">
            <v>100000</v>
          </cell>
          <cell r="G111">
            <v>14382.71</v>
          </cell>
          <cell r="H111">
            <v>292057.01999999996</v>
          </cell>
        </row>
        <row r="112">
          <cell r="D112">
            <v>120000</v>
          </cell>
          <cell r="E112">
            <v>120000</v>
          </cell>
          <cell r="G112">
            <v>75443.8</v>
          </cell>
          <cell r="H112">
            <v>99861.52</v>
          </cell>
        </row>
        <row r="113">
          <cell r="D113">
            <v>65000</v>
          </cell>
          <cell r="E113">
            <v>65000</v>
          </cell>
          <cell r="G113">
            <v>32779.53</v>
          </cell>
          <cell r="H113">
            <v>90864.53</v>
          </cell>
        </row>
        <row r="114">
          <cell r="D114">
            <v>400000</v>
          </cell>
          <cell r="E114">
            <v>400000</v>
          </cell>
          <cell r="H114">
            <v>430325.62</v>
          </cell>
        </row>
        <row r="118">
          <cell r="D118">
            <v>8091896.4560000002</v>
          </cell>
          <cell r="E118">
            <v>8091896.4560000002</v>
          </cell>
          <cell r="H118">
            <v>7890397.1600000001</v>
          </cell>
        </row>
        <row r="119">
          <cell r="D119">
            <v>1000000</v>
          </cell>
          <cell r="E119">
            <v>1000000</v>
          </cell>
          <cell r="H119">
            <v>1600335.85</v>
          </cell>
        </row>
        <row r="121">
          <cell r="D121">
            <v>4045948.2280000001</v>
          </cell>
          <cell r="E121">
            <v>4045948.2280000001</v>
          </cell>
          <cell r="H121">
            <v>3945198.59</v>
          </cell>
        </row>
        <row r="122">
          <cell r="D122">
            <v>500000</v>
          </cell>
          <cell r="E122">
            <v>500000</v>
          </cell>
          <cell r="H122">
            <v>800167.92000000016</v>
          </cell>
        </row>
        <row r="124">
          <cell r="D124">
            <v>1213784.4683999999</v>
          </cell>
          <cell r="E124">
            <v>1213784.4683999999</v>
          </cell>
          <cell r="H124">
            <v>1183559.58</v>
          </cell>
        </row>
        <row r="125">
          <cell r="D125">
            <v>150000</v>
          </cell>
          <cell r="E125">
            <v>150000</v>
          </cell>
          <cell r="H125">
            <v>240050.37000000005</v>
          </cell>
        </row>
        <row r="127">
          <cell r="D127">
            <v>809189.64560000005</v>
          </cell>
          <cell r="E127">
            <v>809189.64560000005</v>
          </cell>
          <cell r="H127">
            <v>789039.74</v>
          </cell>
        </row>
        <row r="128">
          <cell r="D128">
            <v>100000</v>
          </cell>
          <cell r="E128">
            <v>100000</v>
          </cell>
          <cell r="H128">
            <v>160033.56999999998</v>
          </cell>
        </row>
        <row r="132">
          <cell r="D132">
            <v>300000</v>
          </cell>
          <cell r="E132">
            <v>300000</v>
          </cell>
          <cell r="G132">
            <v>27796.99</v>
          </cell>
          <cell r="H132">
            <v>417743.97</v>
          </cell>
        </row>
        <row r="133">
          <cell r="D133">
            <v>180000</v>
          </cell>
          <cell r="E133">
            <v>180000</v>
          </cell>
          <cell r="G133">
            <v>49669.99</v>
          </cell>
          <cell r="H133">
            <v>261022.04</v>
          </cell>
        </row>
        <row r="134">
          <cell r="D134">
            <v>450000</v>
          </cell>
          <cell r="E134">
            <v>450000</v>
          </cell>
          <cell r="G134">
            <v>40167.300000000003</v>
          </cell>
          <cell r="H134">
            <v>431381.21</v>
          </cell>
        </row>
        <row r="135">
          <cell r="D135">
            <v>200000</v>
          </cell>
          <cell r="E135">
            <v>200000</v>
          </cell>
          <cell r="G135">
            <v>3620</v>
          </cell>
          <cell r="H135">
            <v>90875.6</v>
          </cell>
        </row>
        <row r="136">
          <cell r="D136">
            <v>10000</v>
          </cell>
          <cell r="E136">
            <v>10000</v>
          </cell>
        </row>
        <row r="137">
          <cell r="D137">
            <v>60000</v>
          </cell>
          <cell r="E137">
            <v>60000</v>
          </cell>
          <cell r="H137">
            <v>15155</v>
          </cell>
        </row>
        <row r="138">
          <cell r="D138">
            <v>10000</v>
          </cell>
          <cell r="E138">
            <v>10000</v>
          </cell>
        </row>
        <row r="139">
          <cell r="D139">
            <v>0</v>
          </cell>
          <cell r="E139">
            <v>0</v>
          </cell>
          <cell r="H139">
            <v>304355</v>
          </cell>
        </row>
        <row r="140">
          <cell r="H140">
            <v>3561000</v>
          </cell>
        </row>
        <row r="155">
          <cell r="D155">
            <v>2000000</v>
          </cell>
          <cell r="E155">
            <v>2000000</v>
          </cell>
          <cell r="H155">
            <v>452610.13</v>
          </cell>
        </row>
        <row r="156">
          <cell r="D156">
            <v>800000</v>
          </cell>
          <cell r="E156">
            <v>800000</v>
          </cell>
          <cell r="H156">
            <v>0</v>
          </cell>
        </row>
        <row r="157">
          <cell r="D157">
            <v>1250000</v>
          </cell>
          <cell r="E157">
            <v>1250000</v>
          </cell>
          <cell r="H157">
            <v>25033</v>
          </cell>
        </row>
        <row r="158">
          <cell r="D158">
            <v>300000</v>
          </cell>
          <cell r="E158">
            <v>300000</v>
          </cell>
          <cell r="H158">
            <v>10200</v>
          </cell>
        </row>
        <row r="159">
          <cell r="D159">
            <v>500000</v>
          </cell>
          <cell r="E159">
            <v>500000</v>
          </cell>
          <cell r="H159">
            <v>475052.51</v>
          </cell>
        </row>
        <row r="160">
          <cell r="D160">
            <v>0</v>
          </cell>
          <cell r="E160">
            <v>0</v>
          </cell>
          <cell r="H160">
            <v>197589.97</v>
          </cell>
        </row>
        <row r="161">
          <cell r="D161">
            <v>0</v>
          </cell>
          <cell r="E161">
            <v>0</v>
          </cell>
          <cell r="G161">
            <v>1587.5</v>
          </cell>
          <cell r="H161">
            <v>76587.5</v>
          </cell>
        </row>
        <row r="162">
          <cell r="D162">
            <v>0</v>
          </cell>
          <cell r="E162">
            <v>0</v>
          </cell>
          <cell r="H162">
            <v>40882.769999999997</v>
          </cell>
        </row>
        <row r="163">
          <cell r="D163">
            <v>0</v>
          </cell>
          <cell r="E163">
            <v>0</v>
          </cell>
          <cell r="G163">
            <v>32319.83</v>
          </cell>
          <cell r="H163">
            <v>32319.83</v>
          </cell>
        </row>
        <row r="164">
          <cell r="D164">
            <v>0</v>
          </cell>
          <cell r="E164">
            <v>0</v>
          </cell>
          <cell r="G164">
            <v>4000</v>
          </cell>
          <cell r="H164">
            <v>4000</v>
          </cell>
        </row>
        <row r="165">
          <cell r="D165">
            <v>0</v>
          </cell>
          <cell r="E165">
            <v>0</v>
          </cell>
          <cell r="H165">
            <v>58820.25</v>
          </cell>
        </row>
        <row r="166">
          <cell r="D166">
            <v>0</v>
          </cell>
          <cell r="E166">
            <v>0</v>
          </cell>
          <cell r="H166">
            <v>4800</v>
          </cell>
        </row>
        <row r="167">
          <cell r="D167">
            <v>0</v>
          </cell>
          <cell r="E167">
            <v>0</v>
          </cell>
          <cell r="H167">
            <v>34460</v>
          </cell>
        </row>
        <row r="168">
          <cell r="D168">
            <v>0</v>
          </cell>
          <cell r="E168">
            <v>0</v>
          </cell>
          <cell r="H168">
            <v>74500</v>
          </cell>
        </row>
        <row r="169">
          <cell r="D169">
            <v>0</v>
          </cell>
          <cell r="E169">
            <v>0</v>
          </cell>
          <cell r="G169">
            <v>2500</v>
          </cell>
          <cell r="H169">
            <v>13500</v>
          </cell>
        </row>
        <row r="170">
          <cell r="D170">
            <v>0</v>
          </cell>
          <cell r="E170">
            <v>0</v>
          </cell>
          <cell r="H170">
            <v>12500</v>
          </cell>
        </row>
        <row r="171">
          <cell r="D171">
            <v>0</v>
          </cell>
          <cell r="E171">
            <v>0</v>
          </cell>
          <cell r="H171">
            <v>109375.54</v>
          </cell>
        </row>
        <row r="174">
          <cell r="D174">
            <v>330000</v>
          </cell>
          <cell r="E174">
            <v>330000</v>
          </cell>
          <cell r="G174">
            <v>563.08000000000004</v>
          </cell>
          <cell r="H174">
            <v>205133.08</v>
          </cell>
        </row>
        <row r="175">
          <cell r="D175">
            <v>419063.48</v>
          </cell>
          <cell r="E175">
            <v>419063.48</v>
          </cell>
          <cell r="H175">
            <v>189915.64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3" zoomScaleNormal="100" workbookViewId="0">
      <selection activeCell="J14" sqref="J14"/>
    </sheetView>
  </sheetViews>
  <sheetFormatPr defaultRowHeight="12.75" x14ac:dyDescent="0.2"/>
  <cols>
    <col min="1" max="1" width="5.7109375" style="4" customWidth="1"/>
    <col min="2" max="2" width="30.28515625" style="4" customWidth="1"/>
    <col min="3" max="8" width="13.7109375" style="4" customWidth="1"/>
    <col min="9" max="9" width="5.7109375" style="4" customWidth="1"/>
    <col min="10" max="10" width="34.28515625" style="4" customWidth="1"/>
    <col min="11" max="16" width="13.7109375" style="4" customWidth="1"/>
    <col min="17" max="17" width="9.140625" style="4"/>
    <col min="18" max="18" width="14.42578125" style="4" customWidth="1"/>
    <col min="19" max="16384" width="9.140625" style="4"/>
  </cols>
  <sheetData>
    <row r="1" spans="1:16" ht="14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4.25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ht="14.25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5" thickBot="1" x14ac:dyDescent="0.35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ht="13.5" thickBot="1" x14ac:dyDescent="0.25">
      <c r="A5" s="11"/>
      <c r="B5" s="11"/>
      <c r="C5" s="11"/>
      <c r="D5" s="11"/>
      <c r="E5" s="11"/>
      <c r="F5" s="11"/>
      <c r="G5" s="11"/>
      <c r="H5" s="11"/>
      <c r="I5" s="12"/>
      <c r="J5" s="12"/>
      <c r="K5" s="12"/>
      <c r="M5" s="11"/>
      <c r="N5" s="11"/>
    </row>
    <row r="6" spans="1:16" ht="12.75" customHeight="1" x14ac:dyDescent="0.2">
      <c r="A6" s="13" t="s">
        <v>4</v>
      </c>
      <c r="B6" s="14" t="s">
        <v>5</v>
      </c>
      <c r="C6" s="15" t="s">
        <v>6</v>
      </c>
      <c r="D6" s="15" t="s">
        <v>7</v>
      </c>
      <c r="E6" s="16" t="s">
        <v>8</v>
      </c>
      <c r="F6" s="16" t="s">
        <v>9</v>
      </c>
      <c r="G6" s="16" t="s">
        <v>10</v>
      </c>
      <c r="H6" s="17" t="s">
        <v>11</v>
      </c>
      <c r="I6" s="18" t="s">
        <v>4</v>
      </c>
      <c r="J6" s="14" t="s">
        <v>12</v>
      </c>
      <c r="K6" s="15" t="str">
        <f>C6</f>
        <v>ORÇADO 2017</v>
      </c>
      <c r="L6" s="15" t="str">
        <f t="shared" ref="L6:P6" si="0">D6</f>
        <v>Orçado até  dezembro 2017 - total</v>
      </c>
      <c r="M6" s="15" t="str">
        <f t="shared" si="0"/>
        <v>Realizado até dezembro 2017 - seccional</v>
      </c>
      <c r="N6" s="15" t="str">
        <f t="shared" si="0"/>
        <v>Realizado até dezembro 2017 - subseções</v>
      </c>
      <c r="O6" s="15" t="str">
        <f t="shared" si="0"/>
        <v>Realizado até dezembro 2017 - total</v>
      </c>
      <c r="P6" s="15" t="str">
        <f t="shared" si="0"/>
        <v>Diferença orçado / realizado - total</v>
      </c>
    </row>
    <row r="7" spans="1:16" ht="35.25" customHeight="1" thickBot="1" x14ac:dyDescent="0.25">
      <c r="A7" s="19"/>
      <c r="B7" s="20"/>
      <c r="C7" s="21"/>
      <c r="D7" s="21"/>
      <c r="E7" s="22"/>
      <c r="F7" s="22"/>
      <c r="G7" s="22"/>
      <c r="H7" s="23"/>
      <c r="I7" s="24"/>
      <c r="J7" s="20"/>
      <c r="K7" s="21"/>
      <c r="L7" s="21"/>
      <c r="M7" s="21"/>
      <c r="N7" s="21"/>
      <c r="O7" s="21"/>
      <c r="P7" s="21"/>
    </row>
    <row r="8" spans="1:16" x14ac:dyDescent="0.2">
      <c r="A8" s="25" t="s">
        <v>13</v>
      </c>
      <c r="B8" s="26" t="s">
        <v>14</v>
      </c>
      <c r="C8" s="27"/>
      <c r="D8" s="27"/>
      <c r="E8" s="27"/>
      <c r="F8" s="27"/>
      <c r="G8" s="27"/>
      <c r="H8" s="27"/>
      <c r="I8" s="28" t="s">
        <v>15</v>
      </c>
      <c r="J8" s="29" t="s">
        <v>16</v>
      </c>
      <c r="K8" s="27"/>
      <c r="L8" s="27"/>
      <c r="M8" s="27"/>
      <c r="N8" s="27"/>
      <c r="O8" s="27"/>
      <c r="P8" s="27"/>
    </row>
    <row r="9" spans="1:16" x14ac:dyDescent="0.2">
      <c r="A9" s="30" t="s">
        <v>17</v>
      </c>
      <c r="B9" s="31" t="s">
        <v>18</v>
      </c>
      <c r="C9" s="32">
        <f>SUM([1]RECEITAS!K11:K37)</f>
        <v>40459482.280000001</v>
      </c>
      <c r="D9" s="32">
        <f>SUM([1]RECEITAS!L11:L37)</f>
        <v>40459482.280000001</v>
      </c>
      <c r="E9" s="32">
        <f t="shared" ref="E9:E14" si="1">G9-F9</f>
        <v>39451774.870000005</v>
      </c>
      <c r="F9" s="32">
        <f>SUM([1]RECEITAS!N11:N37)</f>
        <v>0</v>
      </c>
      <c r="G9" s="32">
        <f>SUM([1]RECEITAS!O11:O37)</f>
        <v>39451774.870000005</v>
      </c>
      <c r="H9" s="33">
        <f>G9-D9</f>
        <v>-1007707.4099999964</v>
      </c>
      <c r="I9" s="34" t="s">
        <v>19</v>
      </c>
      <c r="J9" s="35" t="s">
        <v>20</v>
      </c>
      <c r="K9" s="36"/>
      <c r="L9" s="36"/>
      <c r="M9" s="32"/>
      <c r="N9" s="32"/>
      <c r="O9" s="36"/>
      <c r="P9" s="36"/>
    </row>
    <row r="10" spans="1:16" x14ac:dyDescent="0.2">
      <c r="A10" s="30" t="s">
        <v>21</v>
      </c>
      <c r="B10" s="31" t="s">
        <v>22</v>
      </c>
      <c r="C10" s="32">
        <f>SUM([1]RECEITAS!K41:K42)</f>
        <v>5000000</v>
      </c>
      <c r="D10" s="32">
        <f>SUM([1]RECEITAS!L41:L42)</f>
        <v>5000000</v>
      </c>
      <c r="E10" s="32">
        <f t="shared" si="1"/>
        <v>8001679.21</v>
      </c>
      <c r="F10" s="32">
        <f>SUM([1]RECEITAS!N41:N42)</f>
        <v>0</v>
      </c>
      <c r="G10" s="32">
        <f>SUM([1]RECEITAS!O41:O42)</f>
        <v>8001679.21</v>
      </c>
      <c r="H10" s="33">
        <f t="shared" ref="H10:H14" si="2">G10-D10</f>
        <v>3001679.21</v>
      </c>
      <c r="I10" s="34" t="s">
        <v>23</v>
      </c>
      <c r="J10" s="35" t="s">
        <v>24</v>
      </c>
      <c r="K10" s="37">
        <f>SUM([1]DESPESAS!D9:D25)</f>
        <v>22990000</v>
      </c>
      <c r="L10" s="37">
        <f>SUM([1]DESPESAS!E9:E25)</f>
        <v>22990000</v>
      </c>
      <c r="M10" s="32">
        <f>O10-N10</f>
        <v>22332762.07</v>
      </c>
      <c r="N10" s="37">
        <f>SUM([1]DESPESAS!G9:G25)</f>
        <v>27142.959999999999</v>
      </c>
      <c r="O10" s="37">
        <f>SUM([1]DESPESAS!H9:H25)</f>
        <v>22359905.030000001</v>
      </c>
      <c r="P10" s="38">
        <f>L10-O10</f>
        <v>630094.96999999881</v>
      </c>
    </row>
    <row r="11" spans="1:16" x14ac:dyDescent="0.2">
      <c r="A11" s="30" t="s">
        <v>25</v>
      </c>
      <c r="B11" s="31" t="s">
        <v>26</v>
      </c>
      <c r="C11" s="32">
        <f>SUM([1]RECEITAS!K45:K47)</f>
        <v>80000</v>
      </c>
      <c r="D11" s="32">
        <f>SUM([1]RECEITAS!L45:L47)</f>
        <v>80000</v>
      </c>
      <c r="E11" s="32">
        <f t="shared" si="1"/>
        <v>64275.200000000012</v>
      </c>
      <c r="F11" s="32">
        <f>SUM([1]RECEITAS!N45:N47)</f>
        <v>0</v>
      </c>
      <c r="G11" s="32">
        <f>SUM([1]RECEITAS!O45:O47)</f>
        <v>64275.200000000012</v>
      </c>
      <c r="H11" s="33">
        <f t="shared" si="2"/>
        <v>-15724.799999999988</v>
      </c>
      <c r="I11" s="34" t="s">
        <v>27</v>
      </c>
      <c r="J11" s="35" t="s">
        <v>28</v>
      </c>
      <c r="K11" s="37">
        <f>SUM([1]DESPESAS!D27:D44)</f>
        <v>1810000</v>
      </c>
      <c r="L11" s="37">
        <f>SUM([1]DESPESAS!E27:E44)</f>
        <v>1810000</v>
      </c>
      <c r="M11" s="32">
        <f t="shared" ref="M11:M12" si="3">O11-N11</f>
        <v>656952.21</v>
      </c>
      <c r="N11" s="37">
        <f>SUM([1]DESPESAS!G27:G44)</f>
        <v>971106.10999999987</v>
      </c>
      <c r="O11" s="37">
        <f>SUM([1]DESPESAS!H27:H44)</f>
        <v>1628058.3199999998</v>
      </c>
      <c r="P11" s="38">
        <f>L11-O11</f>
        <v>181941.68000000017</v>
      </c>
    </row>
    <row r="12" spans="1:16" x14ac:dyDescent="0.2">
      <c r="A12" s="30" t="s">
        <v>29</v>
      </c>
      <c r="B12" s="31" t="s">
        <v>30</v>
      </c>
      <c r="C12" s="32">
        <f>SUM([1]RECEITAS!K61:K79)</f>
        <v>1829400</v>
      </c>
      <c r="D12" s="32">
        <f>SUM([1]RECEITAS!L61:L79)</f>
        <v>1829400</v>
      </c>
      <c r="E12" s="32">
        <f t="shared" si="1"/>
        <v>2565886.73</v>
      </c>
      <c r="F12" s="32">
        <f>SUM([1]RECEITAS!N61:N79)</f>
        <v>0</v>
      </c>
      <c r="G12" s="32">
        <f>SUM([1]RECEITAS!O61:O79)</f>
        <v>2565886.73</v>
      </c>
      <c r="H12" s="33">
        <f t="shared" si="2"/>
        <v>736486.73</v>
      </c>
      <c r="I12" s="34" t="s">
        <v>31</v>
      </c>
      <c r="J12" s="35" t="s">
        <v>32</v>
      </c>
      <c r="K12" s="37">
        <f>SUM([1]DESPESAS!D57:D96,[1]DESPESAS!D104:D114)</f>
        <v>10779000</v>
      </c>
      <c r="L12" s="37">
        <f>SUM([1]DESPESAS!E57:E96,[1]DESPESAS!E104:E114)</f>
        <v>10779000</v>
      </c>
      <c r="M12" s="32">
        <f t="shared" si="3"/>
        <v>9260123.1100000013</v>
      </c>
      <c r="N12" s="37">
        <f>SUM([1]DESPESAS!G57:G96,[1]DESPESAS!G104:G114)</f>
        <v>3416719.5699999989</v>
      </c>
      <c r="O12" s="37">
        <f>SUM([1]DESPESAS!H57:H96,[1]DESPESAS!H104:H114)</f>
        <v>12676842.68</v>
      </c>
      <c r="P12" s="38">
        <f>L12-O12</f>
        <v>-1897842.6799999997</v>
      </c>
    </row>
    <row r="13" spans="1:16" x14ac:dyDescent="0.2">
      <c r="A13" s="30" t="s">
        <v>33</v>
      </c>
      <c r="B13" s="31" t="s">
        <v>34</v>
      </c>
      <c r="C13" s="32">
        <f>SUM([1]RECEITAS!K81:K87)</f>
        <v>4880000</v>
      </c>
      <c r="D13" s="32">
        <f>SUM([1]RECEITAS!L81:L87)</f>
        <v>4880000</v>
      </c>
      <c r="E13" s="32">
        <f t="shared" si="1"/>
        <v>5340151.7999999989</v>
      </c>
      <c r="F13" s="32">
        <f>SUM([1]RECEITAS!N81:N87)</f>
        <v>1364890.6</v>
      </c>
      <c r="G13" s="32">
        <f>SUM([1]RECEITAS!O81:O87)</f>
        <v>6705042.3999999994</v>
      </c>
      <c r="H13" s="33">
        <f t="shared" si="2"/>
        <v>1825042.3999999994</v>
      </c>
      <c r="I13" s="39"/>
      <c r="J13" s="40"/>
      <c r="K13" s="39"/>
      <c r="L13" s="39"/>
      <c r="M13" s="32"/>
      <c r="N13" s="32"/>
      <c r="O13" s="39"/>
      <c r="P13" s="39"/>
    </row>
    <row r="14" spans="1:16" x14ac:dyDescent="0.2">
      <c r="A14" s="30" t="s">
        <v>35</v>
      </c>
      <c r="B14" s="31" t="s">
        <v>36</v>
      </c>
      <c r="C14" s="32">
        <v>0</v>
      </c>
      <c r="D14" s="32">
        <f>[1]RECEITAS!L90</f>
        <v>0</v>
      </c>
      <c r="E14" s="32">
        <f t="shared" si="1"/>
        <v>1161893.1100000001</v>
      </c>
      <c r="F14" s="32">
        <f>[1]RECEITAS!N90</f>
        <v>30000</v>
      </c>
      <c r="G14" s="32">
        <f>[1]RECEITAS!O90</f>
        <v>1191893.1100000001</v>
      </c>
      <c r="H14" s="33">
        <f t="shared" si="2"/>
        <v>1191893.1100000001</v>
      </c>
      <c r="I14" s="34" t="s">
        <v>37</v>
      </c>
      <c r="J14" s="35" t="s">
        <v>38</v>
      </c>
      <c r="K14" s="36"/>
      <c r="L14" s="36"/>
      <c r="M14" s="32"/>
      <c r="N14" s="32"/>
      <c r="O14" s="36"/>
      <c r="P14" s="36"/>
    </row>
    <row r="15" spans="1:16" x14ac:dyDescent="0.2">
      <c r="A15" s="30" t="s">
        <v>39</v>
      </c>
      <c r="B15" s="31" t="s">
        <v>40</v>
      </c>
      <c r="C15" s="41"/>
      <c r="D15" s="41"/>
      <c r="E15" s="41"/>
      <c r="F15" s="41"/>
      <c r="G15" s="41"/>
      <c r="H15" s="41"/>
      <c r="I15" s="34" t="s">
        <v>41</v>
      </c>
      <c r="J15" s="35" t="s">
        <v>42</v>
      </c>
      <c r="K15" s="36">
        <f>SUM([1]DESPESAS!D118:D128)</f>
        <v>15910818.798</v>
      </c>
      <c r="L15" s="36">
        <f>SUM([1]DESPESAS!E118:E128)</f>
        <v>15910818.798</v>
      </c>
      <c r="M15" s="32">
        <f>O15-N15</f>
        <v>16608782.779999999</v>
      </c>
      <c r="N15" s="36">
        <f>SUM([1]DESPESAS!G118:G128)</f>
        <v>0</v>
      </c>
      <c r="O15" s="36">
        <f>SUM([1]DESPESAS!H118:H128)</f>
        <v>16608782.779999999</v>
      </c>
      <c r="P15" s="38">
        <f>L15-O15</f>
        <v>-697963.98199999891</v>
      </c>
    </row>
    <row r="16" spans="1:16" x14ac:dyDescent="0.2">
      <c r="A16" s="30" t="s">
        <v>43</v>
      </c>
      <c r="B16" s="31" t="s">
        <v>44</v>
      </c>
      <c r="C16" s="32">
        <f>[1]RECEITAS!K95</f>
        <v>1000000</v>
      </c>
      <c r="D16" s="32">
        <f>[1]RECEITAS!L95</f>
        <v>1000000</v>
      </c>
      <c r="E16" s="32">
        <f>G16-F16</f>
        <v>1463873.6700000002</v>
      </c>
      <c r="F16" s="32">
        <f>[1]RECEITAS!N95</f>
        <v>75242.31</v>
      </c>
      <c r="G16" s="32">
        <f>[1]RECEITAS!O95</f>
        <v>1539115.9800000002</v>
      </c>
      <c r="H16" s="33">
        <f t="shared" ref="H16:H19" si="4">G16-D16</f>
        <v>539115.98000000021</v>
      </c>
      <c r="I16" s="39"/>
      <c r="J16" s="40"/>
      <c r="K16" s="39"/>
      <c r="L16" s="39"/>
      <c r="M16" s="32"/>
      <c r="N16" s="32"/>
      <c r="O16" s="39"/>
      <c r="P16" s="39"/>
    </row>
    <row r="17" spans="1:16" x14ac:dyDescent="0.2">
      <c r="A17" s="30" t="s">
        <v>45</v>
      </c>
      <c r="B17" s="31" t="s">
        <v>46</v>
      </c>
      <c r="C17" s="32">
        <v>0</v>
      </c>
      <c r="D17" s="32"/>
      <c r="E17" s="32">
        <f>G17-F17</f>
        <v>0</v>
      </c>
      <c r="F17" s="32"/>
      <c r="G17" s="32">
        <f>[1]RECEITAS!O97</f>
        <v>0</v>
      </c>
      <c r="H17" s="33">
        <f t="shared" si="4"/>
        <v>0</v>
      </c>
      <c r="I17" s="34" t="s">
        <v>47</v>
      </c>
      <c r="J17" s="35" t="s">
        <v>48</v>
      </c>
      <c r="K17" s="36"/>
      <c r="L17" s="36"/>
      <c r="M17" s="32"/>
      <c r="N17" s="32"/>
      <c r="O17" s="36"/>
      <c r="P17" s="36"/>
    </row>
    <row r="18" spans="1:16" x14ac:dyDescent="0.2">
      <c r="A18" s="30" t="s">
        <v>49</v>
      </c>
      <c r="B18" s="31" t="s">
        <v>50</v>
      </c>
      <c r="C18" s="32">
        <v>0</v>
      </c>
      <c r="D18" s="32"/>
      <c r="E18" s="32">
        <f>G18-F18</f>
        <v>0</v>
      </c>
      <c r="F18" s="32"/>
      <c r="G18" s="32"/>
      <c r="H18" s="33">
        <f t="shared" si="4"/>
        <v>0</v>
      </c>
      <c r="I18" s="34" t="s">
        <v>51</v>
      </c>
      <c r="J18" s="35" t="s">
        <v>52</v>
      </c>
      <c r="K18" s="36"/>
      <c r="L18" s="36"/>
      <c r="M18" s="32"/>
      <c r="N18" s="32"/>
      <c r="O18" s="36"/>
      <c r="P18" s="36"/>
    </row>
    <row r="19" spans="1:16" x14ac:dyDescent="0.2">
      <c r="A19" s="30" t="s">
        <v>53</v>
      </c>
      <c r="B19" s="31" t="s">
        <v>54</v>
      </c>
      <c r="C19" s="32">
        <v>0</v>
      </c>
      <c r="D19" s="32"/>
      <c r="E19" s="32">
        <f>G19-F19</f>
        <v>0</v>
      </c>
      <c r="F19" s="32"/>
      <c r="G19" s="32"/>
      <c r="H19" s="33">
        <f t="shared" si="4"/>
        <v>0</v>
      </c>
      <c r="I19" s="34" t="s">
        <v>55</v>
      </c>
      <c r="J19" s="35" t="s">
        <v>56</v>
      </c>
      <c r="K19" s="36">
        <f>SUM([1]DESPESAS!D132:D139)</f>
        <v>1210000</v>
      </c>
      <c r="L19" s="36">
        <f>SUM([1]DESPESAS!E132:E139)</f>
        <v>1210000</v>
      </c>
      <c r="M19" s="32">
        <f t="shared" ref="M19:M20" si="5">O19-N19</f>
        <v>4960278.54</v>
      </c>
      <c r="N19" s="36">
        <f>SUM([1]DESPESAS!G132:G139)</f>
        <v>121254.28</v>
      </c>
      <c r="O19" s="36">
        <f>SUM([1]DESPESAS!H132:H140)</f>
        <v>5081532.82</v>
      </c>
      <c r="P19" s="38">
        <f>L19-O19</f>
        <v>-3871532.8200000003</v>
      </c>
    </row>
    <row r="20" spans="1:16" x14ac:dyDescent="0.2">
      <c r="A20" s="30"/>
      <c r="B20" s="31"/>
      <c r="C20" s="32"/>
      <c r="D20" s="32"/>
      <c r="E20" s="32"/>
      <c r="F20" s="32"/>
      <c r="G20" s="32"/>
      <c r="H20" s="32"/>
      <c r="I20" s="34" t="s">
        <v>57</v>
      </c>
      <c r="J20" s="35" t="s">
        <v>58</v>
      </c>
      <c r="K20" s="36">
        <f>SUM([1]DESPESAS!D155:D171)</f>
        <v>4850000</v>
      </c>
      <c r="L20" s="36">
        <f>SUM([1]DESPESAS!E155:E171)</f>
        <v>4850000</v>
      </c>
      <c r="M20" s="32">
        <f t="shared" si="5"/>
        <v>1581824.1700000002</v>
      </c>
      <c r="N20" s="36">
        <f>SUM([1]DESPESAS!G155:G171)</f>
        <v>40407.33</v>
      </c>
      <c r="O20" s="36">
        <f>SUM([1]DESPESAS!H155:H171)</f>
        <v>1622231.5000000002</v>
      </c>
      <c r="P20" s="38">
        <f>L20-O20</f>
        <v>3227768.5</v>
      </c>
    </row>
    <row r="21" spans="1:16" x14ac:dyDescent="0.2">
      <c r="A21" s="30" t="s">
        <v>59</v>
      </c>
      <c r="B21" s="31" t="s">
        <v>60</v>
      </c>
      <c r="C21" s="37"/>
      <c r="D21" s="37"/>
      <c r="E21" s="37"/>
      <c r="F21" s="37"/>
      <c r="G21" s="37"/>
      <c r="H21" s="37"/>
      <c r="I21" s="39"/>
      <c r="J21" s="40"/>
      <c r="K21" s="39"/>
      <c r="L21" s="39"/>
      <c r="M21" s="37"/>
      <c r="N21" s="37"/>
      <c r="O21" s="39"/>
      <c r="P21" s="39"/>
    </row>
    <row r="22" spans="1:16" x14ac:dyDescent="0.2">
      <c r="A22" s="30"/>
      <c r="B22" s="31" t="s">
        <v>61</v>
      </c>
      <c r="C22" s="37">
        <f>[1]RECEITAS!K99</f>
        <v>5050000</v>
      </c>
      <c r="D22" s="37">
        <f>[1]RECEITAS!L99</f>
        <v>0</v>
      </c>
      <c r="E22" s="32">
        <f>G22-F22</f>
        <v>0</v>
      </c>
      <c r="F22" s="37">
        <f>[1]RECEITAS!N99</f>
        <v>0</v>
      </c>
      <c r="G22" s="37">
        <f>[1]RECEITAS!O99</f>
        <v>0</v>
      </c>
      <c r="H22" s="33">
        <f t="shared" ref="H22:H23" si="6">G22-D22</f>
        <v>0</v>
      </c>
      <c r="I22" s="34" t="s">
        <v>62</v>
      </c>
      <c r="J22" s="35" t="s">
        <v>63</v>
      </c>
      <c r="K22" s="36"/>
      <c r="L22" s="36"/>
      <c r="M22" s="32">
        <v>0</v>
      </c>
      <c r="N22" s="36"/>
      <c r="O22" s="36"/>
      <c r="P22" s="38"/>
    </row>
    <row r="23" spans="1:16" x14ac:dyDescent="0.2">
      <c r="A23" s="30"/>
      <c r="B23" s="31" t="s">
        <v>64</v>
      </c>
      <c r="C23" s="37"/>
      <c r="D23" s="37"/>
      <c r="E23" s="32">
        <f>G23-F23</f>
        <v>0</v>
      </c>
      <c r="F23" s="32"/>
      <c r="G23" s="32"/>
      <c r="H23" s="33">
        <f t="shared" si="6"/>
        <v>0</v>
      </c>
      <c r="I23" s="34"/>
      <c r="J23" s="35" t="s">
        <v>65</v>
      </c>
      <c r="K23" s="36">
        <f>[1]DESPESAS!D174</f>
        <v>330000</v>
      </c>
      <c r="L23" s="36">
        <f>[1]DESPESAS!E174</f>
        <v>330000</v>
      </c>
      <c r="M23" s="32">
        <f t="shared" ref="M23:M24" si="7">O23-N23</f>
        <v>204570</v>
      </c>
      <c r="N23" s="36">
        <f>[1]DESPESAS!G174</f>
        <v>563.08000000000004</v>
      </c>
      <c r="O23" s="36">
        <f>[1]DESPESAS!H174</f>
        <v>205133.08</v>
      </c>
      <c r="P23" s="38">
        <f>L23-O23</f>
        <v>124866.92000000001</v>
      </c>
    </row>
    <row r="24" spans="1:16" x14ac:dyDescent="0.2">
      <c r="A24" s="30"/>
      <c r="B24" s="31"/>
      <c r="C24" s="31"/>
      <c r="D24" s="31"/>
      <c r="E24" s="31"/>
      <c r="F24" s="31"/>
      <c r="G24" s="31"/>
      <c r="H24" s="31"/>
      <c r="I24" s="34" t="s">
        <v>66</v>
      </c>
      <c r="J24" s="35" t="s">
        <v>67</v>
      </c>
      <c r="K24" s="36">
        <f>[1]DESPESAS!D175</f>
        <v>419063.48</v>
      </c>
      <c r="L24" s="36">
        <f>[1]DESPESAS!E175</f>
        <v>419063.48</v>
      </c>
      <c r="M24" s="32">
        <f t="shared" si="7"/>
        <v>189915.64</v>
      </c>
      <c r="N24" s="36">
        <f>[1]DESPESAS!G175</f>
        <v>0</v>
      </c>
      <c r="O24" s="36">
        <f>[1]DESPESAS!H175</f>
        <v>189915.64</v>
      </c>
      <c r="P24" s="38">
        <f>L24-O24</f>
        <v>229147.83999999997</v>
      </c>
    </row>
    <row r="25" spans="1:16" ht="13.5" thickBot="1" x14ac:dyDescent="0.25">
      <c r="A25" s="42"/>
      <c r="B25" s="43"/>
      <c r="C25" s="43"/>
      <c r="D25" s="43"/>
      <c r="E25" s="43"/>
      <c r="F25" s="43"/>
      <c r="G25" s="43"/>
      <c r="H25" s="43"/>
      <c r="I25" s="44"/>
      <c r="J25" s="35"/>
      <c r="K25" s="45"/>
      <c r="L25" s="45"/>
      <c r="M25" s="43"/>
      <c r="N25" s="43"/>
      <c r="O25" s="45"/>
      <c r="P25" s="45"/>
    </row>
    <row r="26" spans="1:16" ht="13.5" thickBot="1" x14ac:dyDescent="0.25">
      <c r="A26" s="46"/>
      <c r="B26" s="47" t="s">
        <v>68</v>
      </c>
      <c r="C26" s="48">
        <f>SUM(C9:C25)</f>
        <v>58298882.280000001</v>
      </c>
      <c r="D26" s="48">
        <f t="shared" ref="D26:H26" si="8">SUM(D9:D25)</f>
        <v>53248882.280000001</v>
      </c>
      <c r="E26" s="48">
        <f t="shared" si="8"/>
        <v>58049534.590000004</v>
      </c>
      <c r="F26" s="48">
        <f t="shared" si="8"/>
        <v>1470132.9100000001</v>
      </c>
      <c r="G26" s="48">
        <f t="shared" si="8"/>
        <v>59519667.5</v>
      </c>
      <c r="H26" s="48">
        <f t="shared" si="8"/>
        <v>6270785.2200000035</v>
      </c>
      <c r="I26" s="49"/>
      <c r="J26" s="50" t="s">
        <v>68</v>
      </c>
      <c r="K26" s="51">
        <f>SUM(K9:K25)</f>
        <v>58298882.277999997</v>
      </c>
      <c r="L26" s="51">
        <f t="shared" ref="L26:P26" si="9">SUM(L9:L25)</f>
        <v>58298882.277999997</v>
      </c>
      <c r="M26" s="48">
        <f t="shared" si="9"/>
        <v>55795208.520000003</v>
      </c>
      <c r="N26" s="48">
        <f t="shared" si="9"/>
        <v>4577193.3299999991</v>
      </c>
      <c r="O26" s="51">
        <f t="shared" si="9"/>
        <v>60372401.850000001</v>
      </c>
      <c r="P26" s="51">
        <f t="shared" si="9"/>
        <v>-2073519.5720000006</v>
      </c>
    </row>
    <row r="27" spans="1:16" x14ac:dyDescent="0.2">
      <c r="H27" s="52"/>
      <c r="P27" s="53"/>
    </row>
    <row r="28" spans="1:16" x14ac:dyDescent="0.2">
      <c r="G28" s="53"/>
      <c r="K28" s="54"/>
      <c r="O28" s="53"/>
      <c r="P28" s="53"/>
    </row>
    <row r="29" spans="1:16" x14ac:dyDescent="0.2">
      <c r="C29" s="55"/>
      <c r="D29" s="55"/>
      <c r="E29" s="55"/>
      <c r="F29" s="55"/>
      <c r="G29" s="55"/>
      <c r="H29" s="55"/>
      <c r="K29" s="56"/>
      <c r="M29" s="55"/>
      <c r="N29" s="55"/>
    </row>
    <row r="30" spans="1:16" x14ac:dyDescent="0.2">
      <c r="B30" s="57"/>
      <c r="C30" s="58"/>
      <c r="D30" s="58"/>
      <c r="E30" s="58"/>
      <c r="F30" s="58"/>
      <c r="G30" s="58"/>
      <c r="H30" s="58"/>
      <c r="I30" s="59"/>
      <c r="J30" s="60"/>
      <c r="K30" s="55"/>
      <c r="M30" s="55"/>
      <c r="N30" s="55"/>
      <c r="O30" s="53"/>
    </row>
    <row r="31" spans="1:16" x14ac:dyDescent="0.2">
      <c r="B31" s="57"/>
      <c r="C31" s="58"/>
      <c r="D31" s="58"/>
      <c r="E31" s="58"/>
      <c r="F31" s="58"/>
      <c r="G31" s="58"/>
      <c r="H31" s="58"/>
      <c r="I31" s="59"/>
      <c r="J31" s="60"/>
      <c r="M31" s="55"/>
      <c r="N31" s="55"/>
    </row>
    <row r="32" spans="1:16" x14ac:dyDescent="0.2">
      <c r="B32" s="61"/>
      <c r="C32" s="62" t="s">
        <v>69</v>
      </c>
      <c r="D32" s="62"/>
      <c r="E32" s="62"/>
      <c r="F32" s="62"/>
      <c r="G32" s="58"/>
      <c r="H32" s="58"/>
      <c r="I32" s="59"/>
      <c r="J32" s="60"/>
      <c r="K32" s="63" t="s">
        <v>70</v>
      </c>
      <c r="L32" s="63"/>
      <c r="M32" s="63"/>
      <c r="N32" s="58"/>
      <c r="O32" s="59"/>
      <c r="P32" s="59"/>
    </row>
    <row r="33" spans="2:16" x14ac:dyDescent="0.2">
      <c r="B33" s="61"/>
      <c r="C33" s="62" t="s">
        <v>71</v>
      </c>
      <c r="D33" s="62"/>
      <c r="E33" s="62"/>
      <c r="F33" s="62"/>
      <c r="G33" s="59"/>
      <c r="H33" s="59"/>
      <c r="I33" s="59"/>
      <c r="J33" s="60"/>
      <c r="K33" s="63" t="s">
        <v>72</v>
      </c>
      <c r="L33" s="63"/>
      <c r="M33" s="63"/>
      <c r="N33" s="59"/>
      <c r="O33" s="59"/>
      <c r="P33" s="59"/>
    </row>
    <row r="34" spans="2:16" x14ac:dyDescent="0.2">
      <c r="B34" s="61"/>
      <c r="C34" s="59"/>
      <c r="D34" s="59"/>
      <c r="E34" s="59"/>
      <c r="F34" s="59"/>
      <c r="G34" s="59"/>
      <c r="H34" s="59"/>
      <c r="I34" s="61"/>
      <c r="J34" s="60"/>
      <c r="K34" s="59"/>
      <c r="L34" s="59"/>
      <c r="M34" s="59"/>
      <c r="N34" s="59"/>
      <c r="O34" s="59"/>
      <c r="P34" s="59"/>
    </row>
    <row r="35" spans="2:16" x14ac:dyDescent="0.2">
      <c r="B35" s="57"/>
      <c r="C35" s="59"/>
      <c r="D35" s="59"/>
      <c r="E35" s="59"/>
      <c r="F35" s="59"/>
      <c r="G35" s="59"/>
      <c r="H35" s="59"/>
      <c r="I35" s="61"/>
      <c r="J35" s="60"/>
      <c r="K35" s="59"/>
      <c r="L35" s="59"/>
      <c r="M35" s="59"/>
      <c r="N35" s="59"/>
      <c r="O35" s="59"/>
      <c r="P35" s="59"/>
    </row>
    <row r="36" spans="2:16" x14ac:dyDescent="0.2">
      <c r="B36" s="57"/>
      <c r="C36" s="59"/>
      <c r="D36" s="59"/>
      <c r="E36" s="59"/>
      <c r="F36" s="59"/>
      <c r="G36" s="59"/>
      <c r="H36" s="59"/>
      <c r="I36" s="61"/>
      <c r="J36" s="60"/>
      <c r="K36" s="59"/>
      <c r="L36" s="59"/>
      <c r="M36" s="59"/>
      <c r="N36" s="59"/>
      <c r="O36" s="59"/>
      <c r="P36" s="59"/>
    </row>
    <row r="37" spans="2:16" x14ac:dyDescent="0.2">
      <c r="B37" s="59"/>
      <c r="C37" s="62" t="s">
        <v>73</v>
      </c>
      <c r="D37" s="62"/>
      <c r="E37" s="62"/>
      <c r="F37" s="62"/>
      <c r="G37" s="59"/>
      <c r="H37" s="59"/>
      <c r="I37" s="61"/>
      <c r="J37" s="60"/>
      <c r="K37" s="63" t="s">
        <v>74</v>
      </c>
      <c r="L37" s="63"/>
      <c r="M37" s="63"/>
      <c r="N37" s="59"/>
      <c r="O37" s="59"/>
      <c r="P37" s="59"/>
    </row>
    <row r="38" spans="2:16" x14ac:dyDescent="0.2">
      <c r="B38" s="59"/>
      <c r="C38" s="62" t="s">
        <v>75</v>
      </c>
      <c r="D38" s="62"/>
      <c r="E38" s="62"/>
      <c r="F38" s="62"/>
      <c r="G38" s="59"/>
      <c r="H38" s="59"/>
      <c r="I38" s="61"/>
      <c r="J38" s="60"/>
      <c r="K38" s="63" t="s">
        <v>76</v>
      </c>
      <c r="L38" s="63"/>
      <c r="M38" s="63"/>
      <c r="N38" s="59"/>
      <c r="O38" s="59"/>
      <c r="P38" s="59"/>
    </row>
    <row r="39" spans="2:16" x14ac:dyDescent="0.2">
      <c r="B39" s="59"/>
      <c r="C39" s="59"/>
      <c r="D39" s="59"/>
      <c r="E39" s="59"/>
      <c r="F39" s="59"/>
      <c r="G39" s="63" t="s">
        <v>77</v>
      </c>
      <c r="H39" s="63"/>
      <c r="I39" s="63"/>
      <c r="J39" s="60"/>
      <c r="K39" s="59"/>
      <c r="L39" s="59"/>
      <c r="M39" s="59"/>
      <c r="N39" s="59"/>
      <c r="O39" s="59"/>
      <c r="P39" s="59"/>
    </row>
    <row r="40" spans="2:16" x14ac:dyDescent="0.2">
      <c r="B40" s="60"/>
      <c r="C40" s="60"/>
      <c r="D40" s="60"/>
      <c r="E40" s="60"/>
      <c r="F40" s="60"/>
      <c r="G40" s="63" t="s">
        <v>78</v>
      </c>
      <c r="H40" s="63"/>
      <c r="I40" s="63"/>
      <c r="J40" s="60"/>
      <c r="K40" s="59"/>
      <c r="L40" s="59"/>
      <c r="M40" s="59"/>
      <c r="N40" s="59"/>
      <c r="O40" s="59"/>
      <c r="P40" s="59"/>
    </row>
    <row r="41" spans="2:16" x14ac:dyDescent="0.2">
      <c r="B41" s="62"/>
      <c r="C41" s="62"/>
      <c r="D41" s="62"/>
      <c r="E41" s="62"/>
      <c r="F41" s="62"/>
      <c r="G41" s="62"/>
      <c r="H41" s="62"/>
      <c r="I41" s="62"/>
      <c r="J41" s="62"/>
      <c r="K41" s="59"/>
      <c r="L41" s="59"/>
      <c r="M41" s="59"/>
      <c r="N41" s="59"/>
      <c r="O41" s="59"/>
      <c r="P41" s="59"/>
    </row>
    <row r="42" spans="2:16" x14ac:dyDescent="0.2">
      <c r="B42" s="59"/>
      <c r="C42" s="64"/>
      <c r="D42" s="64"/>
      <c r="E42" s="64"/>
      <c r="F42" s="64"/>
      <c r="G42" s="64"/>
      <c r="H42" s="64"/>
      <c r="I42" s="64"/>
      <c r="J42" s="65"/>
      <c r="K42" s="59"/>
      <c r="L42" s="59"/>
      <c r="M42" s="64"/>
      <c r="N42" s="64"/>
      <c r="O42" s="59"/>
      <c r="P42" s="59"/>
    </row>
    <row r="43" spans="2:16" ht="15.75" x14ac:dyDescent="0.25">
      <c r="I43" s="66"/>
      <c r="J43" s="66"/>
    </row>
    <row r="44" spans="2:16" ht="15.75" x14ac:dyDescent="0.25">
      <c r="I44" s="66"/>
      <c r="J44" s="66"/>
    </row>
    <row r="45" spans="2:16" ht="15.75" x14ac:dyDescent="0.25">
      <c r="I45" s="66"/>
      <c r="J45" s="67"/>
    </row>
    <row r="46" spans="2:16" ht="15.75" x14ac:dyDescent="0.25">
      <c r="I46" s="66"/>
      <c r="J46" s="67"/>
    </row>
  </sheetData>
  <sheetProtection algorithmName="SHA-512" hashValue="hGz+4YUZo2TB5HPWewMdJrVZM53PEzqpXG+LLqLFpGVU8T1XmFvoVIF0bMG838o+WaE2VX2mVDhjqBQO4tDE4w==" saltValue="BKYFXx05RZSRkyHODxUclg==" spinCount="100000" sheet="1" objects="1" scenarios="1"/>
  <mergeCells count="31">
    <mergeCell ref="G39:I39"/>
    <mergeCell ref="G40:I40"/>
    <mergeCell ref="B41:J41"/>
    <mergeCell ref="C33:F33"/>
    <mergeCell ref="K33:M33"/>
    <mergeCell ref="C37:F37"/>
    <mergeCell ref="K37:M37"/>
    <mergeCell ref="C38:F38"/>
    <mergeCell ref="K38:M38"/>
    <mergeCell ref="M6:M7"/>
    <mergeCell ref="N6:N7"/>
    <mergeCell ref="O6:O7"/>
    <mergeCell ref="P6:P7"/>
    <mergeCell ref="C32:F32"/>
    <mergeCell ref="K32:M32"/>
    <mergeCell ref="G6:G7"/>
    <mergeCell ref="H6:H7"/>
    <mergeCell ref="I6:I7"/>
    <mergeCell ref="J6:J7"/>
    <mergeCell ref="K6:K7"/>
    <mergeCell ref="L6:L7"/>
    <mergeCell ref="A1:P1"/>
    <mergeCell ref="A2:P2"/>
    <mergeCell ref="A3:P3"/>
    <mergeCell ref="A4:P4"/>
    <mergeCell ref="A6:A7"/>
    <mergeCell ref="B6:B7"/>
    <mergeCell ref="C6:C7"/>
    <mergeCell ref="D6:D7"/>
    <mergeCell ref="E6:E7"/>
    <mergeCell ref="F6:F7"/>
  </mergeCells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>&amp;R&amp;"Arial,Itálico"OAB/PR - Acompanhamento orçamentário sintético - janeiro a dezembro 2017</oddFooter>
  </headerFooter>
  <ignoredErrors>
    <ignoredError sqref="K19:K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SINT_REC_DESP</vt:lpstr>
      <vt:lpstr>SINT_REC_DESP!Area_de_impressao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dcterms:created xsi:type="dcterms:W3CDTF">2018-06-05T17:51:03Z</dcterms:created>
  <dcterms:modified xsi:type="dcterms:W3CDTF">2018-06-05T17:52:12Z</dcterms:modified>
</cp:coreProperties>
</file>