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Receitas X Despesas" sheetId="1" r:id="rId1"/>
  </sheets>
  <externalReferences>
    <externalReference r:id="rId2"/>
  </externalReferences>
  <definedNames>
    <definedName name="_xlnm.Print_Area" localSheetId="0">'Receitas X Despesas'!$A$1:$K$51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K24" i="1" s="1"/>
  <c r="E23" i="1"/>
  <c r="D23" i="1"/>
  <c r="J22" i="1"/>
  <c r="I22" i="1"/>
  <c r="K22" i="1" s="1"/>
  <c r="E22" i="1"/>
  <c r="D22" i="1"/>
  <c r="J20" i="1"/>
  <c r="I20" i="1"/>
  <c r="K20" i="1" s="1"/>
  <c r="J19" i="1"/>
  <c r="I19" i="1"/>
  <c r="E19" i="1"/>
  <c r="D19" i="1"/>
  <c r="E18" i="1"/>
  <c r="D18" i="1"/>
  <c r="E17" i="1"/>
  <c r="D17" i="1"/>
  <c r="E16" i="1"/>
  <c r="D16" i="1"/>
  <c r="J15" i="1"/>
  <c r="I15" i="1"/>
  <c r="E13" i="1"/>
  <c r="D13" i="1"/>
  <c r="J12" i="1"/>
  <c r="I12" i="1"/>
  <c r="E12" i="1"/>
  <c r="D12" i="1"/>
  <c r="J11" i="1"/>
  <c r="I11" i="1"/>
  <c r="K11" i="1" s="1"/>
  <c r="E11" i="1"/>
  <c r="D11" i="1"/>
  <c r="J10" i="1"/>
  <c r="I10" i="1"/>
  <c r="E10" i="1"/>
  <c r="D10" i="1"/>
  <c r="E9" i="1"/>
  <c r="D9" i="1"/>
  <c r="K6" i="1"/>
  <c r="J6" i="1"/>
  <c r="I6" i="1"/>
  <c r="K15" i="1" l="1"/>
  <c r="F19" i="1"/>
  <c r="D26" i="1"/>
  <c r="F10" i="1"/>
  <c r="F11" i="1"/>
  <c r="F17" i="1"/>
  <c r="E26" i="1"/>
  <c r="I26" i="1"/>
  <c r="F12" i="1"/>
  <c r="F13" i="1"/>
  <c r="F9" i="1"/>
  <c r="J26" i="1"/>
  <c r="K12" i="1"/>
  <c r="F16" i="1"/>
  <c r="F18" i="1"/>
  <c r="K19" i="1"/>
  <c r="K10" i="1"/>
  <c r="F26" i="1" l="1"/>
  <c r="K26" i="1"/>
</calcChain>
</file>

<file path=xl/sharedStrings.xml><?xml version="1.0" encoding="utf-8"?>
<sst xmlns="http://schemas.openxmlformats.org/spreadsheetml/2006/main" count="76" uniqueCount="74">
  <si>
    <t>ORDEM DOS ADVOGADOS DO BRASIL - SEÇÃO DO PARANÁ</t>
  </si>
  <si>
    <t>CNPJ 77.538.510/0001-41</t>
  </si>
  <si>
    <t>DEMONSTRATIVO SINTÉTICO DA RECEITA E DESPESA</t>
  </si>
  <si>
    <t>EXERCÍCIO DE 2015</t>
  </si>
  <si>
    <t>CÓDIGOS</t>
  </si>
  <si>
    <t>RECEITAS</t>
  </si>
  <si>
    <t>ORÇADO 2015</t>
  </si>
  <si>
    <t>REALIZADO 2015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</si>
  <si>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</si>
  <si>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</si>
  <si>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</si>
  <si>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</si>
  <si>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</si>
  <si>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</si>
  <si>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</si>
  <si>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</si>
  <si>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</si>
  <si>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</si>
  <si>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</si>
  <si>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</si>
  <si>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</si>
  <si>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</si>
  <si>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</si>
  <si>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</si>
  <si>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</si>
  <si>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</si>
  <si>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</si>
  <si>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</si>
  <si>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</si>
  <si>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</si>
  <si>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</si>
  <si>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</si>
  <si>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</si>
  <si>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</si>
  <si>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</si>
  <si>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</si>
  <si>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</si>
  <si>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</si>
  <si>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</si>
  <si>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</si>
  <si>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</si>
  <si>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</si>
  <si>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</si>
  <si>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</si>
  <si>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</si>
  <si>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</si>
  <si>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</si>
  <si>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</si>
  <si>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</si>
  <si>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</si>
  <si>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</si>
  <si>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</si>
  <si>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</si>
  <si>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</si>
  <si>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</si>
  <si>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</si>
  <si>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Provisão obras subseções*</t>
  </si>
  <si>
    <t>3.3</t>
  </si>
  <si>
    <t>OUTRAS DESPESAS (LEITOR)</t>
  </si>
  <si>
    <t>Provisão p/pgto.despesas janeiro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</si>
  <si>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</si>
  <si>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</si>
  <si>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</si>
  <si>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</si>
  <si>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</si>
  <si>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</si>
  <si>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</si>
  <si>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</si>
  <si>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</si>
  <si>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</si>
  <si>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Secretária-Geral</t>
  </si>
  <si>
    <t>Secretária-Geral Adjunta</t>
  </si>
  <si>
    <t>Oderci José Bega</t>
  </si>
  <si>
    <t>Diretor Tesoureiro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</si>
</sst>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5" x14ac:knownFonts="1">
    <font>
      <sz val="9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3" fillId="0" borderId="0" xfId="1" applyFont="1" applyAlignment="1"/>
    <xf numFmtId="0" fontId="3" fillId="0" borderId="0" xfId="1" applyFont="1"/>
    <xf numFmtId="0" fontId="3" fillId="0" borderId="1" xfId="1" applyFont="1" applyBorder="1"/>
    <xf numFmtId="0" fontId="3" fillId="0" borderId="11" xfId="1" applyFont="1" applyBorder="1"/>
    <xf numFmtId="165" fontId="3" fillId="0" borderId="11" xfId="1" applyNumberFormat="1" applyFont="1" applyBorder="1"/>
    <xf numFmtId="49" fontId="3" fillId="0" borderId="11" xfId="1" applyNumberFormat="1" applyFont="1" applyBorder="1"/>
    <xf numFmtId="164" fontId="3" fillId="0" borderId="17" xfId="1" applyNumberFormat="1" applyFont="1" applyBorder="1"/>
    <xf numFmtId="0" fontId="3" fillId="0" borderId="4" xfId="1" applyFont="1" applyBorder="1"/>
    <xf numFmtId="0" fontId="3" fillId="0" borderId="18" xfId="1" applyFont="1" applyBorder="1"/>
    <xf numFmtId="165" fontId="3" fillId="0" borderId="5" xfId="1" applyNumberFormat="1" applyFont="1" applyBorder="1"/>
    <xf numFmtId="165" fontId="3" fillId="0" borderId="5" xfId="0" applyNumberFormat="1" applyFont="1" applyBorder="1"/>
    <xf numFmtId="49" fontId="3" fillId="0" borderId="18" xfId="1" applyNumberFormat="1" applyFont="1" applyBorder="1"/>
    <xf numFmtId="164" fontId="3" fillId="0" borderId="0" xfId="1" applyNumberFormat="1" applyFont="1" applyBorder="1"/>
    <xf numFmtId="165" fontId="3" fillId="0" borderId="18" xfId="1" applyNumberFormat="1" applyFont="1" applyBorder="1"/>
    <xf numFmtId="4" fontId="3" fillId="0" borderId="18" xfId="1" applyNumberFormat="1" applyFont="1" applyBorder="1"/>
    <xf numFmtId="165" fontId="3" fillId="0" borderId="18" xfId="0" applyNumberFormat="1" applyFont="1" applyBorder="1"/>
    <xf numFmtId="0" fontId="1" fillId="0" borderId="18" xfId="1" applyBorder="1"/>
    <xf numFmtId="0" fontId="1" fillId="0" borderId="0" xfId="1" applyFont="1" applyBorder="1"/>
    <xf numFmtId="0" fontId="1" fillId="0" borderId="18" xfId="1" applyFont="1" applyBorder="1"/>
    <xf numFmtId="0" fontId="1" fillId="0" borderId="5" xfId="1" applyFont="1" applyBorder="1"/>
    <xf numFmtId="0" fontId="3" fillId="0" borderId="18" xfId="1" applyFont="1" applyFill="1" applyBorder="1"/>
    <xf numFmtId="0" fontId="1" fillId="0" borderId="0" xfId="1" applyBorder="1"/>
    <xf numFmtId="0" fontId="3" fillId="0" borderId="6" xfId="1" applyFont="1" applyBorder="1"/>
    <xf numFmtId="0" fontId="3" fillId="0" borderId="15" xfId="1" applyFont="1" applyBorder="1"/>
    <xf numFmtId="49" fontId="3" fillId="0" borderId="15" xfId="1" applyNumberFormat="1" applyFont="1" applyBorder="1"/>
    <xf numFmtId="165" fontId="3" fillId="0" borderId="15" xfId="1" applyNumberFormat="1" applyFont="1" applyBorder="1"/>
    <xf numFmtId="0" fontId="3" fillId="0" borderId="13" xfId="1" applyFont="1" applyBorder="1"/>
    <xf numFmtId="0" fontId="3" fillId="0" borderId="19" xfId="1" applyFont="1" applyBorder="1"/>
    <xf numFmtId="165" fontId="3" fillId="0" borderId="16" xfId="1" applyNumberFormat="1" applyFont="1" applyBorder="1"/>
    <xf numFmtId="0" fontId="3" fillId="0" borderId="16" xfId="1" applyFont="1" applyBorder="1"/>
    <xf numFmtId="164" fontId="3" fillId="0" borderId="20" xfId="1" applyNumberFormat="1" applyFont="1" applyBorder="1"/>
    <xf numFmtId="165" fontId="3" fillId="0" borderId="14" xfId="1" applyNumberFormat="1" applyFont="1" applyBorder="1"/>
    <xf numFmtId="43" fontId="1" fillId="0" borderId="0" xfId="1" applyNumberFormat="1"/>
    <xf numFmtId="165" fontId="1" fillId="0" borderId="0" xfId="1" applyNumberFormat="1" applyFill="1"/>
    <xf numFmtId="166" fontId="1" fillId="0" borderId="0" xfId="1" applyNumberFormat="1"/>
    <xf numFmtId="166" fontId="4" fillId="0" borderId="0" xfId="1" applyNumberFormat="1" applyFont="1" applyFill="1"/>
    <xf numFmtId="165" fontId="1" fillId="0" borderId="0" xfId="1" applyNumberFormat="1"/>
    <xf numFmtId="0" fontId="2" fillId="0" borderId="0" xfId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1" fillId="0" borderId="0" xfId="1" applyNumberFormat="1" applyFill="1"/>
    <xf numFmtId="0" fontId="1" fillId="0" borderId="0" xfId="1" applyFill="1"/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33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924550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29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336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31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4775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336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477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31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4775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33675" y="509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477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336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47750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47750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28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5247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29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47750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5/Or&#231;amento%202015%20OABPR/Or&#231;amento%202015%20Realiz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1 Anuidades"/>
      <sheetName val="Premissas Orç"/>
      <sheetName val="Resultados Ant e Atual"/>
      <sheetName val="Receitas"/>
      <sheetName val="Despesas"/>
      <sheetName val="Receitas X Despesas"/>
    </sheetNames>
    <sheetDataSet>
      <sheetData sheetId="0"/>
      <sheetData sheetId="1"/>
      <sheetData sheetId="2"/>
      <sheetData sheetId="3">
        <row r="56">
          <cell r="C56">
            <v>27877660</v>
          </cell>
          <cell r="D56">
            <v>22406803.370000001</v>
          </cell>
        </row>
        <row r="57">
          <cell r="C57"/>
          <cell r="D57"/>
        </row>
        <row r="58">
          <cell r="C58"/>
          <cell r="D58"/>
        </row>
        <row r="59">
          <cell r="C59"/>
          <cell r="D59"/>
        </row>
        <row r="60">
          <cell r="C60">
            <v>590000</v>
          </cell>
          <cell r="D60"/>
        </row>
        <row r="61">
          <cell r="C61"/>
          <cell r="D61"/>
        </row>
        <row r="62">
          <cell r="C62">
            <v>100000</v>
          </cell>
          <cell r="D62">
            <v>2881844.77</v>
          </cell>
        </row>
        <row r="63">
          <cell r="C63"/>
          <cell r="D63"/>
        </row>
        <row r="64">
          <cell r="C64">
            <v>2444000</v>
          </cell>
          <cell r="D64">
            <v>6403611.0700000003</v>
          </cell>
        </row>
        <row r="65">
          <cell r="C65"/>
          <cell r="D65"/>
        </row>
        <row r="66">
          <cell r="C66"/>
          <cell r="D66"/>
        </row>
        <row r="67">
          <cell r="C67"/>
          <cell r="D67"/>
        </row>
        <row r="68">
          <cell r="C68"/>
          <cell r="D68"/>
        </row>
        <row r="69">
          <cell r="C69">
            <v>7880</v>
          </cell>
          <cell r="D69"/>
        </row>
        <row r="70">
          <cell r="C70"/>
          <cell r="D70"/>
        </row>
        <row r="71">
          <cell r="C71">
            <v>1930</v>
          </cell>
          <cell r="D71">
            <v>9320.5299999999988</v>
          </cell>
        </row>
        <row r="72">
          <cell r="C72"/>
          <cell r="D72"/>
        </row>
        <row r="73">
          <cell r="C73">
            <v>17100</v>
          </cell>
          <cell r="D73">
            <v>17936.239999999998</v>
          </cell>
        </row>
        <row r="78">
          <cell r="C78">
            <v>4500000</v>
          </cell>
          <cell r="D78">
            <v>7084235.9900000002</v>
          </cell>
        </row>
        <row r="79">
          <cell r="C79">
            <v>5000</v>
          </cell>
          <cell r="D79">
            <v>3584.1000000000004</v>
          </cell>
        </row>
        <row r="80">
          <cell r="C80">
            <v>0</v>
          </cell>
          <cell r="D80">
            <v>0</v>
          </cell>
        </row>
        <row r="84">
          <cell r="C84">
            <v>20000</v>
          </cell>
          <cell r="D84">
            <v>18986.29</v>
          </cell>
        </row>
        <row r="85">
          <cell r="C85"/>
          <cell r="D85"/>
        </row>
        <row r="86">
          <cell r="C86"/>
          <cell r="D86"/>
        </row>
        <row r="87">
          <cell r="C87">
            <v>30000</v>
          </cell>
          <cell r="D87">
            <v>33819.949999999997</v>
          </cell>
        </row>
        <row r="101">
          <cell r="C101">
            <v>900000</v>
          </cell>
          <cell r="D101">
            <v>1159473.94</v>
          </cell>
        </row>
        <row r="102">
          <cell r="C102">
            <v>80000</v>
          </cell>
          <cell r="D102">
            <v>89180</v>
          </cell>
        </row>
        <row r="103">
          <cell r="C103">
            <v>35000</v>
          </cell>
          <cell r="D103">
            <v>36315</v>
          </cell>
        </row>
        <row r="104">
          <cell r="C104">
            <v>12000</v>
          </cell>
          <cell r="D104">
            <v>11060</v>
          </cell>
        </row>
        <row r="105">
          <cell r="C105">
            <v>120000</v>
          </cell>
          <cell r="D105">
            <v>119658.8</v>
          </cell>
        </row>
        <row r="106">
          <cell r="C106">
            <v>100000</v>
          </cell>
          <cell r="D106">
            <v>109579</v>
          </cell>
        </row>
        <row r="107">
          <cell r="C107">
            <v>120000</v>
          </cell>
          <cell r="D107">
            <v>142226.79999999999</v>
          </cell>
        </row>
        <row r="108">
          <cell r="C108">
            <v>45000</v>
          </cell>
          <cell r="D108">
            <v>16965</v>
          </cell>
        </row>
        <row r="109">
          <cell r="C109">
            <v>50000</v>
          </cell>
          <cell r="D109">
            <v>49320</v>
          </cell>
        </row>
        <row r="110">
          <cell r="C110">
            <v>17000</v>
          </cell>
          <cell r="D110">
            <v>14683</v>
          </cell>
        </row>
        <row r="111">
          <cell r="C111">
            <v>5050</v>
          </cell>
          <cell r="D111">
            <v>3619</v>
          </cell>
        </row>
        <row r="112">
          <cell r="C112">
            <v>30000</v>
          </cell>
          <cell r="D112">
            <v>45780</v>
          </cell>
        </row>
        <row r="113">
          <cell r="C113">
            <v>15000</v>
          </cell>
          <cell r="D113">
            <v>12702</v>
          </cell>
        </row>
        <row r="114">
          <cell r="C114">
            <v>60000</v>
          </cell>
          <cell r="D114">
            <v>53690</v>
          </cell>
        </row>
        <row r="115">
          <cell r="C115">
            <v>30000</v>
          </cell>
          <cell r="D115">
            <v>65474.439999999995</v>
          </cell>
        </row>
        <row r="116">
          <cell r="C116"/>
          <cell r="D116"/>
        </row>
        <row r="117">
          <cell r="C117">
            <v>35600</v>
          </cell>
          <cell r="D117">
            <v>40355</v>
          </cell>
        </row>
        <row r="118">
          <cell r="C118">
            <v>27000</v>
          </cell>
          <cell r="D118">
            <v>28334</v>
          </cell>
        </row>
        <row r="119">
          <cell r="C119">
            <v>10000</v>
          </cell>
          <cell r="D119">
            <v>12620</v>
          </cell>
        </row>
        <row r="131">
          <cell r="C131">
            <v>1700000</v>
          </cell>
          <cell r="D131">
            <v>1739859.08</v>
          </cell>
        </row>
        <row r="132">
          <cell r="C132">
            <v>910000</v>
          </cell>
          <cell r="D132">
            <v>1070226.81</v>
          </cell>
        </row>
        <row r="133">
          <cell r="C133">
            <v>450000</v>
          </cell>
          <cell r="D133">
            <v>427691.1</v>
          </cell>
        </row>
        <row r="134">
          <cell r="C134">
            <v>400000</v>
          </cell>
          <cell r="D134">
            <v>491380.76999999996</v>
          </cell>
        </row>
        <row r="135">
          <cell r="C135">
            <v>550000</v>
          </cell>
          <cell r="D135">
            <v>844203.31</v>
          </cell>
        </row>
        <row r="136">
          <cell r="C136">
            <v>937200</v>
          </cell>
          <cell r="D136">
            <v>1067051.3999999999</v>
          </cell>
        </row>
        <row r="137">
          <cell r="C137">
            <v>330000</v>
          </cell>
          <cell r="D137">
            <v>347342.25</v>
          </cell>
        </row>
        <row r="142">
          <cell r="C142">
            <v>1250000</v>
          </cell>
          <cell r="D142">
            <v>1541020.91</v>
          </cell>
        </row>
        <row r="144">
          <cell r="C144">
            <v>0</v>
          </cell>
          <cell r="D144">
            <v>45000</v>
          </cell>
        </row>
        <row r="146">
          <cell r="C146">
            <v>0</v>
          </cell>
          <cell r="D146">
            <v>0</v>
          </cell>
        </row>
        <row r="148">
          <cell r="C148">
            <v>0</v>
          </cell>
          <cell r="D148">
            <v>0</v>
          </cell>
        </row>
        <row r="151">
          <cell r="C151">
            <v>2500000</v>
          </cell>
          <cell r="D151">
            <v>0</v>
          </cell>
        </row>
        <row r="152">
          <cell r="C152">
            <v>800000</v>
          </cell>
          <cell r="D152">
            <v>0</v>
          </cell>
        </row>
      </sheetData>
      <sheetData sheetId="4">
        <row r="30">
          <cell r="C30">
            <v>18590000</v>
          </cell>
          <cell r="D30">
            <v>18512410.949999999</v>
          </cell>
        </row>
        <row r="40">
          <cell r="C40">
            <v>70000</v>
          </cell>
          <cell r="D40">
            <v>68111.710000000006</v>
          </cell>
        </row>
        <row r="41">
          <cell r="C41">
            <v>290000</v>
          </cell>
          <cell r="D41">
            <v>288534.36</v>
          </cell>
        </row>
        <row r="42">
          <cell r="C42">
            <v>230000</v>
          </cell>
          <cell r="D42">
            <v>229718.01</v>
          </cell>
        </row>
        <row r="43">
          <cell r="C43">
            <v>10000</v>
          </cell>
          <cell r="D43">
            <v>5072.6400000000003</v>
          </cell>
        </row>
        <row r="44">
          <cell r="C44">
            <v>95000</v>
          </cell>
          <cell r="D44">
            <v>92483.260000000009</v>
          </cell>
        </row>
        <row r="45">
          <cell r="C45">
            <v>115000</v>
          </cell>
          <cell r="D45">
            <v>112733.37</v>
          </cell>
        </row>
        <row r="46">
          <cell r="C46">
            <v>200000</v>
          </cell>
          <cell r="D46">
            <v>196996.24</v>
          </cell>
        </row>
        <row r="47">
          <cell r="C47">
            <v>30000</v>
          </cell>
          <cell r="D47">
            <v>26239.89</v>
          </cell>
        </row>
        <row r="48">
          <cell r="C48">
            <v>50000</v>
          </cell>
          <cell r="D48">
            <v>45307.78</v>
          </cell>
        </row>
        <row r="49">
          <cell r="C49">
            <v>62000</v>
          </cell>
          <cell r="D49">
            <v>60073.43</v>
          </cell>
        </row>
        <row r="50">
          <cell r="C50">
            <v>15000</v>
          </cell>
          <cell r="D50">
            <v>14453.98</v>
          </cell>
        </row>
        <row r="51">
          <cell r="C51">
            <v>45000</v>
          </cell>
          <cell r="D51">
            <v>44101.530000000006</v>
          </cell>
        </row>
        <row r="52">
          <cell r="C52">
            <v>10000</v>
          </cell>
          <cell r="D52">
            <v>8438</v>
          </cell>
        </row>
        <row r="53">
          <cell r="C53">
            <v>125000</v>
          </cell>
          <cell r="D53">
            <v>124929.5</v>
          </cell>
        </row>
        <row r="54">
          <cell r="C54">
            <v>240000</v>
          </cell>
          <cell r="D54">
            <v>235678.39999999997</v>
          </cell>
        </row>
        <row r="55">
          <cell r="C55">
            <v>25000</v>
          </cell>
          <cell r="D55">
            <v>22674.67</v>
          </cell>
        </row>
        <row r="56">
          <cell r="C56">
            <v>0</v>
          </cell>
          <cell r="D56">
            <v>0</v>
          </cell>
        </row>
        <row r="57">
          <cell r="C57">
            <v>30000</v>
          </cell>
          <cell r="D57">
            <v>28095</v>
          </cell>
        </row>
        <row r="69">
          <cell r="C69">
            <v>85000</v>
          </cell>
          <cell r="D69">
            <v>82665.439999999988</v>
          </cell>
        </row>
        <row r="70">
          <cell r="C70"/>
          <cell r="D70">
            <v>0</v>
          </cell>
        </row>
        <row r="71">
          <cell r="C71"/>
          <cell r="D71">
            <v>0</v>
          </cell>
        </row>
        <row r="72">
          <cell r="C72"/>
          <cell r="D72">
            <v>0</v>
          </cell>
        </row>
        <row r="73">
          <cell r="C73">
            <v>450000</v>
          </cell>
          <cell r="D73">
            <v>445591.08999999997</v>
          </cell>
        </row>
        <row r="74">
          <cell r="C74">
            <v>105000</v>
          </cell>
          <cell r="D74">
            <v>101843.92000000001</v>
          </cell>
        </row>
        <row r="75">
          <cell r="D75"/>
        </row>
        <row r="76">
          <cell r="D76"/>
        </row>
        <row r="77">
          <cell r="C77">
            <v>80000</v>
          </cell>
          <cell r="D77">
            <v>73961.2</v>
          </cell>
        </row>
        <row r="78">
          <cell r="C78">
            <v>200000</v>
          </cell>
          <cell r="D78">
            <v>317159.32000000007</v>
          </cell>
        </row>
        <row r="79">
          <cell r="C79">
            <v>15000</v>
          </cell>
          <cell r="D79">
            <v>11948.04</v>
          </cell>
        </row>
        <row r="80">
          <cell r="C80">
            <v>55000</v>
          </cell>
          <cell r="D80">
            <v>51654.44</v>
          </cell>
        </row>
        <row r="81">
          <cell r="C81">
            <v>220000</v>
          </cell>
          <cell r="D81">
            <v>229757.68</v>
          </cell>
        </row>
        <row r="82">
          <cell r="C82">
            <v>40000</v>
          </cell>
          <cell r="D82">
            <v>69517.040000000008</v>
          </cell>
        </row>
        <row r="83">
          <cell r="C83">
            <v>10000</v>
          </cell>
          <cell r="D83">
            <v>215</v>
          </cell>
        </row>
        <row r="84">
          <cell r="C84">
            <v>585000</v>
          </cell>
          <cell r="D84">
            <v>580835.13</v>
          </cell>
        </row>
        <row r="85">
          <cell r="C85">
            <v>65000</v>
          </cell>
          <cell r="D85">
            <v>62146.999999999993</v>
          </cell>
        </row>
        <row r="86">
          <cell r="C86">
            <v>370000</v>
          </cell>
          <cell r="D86">
            <v>366307.54</v>
          </cell>
        </row>
        <row r="87">
          <cell r="C87">
            <v>155000</v>
          </cell>
          <cell r="D87">
            <v>151562.65</v>
          </cell>
        </row>
        <row r="88">
          <cell r="C88">
            <v>400000</v>
          </cell>
          <cell r="D88">
            <v>391894.22</v>
          </cell>
        </row>
        <row r="89">
          <cell r="C89">
            <v>60000</v>
          </cell>
          <cell r="D89">
            <v>57419.77</v>
          </cell>
        </row>
        <row r="90">
          <cell r="C90"/>
          <cell r="D90">
            <v>0</v>
          </cell>
        </row>
        <row r="91">
          <cell r="C91">
            <v>185000</v>
          </cell>
          <cell r="D91">
            <v>182886.81</v>
          </cell>
        </row>
        <row r="92">
          <cell r="C92">
            <v>20000</v>
          </cell>
          <cell r="D92">
            <v>19974.89</v>
          </cell>
        </row>
        <row r="93">
          <cell r="C93">
            <v>215000</v>
          </cell>
          <cell r="D93">
            <v>211319.88</v>
          </cell>
        </row>
        <row r="103">
          <cell r="C103">
            <v>35000</v>
          </cell>
          <cell r="D103">
            <v>33983.11</v>
          </cell>
        </row>
        <row r="104">
          <cell r="C104">
            <v>390000</v>
          </cell>
          <cell r="D104">
            <v>387698.64999999997</v>
          </cell>
        </row>
        <row r="105">
          <cell r="C105">
            <v>40000</v>
          </cell>
          <cell r="D105">
            <v>35447.800000000003</v>
          </cell>
        </row>
        <row r="106">
          <cell r="C106">
            <v>450000</v>
          </cell>
          <cell r="D106">
            <v>446191.86</v>
          </cell>
        </row>
        <row r="107">
          <cell r="C107">
            <v>380000</v>
          </cell>
          <cell r="D107">
            <v>379675.31</v>
          </cell>
        </row>
        <row r="108">
          <cell r="C108">
            <v>150000</v>
          </cell>
          <cell r="D108">
            <v>148107.72999999998</v>
          </cell>
        </row>
        <row r="109">
          <cell r="C109">
            <v>130000</v>
          </cell>
          <cell r="D109">
            <v>129633.23000000001</v>
          </cell>
        </row>
        <row r="110">
          <cell r="C110">
            <v>950000</v>
          </cell>
          <cell r="D110">
            <v>1064792.97</v>
          </cell>
        </row>
        <row r="111">
          <cell r="C111">
            <v>480000</v>
          </cell>
          <cell r="D111">
            <v>555419.84</v>
          </cell>
        </row>
        <row r="112">
          <cell r="C112">
            <v>60000</v>
          </cell>
          <cell r="D112">
            <v>58799.340000000004</v>
          </cell>
        </row>
        <row r="113">
          <cell r="C113">
            <v>760000</v>
          </cell>
          <cell r="D113">
            <v>909303.85</v>
          </cell>
        </row>
        <row r="114">
          <cell r="C114">
            <v>90000</v>
          </cell>
          <cell r="D114">
            <v>88810.63</v>
          </cell>
        </row>
        <row r="115">
          <cell r="C115">
            <v>275000</v>
          </cell>
          <cell r="D115">
            <v>272577.44</v>
          </cell>
        </row>
        <row r="116">
          <cell r="C116">
            <v>30000</v>
          </cell>
          <cell r="D116">
            <v>28872.050000000003</v>
          </cell>
        </row>
        <row r="117">
          <cell r="C117">
            <v>830000</v>
          </cell>
          <cell r="D117">
            <v>827242.76</v>
          </cell>
        </row>
        <row r="118">
          <cell r="C118">
            <v>290000</v>
          </cell>
          <cell r="D118">
            <v>383130.31999999995</v>
          </cell>
        </row>
        <row r="119">
          <cell r="C119">
            <v>40000</v>
          </cell>
          <cell r="D119">
            <v>32748.27</v>
          </cell>
        </row>
        <row r="120">
          <cell r="C120">
            <v>40000</v>
          </cell>
          <cell r="D120">
            <v>38787.54</v>
          </cell>
        </row>
        <row r="121">
          <cell r="C121">
            <v>490000</v>
          </cell>
          <cell r="D121">
            <v>485269.80000000005</v>
          </cell>
        </row>
        <row r="122">
          <cell r="C122">
            <v>80000</v>
          </cell>
          <cell r="D122">
            <v>78252.829999999987</v>
          </cell>
        </row>
        <row r="123">
          <cell r="C123">
            <v>85000</v>
          </cell>
          <cell r="D123">
            <v>81698.149999999994</v>
          </cell>
        </row>
        <row r="124">
          <cell r="C124">
            <v>210000</v>
          </cell>
          <cell r="D124">
            <v>207601.37</v>
          </cell>
        </row>
        <row r="125">
          <cell r="C125">
            <v>30000</v>
          </cell>
          <cell r="D125">
            <v>27948.28</v>
          </cell>
        </row>
        <row r="126">
          <cell r="C126">
            <v>175000</v>
          </cell>
          <cell r="D126">
            <v>173763.19999999998</v>
          </cell>
        </row>
        <row r="127">
          <cell r="C127">
            <v>80000</v>
          </cell>
          <cell r="D127">
            <v>78801.62</v>
          </cell>
        </row>
        <row r="128">
          <cell r="C128">
            <v>25000</v>
          </cell>
          <cell r="D128">
            <v>20204.07</v>
          </cell>
        </row>
        <row r="129">
          <cell r="C129">
            <v>440000</v>
          </cell>
          <cell r="D129">
            <v>438009.68</v>
          </cell>
        </row>
        <row r="142">
          <cell r="C142">
            <v>6207714</v>
          </cell>
          <cell r="D142">
            <v>6344331.6299999999</v>
          </cell>
        </row>
        <row r="143">
          <cell r="C143">
            <v>901000</v>
          </cell>
          <cell r="D143">
            <v>1417601.73</v>
          </cell>
        </row>
        <row r="144">
          <cell r="C144"/>
          <cell r="D144"/>
        </row>
        <row r="145">
          <cell r="C145">
            <v>3103857</v>
          </cell>
          <cell r="D145">
            <v>3171782.7800000003</v>
          </cell>
        </row>
        <row r="146">
          <cell r="C146">
            <v>450500</v>
          </cell>
          <cell r="D146">
            <v>708717.49</v>
          </cell>
        </row>
        <row r="147">
          <cell r="C147"/>
          <cell r="D147"/>
        </row>
        <row r="148">
          <cell r="C148">
            <v>931157.1</v>
          </cell>
          <cell r="D148">
            <v>951534.83000000007</v>
          </cell>
        </row>
        <row r="149">
          <cell r="C149">
            <v>135150</v>
          </cell>
          <cell r="D149">
            <v>212615.26</v>
          </cell>
        </row>
        <row r="150">
          <cell r="C150"/>
          <cell r="D150"/>
        </row>
        <row r="151">
          <cell r="C151">
            <v>620770.86</v>
          </cell>
          <cell r="D151">
            <v>634356.54</v>
          </cell>
        </row>
        <row r="152">
          <cell r="C152">
            <v>90100</v>
          </cell>
          <cell r="D152">
            <v>141743.51</v>
          </cell>
        </row>
        <row r="157">
          <cell r="C157">
            <v>500000</v>
          </cell>
          <cell r="D157">
            <v>519456.62000000005</v>
          </cell>
        </row>
        <row r="158">
          <cell r="C158">
            <v>265000</v>
          </cell>
          <cell r="D158">
            <v>346743.11</v>
          </cell>
        </row>
        <row r="159">
          <cell r="C159">
            <v>400000</v>
          </cell>
          <cell r="D159">
            <v>473611.13</v>
          </cell>
        </row>
        <row r="160">
          <cell r="C160">
            <v>50000</v>
          </cell>
          <cell r="D160">
            <v>62546</v>
          </cell>
        </row>
        <row r="161">
          <cell r="C161"/>
          <cell r="D161">
            <v>0</v>
          </cell>
        </row>
        <row r="162">
          <cell r="C162">
            <v>5000</v>
          </cell>
          <cell r="D162">
            <v>5280</v>
          </cell>
        </row>
        <row r="163">
          <cell r="C163"/>
          <cell r="D163">
            <v>0</v>
          </cell>
        </row>
        <row r="164">
          <cell r="C164">
            <v>120000</v>
          </cell>
          <cell r="D164">
            <v>149090</v>
          </cell>
        </row>
        <row r="175">
          <cell r="C175">
            <v>2500000</v>
          </cell>
          <cell r="D175">
            <v>2913319.1599999997</v>
          </cell>
        </row>
        <row r="178">
          <cell r="C178">
            <v>200000</v>
          </cell>
          <cell r="D178">
            <v>190252.79999999999</v>
          </cell>
        </row>
        <row r="180">
          <cell r="C180">
            <v>50171.040000000001</v>
          </cell>
          <cell r="D180">
            <v>48895.63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workbookViewId="0">
      <selection activeCell="F17" sqref="F17"/>
    </sheetView>
  </sheetViews>
  <sheetFormatPr defaultRowHeight="12.75" x14ac:dyDescent="0.2"/>
  <cols>
    <col min="1" max="1" width="1.7109375" style="1" customWidth="1"/>
    <col min="2" max="2" width="9.7109375" style="1" bestFit="1" customWidth="1"/>
    <col min="3" max="3" width="31.28515625" style="1" customWidth="1"/>
    <col min="4" max="4" width="15.28515625" style="1" customWidth="1"/>
    <col min="5" max="5" width="15.85546875" style="1" customWidth="1"/>
    <col min="6" max="6" width="15" style="1" customWidth="1"/>
    <col min="7" max="7" width="10.85546875" style="1" bestFit="1" customWidth="1"/>
    <col min="8" max="8" width="38.42578125" style="1" customWidth="1"/>
    <col min="9" max="9" width="15" style="1" customWidth="1"/>
    <col min="10" max="10" width="16.5703125" style="1" customWidth="1"/>
    <col min="11" max="11" width="15.140625" style="1" customWidth="1"/>
    <col min="12" max="12" width="9.140625" style="1"/>
    <col min="13" max="13" width="14.42578125" style="1" customWidth="1"/>
    <col min="14" max="16384" width="9.140625" style="1"/>
  </cols>
  <sheetData>
    <row r="1" spans="2:11" ht="15.75" x14ac:dyDescent="0.2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7"/>
    </row>
    <row r="2" spans="2:11" ht="15.75" x14ac:dyDescent="0.25">
      <c r="B2" s="48" t="s">
        <v>1</v>
      </c>
      <c r="C2" s="49"/>
      <c r="D2" s="49"/>
      <c r="E2" s="49"/>
      <c r="F2" s="49"/>
      <c r="G2" s="49"/>
      <c r="H2" s="49"/>
      <c r="I2" s="49"/>
      <c r="J2" s="49"/>
      <c r="K2" s="50"/>
    </row>
    <row r="3" spans="2:11" ht="15.75" x14ac:dyDescent="0.25">
      <c r="B3" s="48" t="s">
        <v>2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6.5" thickBot="1" x14ac:dyDescent="0.3">
      <c r="B4" s="51" t="s">
        <v>3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13.5" thickBot="1" x14ac:dyDescent="0.25">
      <c r="B5" s="2"/>
      <c r="C5" s="2"/>
      <c r="D5" s="2"/>
      <c r="E5" s="2"/>
      <c r="F5" s="2"/>
      <c r="G5" s="3"/>
      <c r="H5" s="3"/>
      <c r="I5" s="3"/>
    </row>
    <row r="6" spans="2:11" ht="12.75" customHeight="1" x14ac:dyDescent="0.2">
      <c r="B6" s="54" t="s">
        <v>4</v>
      </c>
      <c r="C6" s="56" t="s">
        <v>5</v>
      </c>
      <c r="D6" s="58" t="s">
        <v>6</v>
      </c>
      <c r="E6" s="60" t="s">
        <v>7</v>
      </c>
      <c r="F6" s="58" t="s">
        <v>8</v>
      </c>
      <c r="G6" s="62" t="s">
        <v>4</v>
      </c>
      <c r="H6" s="56" t="s">
        <v>9</v>
      </c>
      <c r="I6" s="58" t="str">
        <f>D6</f>
        <v>ORÇADO 2015</v>
      </c>
      <c r="J6" s="58" t="str">
        <f>E6</f>
        <v>REALIZADO 2015</v>
      </c>
      <c r="K6" s="58" t="str">
        <f>F6</f>
        <v>Diferença</v>
      </c>
    </row>
    <row r="7" spans="2:11" ht="13.5" thickBot="1" x14ac:dyDescent="0.25">
      <c r="B7" s="55"/>
      <c r="C7" s="57"/>
      <c r="D7" s="59"/>
      <c r="E7" s="61"/>
      <c r="F7" s="59"/>
      <c r="G7" s="63"/>
      <c r="H7" s="57"/>
      <c r="I7" s="59"/>
      <c r="J7" s="59"/>
      <c r="K7" s="59"/>
    </row>
    <row r="8" spans="2:11" x14ac:dyDescent="0.2">
      <c r="B8" s="4" t="s">
        <v>10</v>
      </c>
      <c r="C8" s="5" t="s">
        <v>11</v>
      </c>
      <c r="D8" s="6"/>
      <c r="E8" s="6"/>
      <c r="F8" s="6"/>
      <c r="G8" s="7" t="s">
        <v>12</v>
      </c>
      <c r="H8" s="8" t="s">
        <v>13</v>
      </c>
      <c r="I8" s="6"/>
      <c r="J8" s="6"/>
      <c r="K8" s="6"/>
    </row>
    <row r="9" spans="2:11" x14ac:dyDescent="0.2">
      <c r="B9" s="9" t="s">
        <v>14</v>
      </c>
      <c r="C9" s="10" t="s">
        <v>15</v>
      </c>
      <c r="D9" s="11">
        <f>SUM([1]Receitas!C56:C73)</f>
        <v>31038570</v>
      </c>
      <c r="E9" s="11">
        <f>SUM([1]Receitas!D56:D73)</f>
        <v>31719515.98</v>
      </c>
      <c r="F9" s="12">
        <f>E9-D9</f>
        <v>680945.98000000045</v>
      </c>
      <c r="G9" s="13" t="s">
        <v>16</v>
      </c>
      <c r="H9" s="14" t="s">
        <v>17</v>
      </c>
      <c r="I9" s="15"/>
      <c r="J9" s="15"/>
      <c r="K9" s="15"/>
    </row>
    <row r="10" spans="2:11" x14ac:dyDescent="0.2">
      <c r="B10" s="9" t="s">
        <v>18</v>
      </c>
      <c r="C10" s="10" t="s">
        <v>19</v>
      </c>
      <c r="D10" s="11">
        <f>SUM([1]Receitas!C78:C80)</f>
        <v>4505000</v>
      </c>
      <c r="E10" s="11">
        <f>SUM([1]Receitas!D78:D80)</f>
        <v>7087820.0899999999</v>
      </c>
      <c r="F10" s="12">
        <f t="shared" ref="F10:F13" si="0">E10-D10</f>
        <v>2582820.09</v>
      </c>
      <c r="G10" s="13" t="s">
        <v>20</v>
      </c>
      <c r="H10" s="14" t="s">
        <v>21</v>
      </c>
      <c r="I10" s="16">
        <f>[1]Despesas!C30</f>
        <v>18590000</v>
      </c>
      <c r="J10" s="15">
        <f>[1]Despesas!D30</f>
        <v>18512410.949999999</v>
      </c>
      <c r="K10" s="17">
        <f>I10-J10</f>
        <v>77589.050000000745</v>
      </c>
    </row>
    <row r="11" spans="2:11" x14ac:dyDescent="0.2">
      <c r="B11" s="9" t="s">
        <v>22</v>
      </c>
      <c r="C11" s="10" t="s">
        <v>23</v>
      </c>
      <c r="D11" s="11">
        <f>SUM([1]Receitas!C84:C87)</f>
        <v>50000</v>
      </c>
      <c r="E11" s="11">
        <f>SUM([1]Receitas!D84:D87)</f>
        <v>52806.239999999998</v>
      </c>
      <c r="F11" s="12">
        <f t="shared" si="0"/>
        <v>2806.239999999998</v>
      </c>
      <c r="G11" s="13" t="s">
        <v>24</v>
      </c>
      <c r="H11" s="14" t="s">
        <v>25</v>
      </c>
      <c r="I11" s="16">
        <f>SUM([1]Despesas!C40:C57)</f>
        <v>1642000</v>
      </c>
      <c r="J11" s="15">
        <f>SUM([1]Despesas!D40:D57)</f>
        <v>1603641.7699999998</v>
      </c>
      <c r="K11" s="17">
        <f t="shared" ref="K11:K12" si="1">I11-J11</f>
        <v>38358.230000000214</v>
      </c>
    </row>
    <row r="12" spans="2:11" x14ac:dyDescent="0.2">
      <c r="B12" s="9" t="s">
        <v>26</v>
      </c>
      <c r="C12" s="10" t="s">
        <v>27</v>
      </c>
      <c r="D12" s="11">
        <f>SUM([1]Receitas!C101:C119)</f>
        <v>1691650</v>
      </c>
      <c r="E12" s="11">
        <f>SUM([1]Receitas!D101:D119)</f>
        <v>2011035.98</v>
      </c>
      <c r="F12" s="12">
        <f t="shared" si="0"/>
        <v>319385.98</v>
      </c>
      <c r="G12" s="13" t="s">
        <v>28</v>
      </c>
      <c r="H12" s="14" t="s">
        <v>29</v>
      </c>
      <c r="I12" s="16">
        <f>SUM([1]Despesas!C69:C74)+SUM([1]Despesas!C77:C93)+SUM([1]Despesas!C103:C129)</f>
        <v>10350000</v>
      </c>
      <c r="J12" s="15">
        <f>SUM([1]Despesas!D69:D93,[1]Despesas!D103:D129)</f>
        <v>10821432.759999996</v>
      </c>
      <c r="K12" s="17">
        <f t="shared" si="1"/>
        <v>-471432.75999999605</v>
      </c>
    </row>
    <row r="13" spans="2:11" x14ac:dyDescent="0.2">
      <c r="B13" s="9" t="s">
        <v>30</v>
      </c>
      <c r="C13" s="10" t="s">
        <v>31</v>
      </c>
      <c r="D13" s="11">
        <f>SUM([1]Receitas!C131:C137)</f>
        <v>5277200</v>
      </c>
      <c r="E13" s="11">
        <f>SUM([1]Receitas!D131:D137)</f>
        <v>5987754.7200000007</v>
      </c>
      <c r="F13" s="12">
        <f t="shared" si="0"/>
        <v>710554.72000000067</v>
      </c>
      <c r="G13" s="18"/>
      <c r="H13" s="19"/>
      <c r="I13" s="20"/>
      <c r="J13" s="20"/>
      <c r="K13" s="20"/>
    </row>
    <row r="14" spans="2:11" x14ac:dyDescent="0.2">
      <c r="B14" s="9"/>
      <c r="C14" s="10"/>
      <c r="D14" s="11"/>
      <c r="E14" s="11"/>
      <c r="F14" s="11"/>
      <c r="G14" s="13" t="s">
        <v>32</v>
      </c>
      <c r="H14" s="14" t="s">
        <v>33</v>
      </c>
      <c r="I14" s="15"/>
      <c r="J14" s="15"/>
      <c r="K14" s="15"/>
    </row>
    <row r="15" spans="2:11" x14ac:dyDescent="0.2">
      <c r="B15" s="9" t="s">
        <v>34</v>
      </c>
      <c r="C15" s="10" t="s">
        <v>35</v>
      </c>
      <c r="D15" s="21"/>
      <c r="E15" s="21"/>
      <c r="F15" s="21"/>
      <c r="G15" s="13" t="s">
        <v>36</v>
      </c>
      <c r="H15" s="14" t="s">
        <v>37</v>
      </c>
      <c r="I15" s="15">
        <f>SUM([1]Despesas!C142:C152)</f>
        <v>12440248.959999999</v>
      </c>
      <c r="J15" s="15">
        <f>SUM([1]Despesas!D142:D152)</f>
        <v>13582683.770000001</v>
      </c>
      <c r="K15" s="17">
        <f>I15-J15</f>
        <v>-1142434.8100000024</v>
      </c>
    </row>
    <row r="16" spans="2:11" x14ac:dyDescent="0.2">
      <c r="B16" s="9" t="s">
        <v>38</v>
      </c>
      <c r="C16" s="22" t="s">
        <v>39</v>
      </c>
      <c r="D16" s="11">
        <f>[1]Receitas!C142</f>
        <v>1250000</v>
      </c>
      <c r="E16" s="11">
        <f>[1]Receitas!D142</f>
        <v>1541020.91</v>
      </c>
      <c r="F16" s="12">
        <f t="shared" ref="F16:F19" si="2">E16-D16</f>
        <v>291020.90999999992</v>
      </c>
      <c r="G16" s="18"/>
      <c r="H16" s="23"/>
      <c r="I16" s="18"/>
      <c r="J16" s="18"/>
      <c r="K16" s="18"/>
    </row>
    <row r="17" spans="2:11" x14ac:dyDescent="0.2">
      <c r="B17" s="9" t="s">
        <v>40</v>
      </c>
      <c r="C17" s="10" t="s">
        <v>41</v>
      </c>
      <c r="D17" s="11">
        <f>[1]Receitas!C144</f>
        <v>0</v>
      </c>
      <c r="E17" s="11">
        <f>[1]Receitas!D144</f>
        <v>45000</v>
      </c>
      <c r="F17" s="12">
        <f t="shared" si="2"/>
        <v>45000</v>
      </c>
      <c r="G17" s="13" t="s">
        <v>42</v>
      </c>
      <c r="H17" s="14" t="s">
        <v>43</v>
      </c>
      <c r="I17" s="15"/>
      <c r="J17" s="15"/>
      <c r="K17" s="15"/>
    </row>
    <row r="18" spans="2:11" x14ac:dyDescent="0.2">
      <c r="B18" s="9" t="s">
        <v>44</v>
      </c>
      <c r="C18" s="10" t="s">
        <v>45</v>
      </c>
      <c r="D18" s="11">
        <f>[1]Receitas!C146</f>
        <v>0</v>
      </c>
      <c r="E18" s="11">
        <f>[1]Receitas!D146</f>
        <v>0</v>
      </c>
      <c r="F18" s="12">
        <f t="shared" si="2"/>
        <v>0</v>
      </c>
      <c r="G18" s="13" t="s">
        <v>46</v>
      </c>
      <c r="H18" s="14" t="s">
        <v>47</v>
      </c>
      <c r="I18" s="15"/>
      <c r="J18" s="15"/>
      <c r="K18" s="15"/>
    </row>
    <row r="19" spans="2:11" x14ac:dyDescent="0.2">
      <c r="B19" s="9" t="s">
        <v>48</v>
      </c>
      <c r="C19" s="10" t="s">
        <v>49</v>
      </c>
      <c r="D19" s="11">
        <f>[1]Receitas!C148</f>
        <v>0</v>
      </c>
      <c r="E19" s="11">
        <f>[1]Receitas!D148</f>
        <v>0</v>
      </c>
      <c r="F19" s="12">
        <f t="shared" si="2"/>
        <v>0</v>
      </c>
      <c r="G19" s="13" t="s">
        <v>50</v>
      </c>
      <c r="H19" s="14" t="s">
        <v>51</v>
      </c>
      <c r="I19" s="15">
        <f>SUM([1]Despesas!C157:C164)</f>
        <v>1340000</v>
      </c>
      <c r="J19" s="15">
        <f>SUM([1]Despesas!D157:D164)</f>
        <v>1556726.8599999999</v>
      </c>
      <c r="K19" s="17">
        <f t="shared" ref="K19:K20" si="3">I19-J19</f>
        <v>-216726.85999999987</v>
      </c>
    </row>
    <row r="20" spans="2:11" x14ac:dyDescent="0.2">
      <c r="B20" s="9"/>
      <c r="C20" s="10"/>
      <c r="D20" s="11"/>
      <c r="E20" s="11"/>
      <c r="F20" s="11"/>
      <c r="G20" s="13" t="s">
        <v>52</v>
      </c>
      <c r="H20" s="14" t="s">
        <v>53</v>
      </c>
      <c r="I20" s="15">
        <f>[1]Despesas!C175</f>
        <v>2500000</v>
      </c>
      <c r="J20" s="15">
        <f>[1]Despesas!D175</f>
        <v>2913319.1599999997</v>
      </c>
      <c r="K20" s="17">
        <f t="shared" si="3"/>
        <v>-413319.15999999968</v>
      </c>
    </row>
    <row r="21" spans="2:11" x14ac:dyDescent="0.2">
      <c r="B21" s="9" t="s">
        <v>54</v>
      </c>
      <c r="C21" s="10" t="s">
        <v>55</v>
      </c>
      <c r="D21" s="16"/>
      <c r="E21" s="16"/>
      <c r="F21" s="16"/>
      <c r="G21" s="18"/>
      <c r="H21" s="23"/>
      <c r="I21" s="18"/>
      <c r="J21" s="18"/>
      <c r="K21" s="18"/>
    </row>
    <row r="22" spans="2:11" x14ac:dyDescent="0.2">
      <c r="B22" s="9"/>
      <c r="C22" s="10" t="s">
        <v>56</v>
      </c>
      <c r="D22" s="16">
        <f>[1]Receitas!C151</f>
        <v>2500000</v>
      </c>
      <c r="E22" s="11">
        <f>[1]Receitas!D151</f>
        <v>0</v>
      </c>
      <c r="F22" s="12">
        <v>0</v>
      </c>
      <c r="G22" s="13" t="s">
        <v>57</v>
      </c>
      <c r="H22" s="14" t="s">
        <v>58</v>
      </c>
      <c r="I22" s="15">
        <f>[1]Despesas!C178</f>
        <v>200000</v>
      </c>
      <c r="J22" s="15">
        <f>[1]Despesas!D178</f>
        <v>190252.79999999999</v>
      </c>
      <c r="K22" s="17">
        <f>I22-J22</f>
        <v>9747.2000000000116</v>
      </c>
    </row>
    <row r="23" spans="2:11" x14ac:dyDescent="0.2">
      <c r="B23" s="9"/>
      <c r="C23" s="10" t="s">
        <v>59</v>
      </c>
      <c r="D23" s="16">
        <f>[1]Receitas!C152</f>
        <v>800000</v>
      </c>
      <c r="E23" s="11">
        <f>[1]Receitas!D152</f>
        <v>0</v>
      </c>
      <c r="F23" s="12">
        <v>0</v>
      </c>
      <c r="G23" s="13"/>
      <c r="H23" s="14" t="s">
        <v>60</v>
      </c>
      <c r="I23" s="15"/>
      <c r="J23" s="15"/>
      <c r="K23" s="15"/>
    </row>
    <row r="24" spans="2:11" x14ac:dyDescent="0.2">
      <c r="B24" s="9"/>
      <c r="C24" s="10"/>
      <c r="D24" s="10"/>
      <c r="E24" s="10"/>
      <c r="F24" s="10"/>
      <c r="G24" s="13" t="s">
        <v>61</v>
      </c>
      <c r="H24" s="14" t="s">
        <v>62</v>
      </c>
      <c r="I24" s="15">
        <f>[1]Despesas!C180</f>
        <v>50171.040000000001</v>
      </c>
      <c r="J24" s="15">
        <f>[1]Despesas!D180</f>
        <v>48895.63</v>
      </c>
      <c r="K24" s="17">
        <f>I24-J24</f>
        <v>1275.4100000000035</v>
      </c>
    </row>
    <row r="25" spans="2:11" ht="13.5" thickBot="1" x14ac:dyDescent="0.25">
      <c r="B25" s="24"/>
      <c r="C25" s="25"/>
      <c r="D25" s="25"/>
      <c r="E25" s="25"/>
      <c r="F25" s="25"/>
      <c r="G25" s="26"/>
      <c r="H25" s="14"/>
      <c r="I25" s="27"/>
      <c r="J25" s="27"/>
      <c r="K25" s="27"/>
    </row>
    <row r="26" spans="2:11" ht="13.5" thickBot="1" x14ac:dyDescent="0.25">
      <c r="B26" s="28"/>
      <c r="C26" s="29" t="s">
        <v>63</v>
      </c>
      <c r="D26" s="30">
        <f>SUM(D9:D25)</f>
        <v>47112420</v>
      </c>
      <c r="E26" s="30">
        <f t="shared" ref="E26:F26" si="4">SUM(E9:E25)</f>
        <v>48444953.919999994</v>
      </c>
      <c r="F26" s="30">
        <f t="shared" si="4"/>
        <v>4632533.9200000018</v>
      </c>
      <c r="G26" s="31"/>
      <c r="H26" s="32" t="s">
        <v>63</v>
      </c>
      <c r="I26" s="33">
        <f>SUM(I9:I25)</f>
        <v>47112420</v>
      </c>
      <c r="J26" s="33">
        <f t="shared" ref="J26:K26" si="5">SUM(J9:J25)</f>
        <v>49229363.699999996</v>
      </c>
      <c r="K26" s="33">
        <f t="shared" si="5"/>
        <v>-2116943.6999999965</v>
      </c>
    </row>
    <row r="28" spans="2:11" x14ac:dyDescent="0.2">
      <c r="E28" s="34"/>
      <c r="I28" s="35"/>
      <c r="K28" s="36"/>
    </row>
    <row r="29" spans="2:11" x14ac:dyDescent="0.2">
      <c r="D29" s="36"/>
      <c r="E29" s="36"/>
      <c r="F29" s="36"/>
      <c r="I29" s="37"/>
      <c r="K29" s="38"/>
    </row>
    <row r="30" spans="2:11" ht="15.75" x14ac:dyDescent="0.25">
      <c r="C30" s="39" t="s">
        <v>64</v>
      </c>
      <c r="D30" s="36"/>
      <c r="E30" s="36"/>
      <c r="F30" s="36"/>
      <c r="H30" s="40" t="s">
        <v>65</v>
      </c>
      <c r="I30" s="41"/>
      <c r="K30" s="36"/>
    </row>
    <row r="31" spans="2:11" ht="15.75" x14ac:dyDescent="0.25">
      <c r="C31" s="39" t="s">
        <v>66</v>
      </c>
      <c r="D31" s="36"/>
      <c r="E31" s="36"/>
      <c r="F31" s="36"/>
      <c r="H31" s="40" t="s">
        <v>67</v>
      </c>
      <c r="I31" s="42"/>
      <c r="K31" s="36"/>
    </row>
    <row r="32" spans="2:11" ht="15.75" x14ac:dyDescent="0.25">
      <c r="C32" s="43"/>
      <c r="D32" s="36"/>
      <c r="E32" s="36"/>
      <c r="F32" s="36"/>
      <c r="H32" s="40"/>
      <c r="K32" s="36"/>
    </row>
    <row r="33" spans="3:11" ht="15.75" x14ac:dyDescent="0.25">
      <c r="C33" s="43"/>
      <c r="H33" s="40"/>
      <c r="K33" s="36"/>
    </row>
    <row r="34" spans="3:11" ht="15.75" x14ac:dyDescent="0.25">
      <c r="C34" s="43"/>
      <c r="G34" s="43"/>
      <c r="H34" s="40"/>
    </row>
    <row r="35" spans="3:11" ht="15.75" x14ac:dyDescent="0.25">
      <c r="C35" s="39" t="s">
        <v>68</v>
      </c>
      <c r="G35" s="43"/>
      <c r="H35" s="40" t="s">
        <v>69</v>
      </c>
    </row>
    <row r="36" spans="3:11" ht="15.75" x14ac:dyDescent="0.25">
      <c r="C36" s="39" t="s">
        <v>70</v>
      </c>
      <c r="G36" s="43"/>
      <c r="H36" s="40" t="s">
        <v>71</v>
      </c>
    </row>
    <row r="37" spans="3:11" ht="15.75" x14ac:dyDescent="0.25">
      <c r="G37" s="43"/>
      <c r="H37" s="40"/>
    </row>
    <row r="38" spans="3:11" ht="15.75" x14ac:dyDescent="0.25">
      <c r="G38" s="43"/>
      <c r="H38" s="40"/>
    </row>
    <row r="39" spans="3:11" ht="15.75" x14ac:dyDescent="0.25">
      <c r="G39" s="43"/>
      <c r="H39" s="40"/>
    </row>
    <row r="40" spans="3:11" ht="15.75" x14ac:dyDescent="0.25">
      <c r="C40" s="44" t="s">
        <v>72</v>
      </c>
      <c r="D40" s="44"/>
      <c r="E40" s="44"/>
      <c r="F40" s="44"/>
      <c r="G40" s="44"/>
      <c r="H40" s="44"/>
    </row>
    <row r="41" spans="3:11" ht="15.75" x14ac:dyDescent="0.25">
      <c r="C41" s="44" t="s">
        <v>73</v>
      </c>
      <c r="D41" s="44"/>
      <c r="E41" s="44"/>
      <c r="F41" s="44"/>
      <c r="G41" s="44"/>
      <c r="H41" s="44"/>
    </row>
    <row r="42" spans="3:11" ht="15.75" x14ac:dyDescent="0.25">
      <c r="D42" s="43"/>
      <c r="E42" s="43"/>
      <c r="F42" s="43"/>
      <c r="G42" s="43"/>
      <c r="H42" s="40"/>
    </row>
    <row r="43" spans="3:11" ht="15.75" x14ac:dyDescent="0.25">
      <c r="G43" s="43"/>
      <c r="H43" s="43"/>
    </row>
    <row r="44" spans="3:11" ht="15.75" x14ac:dyDescent="0.25">
      <c r="G44" s="43"/>
      <c r="H44" s="43"/>
    </row>
    <row r="45" spans="3:11" ht="15.75" x14ac:dyDescent="0.25">
      <c r="G45" s="43"/>
      <c r="H45" s="40"/>
    </row>
    <row r="46" spans="3:11" ht="15.75" x14ac:dyDescent="0.25">
      <c r="G46" s="43"/>
      <c r="H46" s="40"/>
    </row>
  </sheetData>
  <sheetProtection algorithmName="SHA-512" hashValue="Xx7GpvrlFvoMWrS6FcJ+QJNTRvT2dGK3O22OM4Yc7RzOBK77xGFRFFNeb4Y7PecrMf/w8caWcWkPIccTHKEOEQ==" saltValue="bCYOV4px8OJ2EZFcYQPJTA==" spinCount="100000" sheet="1" objects="1" scenarios="1" selectLockedCells="1" selectUnlockedCells="1"/>
  <mergeCells count="16">
    <mergeCell ref="C41:H41"/>
    <mergeCell ref="B1:K1"/>
    <mergeCell ref="B2:K2"/>
    <mergeCell ref="B3:K3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40:H40"/>
  </mergeCells>
  <pageMargins left="0" right="0" top="0.19685039370078741" bottom="0" header="0.51181102362204722" footer="0.51181102362204722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Receitas X Despesas</vt:lpstr>
      <vt:lpstr>'Receitas X Despesas'!Area_de_impressao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2016-04-07T13:09:45Z</dcterms:created>
  <dcterms:modified xsi:type="dcterms:W3CDTF">2016-04-07T13:31:15Z</dcterms:modified>
</cp:coreProperties>
</file>