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DORIA\Rogério Oliveira\OAB 2020\Portal da Transparência - 2020\Seccional\"/>
    </mc:Choice>
  </mc:AlternateContent>
  <xr:revisionPtr revIDLastSave="0" documentId="13_ncr:1_{37B16CAB-2A30-485D-8CFF-F9D52E2F17C0}" xr6:coauthVersionLast="45" xr6:coauthVersionMax="45" xr10:uidLastSave="{00000000-0000-0000-0000-000000000000}"/>
  <bookViews>
    <workbookView xWindow="-120" yWindow="-120" windowWidth="38640" windowHeight="15840" xr2:uid="{3B857169-CEB3-492B-B7F0-6A71B1C4CCF6}"/>
  </bookViews>
  <sheets>
    <sheet name="DVA 3.TRIM.2020" sheetId="1" r:id="rId1"/>
  </sheets>
  <definedNames>
    <definedName name="_xlnm.Print_Area" localSheetId="0">'DVA 3.TRIM.2020'!$A$1:$J$82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F10" i="1"/>
  <c r="F9" i="1"/>
  <c r="H35" i="1" l="1"/>
  <c r="F35" i="1"/>
  <c r="H30" i="1"/>
  <c r="F30" i="1"/>
  <c r="H25" i="1"/>
  <c r="F25" i="1"/>
  <c r="H17" i="1"/>
  <c r="F17" i="1"/>
  <c r="H8" i="1" l="1"/>
  <c r="H23" i="1" s="1"/>
  <c r="H28" i="1" s="1"/>
  <c r="H33" i="1" s="1"/>
  <c r="F8" i="1"/>
  <c r="F23" i="1" s="1"/>
  <c r="F28" i="1" s="1"/>
  <c r="F33" i="1" s="1"/>
</calcChain>
</file>

<file path=xl/sharedStrings.xml><?xml version="1.0" encoding="utf-8"?>
<sst xmlns="http://schemas.openxmlformats.org/spreadsheetml/2006/main" count="45" uniqueCount="42">
  <si>
    <t>ORDEM DOS ADVOGADOS DO BRASIL - SEÇÃO PARANÁ</t>
  </si>
  <si>
    <t>Em reais</t>
  </si>
  <si>
    <t>RECEITAS</t>
  </si>
  <si>
    <t>RECEITA DE ANUIDADES DO EXERCÍCIO</t>
  </si>
  <si>
    <t>RECEITA DE 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</si>
  <si>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</si>
  <si>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</si>
  <si>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</si>
  <si>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</si>
  <si>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</si>
  <si>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INSUMOS ADQUIRIDOS DE TERCEIROS</t>
  </si>
  <si>
    <t>MATERIAL DE CONSUMO</t>
  </si>
  <si>
    <t>SERVIÇOS DE TERCEIROS</t>
  </si>
  <si>
    <t>OUTRAS DESPESAS</t>
  </si>
  <si>
    <t>CUSTO DE BENS BAIXADOS</t>
  </si>
  <si>
    <t>VALOR ADICIONADO BRUTO</t>
  </si>
  <si>
    <t>RETENÇÕES</t>
  </si>
  <si>
    <t>DEPRECIAÇÃO E AMORTIZAÇÃO</t>
  </si>
  <si>
    <t>VALOR ADICIONADO LÍQUIDO</t>
  </si>
  <si>
    <t>VALOR ADICIONADO RECEBIDO EM TRANSFERÊNCIA</t>
  </si>
  <si>
    <t>RECEITAS FINANCEIRAS (JUROS, MULTAS, CORREÇÃO MONETÁRIA)</t>
  </si>
  <si>
    <t>VALOR ADICIONADO TOTAL A DISTRIBUIR</t>
  </si>
  <si>
    <t>DISTRIBUIÇÃO DO VALOR ADICIONADO</t>
  </si>
  <si>
    <t>PESSOAL E ENCARGOS</t>
  </si>
  <si>
    <t>FGTS</t>
  </si>
  <si>
    <t>INSS</t>
  </si>
  <si>
    <t>PIS S/ FOLHA PAGAMENTO</t>
  </si>
  <si>
    <t>IMPOSTOS, TAXAS E CONTRIBUIÇÕES</t>
  </si>
  <si>
    <t>JUROS E ALUGUÉIS</t>
  </si>
  <si>
    <t>COTAS ESTATUTÁRIAS - CAIXA DE ASSISTÊNCIA DOS ADVOGADOS</t>
  </si>
  <si>
    <t>COTAS ESTATUTÁRIAS - CONSELHO FEDERAL</t>
  </si>
  <si>
    <t>COTAS ESTATUTÁRIAS - F.I.D.A.</t>
  </si>
  <si>
    <t>COTAS ESTATUTÁRIAS - FUNDO CULTURAL</t>
  </si>
  <si>
    <t>SUPERAVIT / DEFICIT DO PERÍODO</t>
  </si>
  <si>
    <t>CÁSSIO LISANDRO TELLES</t>
  </si>
  <si>
    <t>ROGÉRIO CESAR DE OLIVEIRA</t>
  </si>
  <si>
    <t>Presidente</t>
  </si>
  <si>
    <t>Contador CRC/PR 033583/O-0</t>
  </si>
  <si>
    <t>Contador CRC/PR 033583-O/0</t>
  </si>
  <si>
    <t>DEMONSTRAÇÃO DO VALOR ADICIONADO EM 30/09/2020</t>
  </si>
  <si>
    <t>01/07/2020 a 30/09/2020</t>
  </si>
  <si>
    <t>01/07/2019 a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</si>
</sst>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43" fontId="0" fillId="2" borderId="0" xfId="0" applyNumberFormat="1" applyFill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0" fontId="0" fillId="2" borderId="13" xfId="0" applyFill="1" applyBorder="1"/>
    <xf numFmtId="37" fontId="0" fillId="2" borderId="0" xfId="0" applyNumberFormat="1" applyFill="1"/>
    <xf numFmtId="37" fontId="0" fillId="2" borderId="14" xfId="0" applyNumberFormat="1" applyFill="1" applyBorder="1"/>
    <xf numFmtId="0" fontId="1" fillId="2" borderId="13" xfId="0" applyFont="1" applyFill="1" applyBorder="1"/>
    <xf numFmtId="0" fontId="1" fillId="2" borderId="0" xfId="0" applyFont="1" applyFill="1"/>
    <xf numFmtId="43" fontId="1" fillId="2" borderId="0" xfId="0" applyNumberFormat="1" applyFont="1" applyFill="1"/>
    <xf numFmtId="43" fontId="1" fillId="2" borderId="14" xfId="0" applyNumberFormat="1" applyFont="1" applyFill="1" applyBorder="1"/>
    <xf numFmtId="43" fontId="0" fillId="2" borderId="14" xfId="0" applyNumberFormat="1" applyFill="1" applyBorder="1" applyAlignment="1">
      <alignment horizontal="right"/>
    </xf>
    <xf numFmtId="43" fontId="0" fillId="2" borderId="0" xfId="0" applyNumberFormat="1" applyFill="1" applyAlignment="1">
      <alignment horizontal="right"/>
    </xf>
    <xf numFmtId="43" fontId="0" fillId="2" borderId="14" xfId="0" applyNumberFormat="1" applyFill="1" applyBorder="1"/>
    <xf numFmtId="4" fontId="0" fillId="2" borderId="0" xfId="0" applyNumberFormat="1" applyFill="1"/>
    <xf numFmtId="0" fontId="1" fillId="2" borderId="15" xfId="0" applyFont="1" applyFill="1" applyBorder="1"/>
    <xf numFmtId="0" fontId="1" fillId="2" borderId="11" xfId="0" applyFont="1" applyFill="1" applyBorder="1"/>
    <xf numFmtId="43" fontId="1" fillId="2" borderId="11" xfId="0" applyNumberFormat="1" applyFont="1" applyFill="1" applyBorder="1"/>
    <xf numFmtId="43" fontId="1" fillId="2" borderId="12" xfId="0" applyNumberFormat="1" applyFont="1" applyFill="1" applyBorder="1"/>
    <xf numFmtId="0" fontId="0" fillId="2" borderId="16" xfId="0" applyFill="1" applyBorder="1"/>
    <xf numFmtId="0" fontId="0" fillId="2" borderId="17" xfId="0" applyFill="1" applyBorder="1"/>
    <xf numFmtId="43" fontId="0" fillId="2" borderId="17" xfId="0" applyNumberFormat="1" applyFill="1" applyBorder="1"/>
    <xf numFmtId="43" fontId="0" fillId="2" borderId="18" xfId="0" applyNumberForma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3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/>
              <a:t>Distribuição do Valor Adicionado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3º Trimestre 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'DVA 3.TRIM.2020'!$B$36:$B$46</c:f>
              <c:strCache>
                <c:ptCount val="11"/>
                <c:pt idx="0">
                  <c:v>PESSOAL E ENCARGOS</c:v>
                </c:pt>
                <c:pt idx="1">
                  <c:v>FGTS</c:v>
                </c:pt>
                <c:pt idx="2">
                  <c:v>INSS</c:v>
                </c:pt>
                <c:pt idx="3">
                  <c:v>PIS S/ FOLHA PAGAMENTO</c:v>
                </c:pt>
                <c:pt idx="4">
                  <c:v>IMPOSTOS, TAXAS E CONTRIBUIÇÕES</c:v>
                </c:pt>
                <c:pt idx="5">
                  <c:v>JUROS E ALUGUÉIS</c:v>
                </c:pt>
                <c:pt idx="6">
                  <c:v>COTAS ESTATUTÁRIAS - CAIXA DE ASSISTÊNCIA DOS ADVOGADOS</c:v>
                </c:pt>
                <c:pt idx="7">
                  <c:v>COTAS ESTATUTÁRIAS - CONSELHO FEDERAL</c:v>
                </c:pt>
                <c:pt idx="8">
                  <c:v>COTAS ESTATUTÁRIAS - F.I.D.A.</c:v>
                </c:pt>
                <c:pt idx="9">
                  <c:v>COTAS ESTATUTÁRIAS - FUNDO CULTURAL</c:v>
                </c:pt>
                <c:pt idx="10">
                  <c:v>SUPERAVIT / DEFICIT DO PERÍODO</c:v>
                </c:pt>
              </c:strCache>
            </c:strRef>
          </c:cat>
          <c:val>
            <c:numRef>
              <c:f>'DVA 3.TRIM.2020'!$H$36:$H$46</c:f>
              <c:numCache>
                <c:formatCode>_(* #,##0.00_);_(* \(#,##0.00\);_(* "-"??_);_(@_)</c:formatCode>
                <c:ptCount val="11"/>
                <c:pt idx="0">
                  <c:v>5342881.32</c:v>
                </c:pt>
                <c:pt idx="1">
                  <c:v>332798.99</c:v>
                </c:pt>
                <c:pt idx="2">
                  <c:v>719751.59</c:v>
                </c:pt>
                <c:pt idx="3">
                  <c:v>33650.11</c:v>
                </c:pt>
                <c:pt idx="4">
                  <c:v>22476.7</c:v>
                </c:pt>
                <c:pt idx="5">
                  <c:v>144744.68</c:v>
                </c:pt>
                <c:pt idx="6">
                  <c:v>1699066.8599999999</c:v>
                </c:pt>
                <c:pt idx="7">
                  <c:v>849533.42999999993</c:v>
                </c:pt>
                <c:pt idx="8">
                  <c:v>169906.68</c:v>
                </c:pt>
                <c:pt idx="9">
                  <c:v>254860.02000000002</c:v>
                </c:pt>
                <c:pt idx="10">
                  <c:v>-1267411.5499999989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8-414A-B8C3-9781F60F1CEB}"/>
            </c:ext>
          </c:extLst>
        </c:ser>
        <c:ser>
          <c:idx val="0"/>
          <c:order val="1"/>
          <c:tx>
            <c:v>3º Trimestre 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'DVA 3.TRIM.2020'!$B$36:$B$46</c:f>
              <c:strCache>
                <c:ptCount val="11"/>
                <c:pt idx="0">
                  <c:v>PESSOAL E ENCARGOS</c:v>
                </c:pt>
                <c:pt idx="1">
                  <c:v>FGTS</c:v>
                </c:pt>
                <c:pt idx="2">
                  <c:v>INSS</c:v>
                </c:pt>
                <c:pt idx="3">
                  <c:v>PIS S/ FOLHA PAGAMENTO</c:v>
                </c:pt>
                <c:pt idx="4">
                  <c:v>IMPOSTOS, TAXAS E CONTRIBUIÇÕES</c:v>
                </c:pt>
                <c:pt idx="5">
                  <c:v>JUROS E ALUGUÉIS</c:v>
                </c:pt>
                <c:pt idx="6">
                  <c:v>COTAS ESTATUTÁRIAS - CAIXA DE ASSISTÊNCIA DOS ADVOGADOS</c:v>
                </c:pt>
                <c:pt idx="7">
                  <c:v>COTAS ESTATUTÁRIAS - CONSELHO FEDERAL</c:v>
                </c:pt>
                <c:pt idx="8">
                  <c:v>COTAS ESTATUTÁRIAS - F.I.D.A.</c:v>
                </c:pt>
                <c:pt idx="9">
                  <c:v>COTAS ESTATUTÁRIAS - FUNDO CULTURAL</c:v>
                </c:pt>
                <c:pt idx="10">
                  <c:v>SUPERAVIT / DEFICIT DO PERÍODO</c:v>
                </c:pt>
              </c:strCache>
            </c:strRef>
          </c:cat>
          <c:val>
            <c:numRef>
              <c:f>'DVA 3.TRIM.2020'!$F$36:$F$46</c:f>
              <c:numCache>
                <c:formatCode>_(* #,##0.00_);_(* \(#,##0.00\);_(* "-"??_);_(@_)</c:formatCode>
                <c:ptCount val="11"/>
                <c:pt idx="0">
                  <c:v>4761663.9800000004</c:v>
                </c:pt>
                <c:pt idx="1">
                  <c:v>254448.72000000003</c:v>
                </c:pt>
                <c:pt idx="2">
                  <c:v>676420.46</c:v>
                </c:pt>
                <c:pt idx="3">
                  <c:v>32233.239999999998</c:v>
                </c:pt>
                <c:pt idx="4">
                  <c:v>38667.630000000005</c:v>
                </c:pt>
                <c:pt idx="5">
                  <c:v>106821.86</c:v>
                </c:pt>
                <c:pt idx="6">
                  <c:v>1487767.14</c:v>
                </c:pt>
                <c:pt idx="7">
                  <c:v>743874.52</c:v>
                </c:pt>
                <c:pt idx="8">
                  <c:v>148774.91</c:v>
                </c:pt>
                <c:pt idx="9">
                  <c:v>223162.36</c:v>
                </c:pt>
                <c:pt idx="10">
                  <c:v>-2219177.6199999973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8-414A-B8C3-9781F60F1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7997592"/>
        <c:axId val="787994312"/>
      </c:barChart>
      <c:catAx>
        <c:axId val="787997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7994312"/>
        <c:crosses val="autoZero"/>
        <c:auto val="1"/>
        <c:lblAlgn val="ctr"/>
        <c:lblOffset val="100"/>
        <c:noMultiLvlLbl val="0"/>
      </c:catAx>
      <c:valAx>
        <c:axId val="78799431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solidFill>
              <a:schemeClr val="tx1"/>
            </a:solidFill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799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</xdr:colOff>
      <xdr:row>1</xdr:row>
      <xdr:rowOff>99060</xdr:rowOff>
    </xdr:from>
    <xdr:to>
      <xdr:col>1</xdr:col>
      <xdr:colOff>554355</xdr:colOff>
      <xdr:row>3</xdr:row>
      <xdr:rowOff>89535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2D7E2C-561D-42C7-B2B6-30E472EF5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" y="259080"/>
          <a:ext cx="465773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89535</xdr:rowOff>
    </xdr:from>
    <xdr:to>
      <xdr:col>9</xdr:col>
      <xdr:colOff>868680</xdr:colOff>
      <xdr:row>79</xdr:row>
      <xdr:rowOff>70485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243877B-443E-475F-A7E3-F40095396B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58B5-59C0-4A11-9EE7-CB967B4CAFF1}">
  <dimension ref="A1:P82"/>
  <sheetViews>
    <sheetView tabSelected="1" workbookViewId="0">
      <selection activeCell="M20" sqref="M20"/>
    </sheetView>
  </sheetViews>
  <sheetFormatPr defaultColWidth="9.140625" defaultRowHeight="12" x14ac:dyDescent="0.2"/>
  <cols>
    <col min="1" max="1" width="3" style="1" customWidth="1"/>
    <col min="2" max="3" width="9.140625" style="1"/>
    <col min="4" max="4" width="10.5703125" style="1" customWidth="1"/>
    <col min="5" max="5" width="32.85546875" style="1" customWidth="1"/>
    <col min="6" max="6" width="17.7109375" style="2" customWidth="1"/>
    <col min="7" max="7" width="5.7109375" style="1" customWidth="1"/>
    <col min="8" max="8" width="17.7109375" style="2" customWidth="1"/>
    <col min="9" max="9" width="9.140625" style="1"/>
    <col min="10" max="10" width="13.7109375" style="1" bestFit="1" customWidth="1"/>
    <col min="11" max="11" width="9.140625" style="1"/>
    <col min="12" max="12" width="11" style="2" bestFit="1" customWidth="1"/>
    <col min="13" max="13" width="9.140625" style="1"/>
    <col min="14" max="14" width="13.7109375" style="1" bestFit="1" customWidth="1"/>
    <col min="15" max="15" width="9.140625" style="1"/>
    <col min="16" max="16" width="12.5703125" style="2" bestFit="1" customWidth="1"/>
    <col min="17" max="16384" width="9.140625" style="1"/>
  </cols>
  <sheetData>
    <row r="1" spans="2:16" thickBot="1" x14ac:dyDescent="0.25"/>
    <row r="2" spans="2:16" ht="14.25" x14ac:dyDescent="0.3">
      <c r="B2" s="30" t="s">
        <v>0</v>
      </c>
      <c r="C2" s="31"/>
      <c r="D2" s="31"/>
      <c r="E2" s="31"/>
      <c r="F2" s="31"/>
      <c r="G2" s="31"/>
      <c r="H2" s="32"/>
    </row>
    <row r="3" spans="2:16" ht="14.25" x14ac:dyDescent="0.3">
      <c r="B3" s="33" t="s">
        <v>39</v>
      </c>
      <c r="C3" s="34"/>
      <c r="D3" s="34"/>
      <c r="E3" s="34"/>
      <c r="F3" s="34"/>
      <c r="G3" s="34"/>
      <c r="H3" s="35"/>
    </row>
    <row r="4" spans="2:16" ht="15.6" thickBot="1" x14ac:dyDescent="0.45">
      <c r="B4" s="36" t="s">
        <v>1</v>
      </c>
      <c r="C4" s="37"/>
      <c r="D4" s="37"/>
      <c r="E4" s="37"/>
      <c r="F4" s="37"/>
      <c r="G4" s="37"/>
      <c r="H4" s="38"/>
    </row>
    <row r="6" spans="2:16" s="7" customFormat="1" ht="24.75" thickBot="1" x14ac:dyDescent="0.25">
      <c r="B6" s="3"/>
      <c r="C6" s="4"/>
      <c r="D6" s="4"/>
      <c r="E6" s="4"/>
      <c r="F6" s="5" t="s">
        <v>40</v>
      </c>
      <c r="G6" s="4"/>
      <c r="H6" s="6" t="s">
        <v>41</v>
      </c>
      <c r="L6" s="39"/>
      <c r="P6" s="8"/>
    </row>
    <row r="7" spans="2:16" thickTop="1" x14ac:dyDescent="0.2">
      <c r="B7" s="9"/>
      <c r="F7" s="10"/>
      <c r="H7" s="11"/>
    </row>
    <row r="8" spans="2:16" s="13" customFormat="1" x14ac:dyDescent="0.25">
      <c r="B8" s="12" t="s">
        <v>2</v>
      </c>
      <c r="F8" s="14">
        <f>SUM(F9:F15)</f>
        <v>8845080.209999999</v>
      </c>
      <c r="G8" s="2"/>
      <c r="H8" s="15">
        <f>SUM(H9:H15)</f>
        <v>12587558.220000001</v>
      </c>
      <c r="I8" s="14"/>
      <c r="J8" s="14"/>
      <c r="K8" s="14"/>
      <c r="L8" s="14"/>
      <c r="P8" s="2"/>
    </row>
    <row r="9" spans="2:16" x14ac:dyDescent="0.2">
      <c r="B9" s="9" t="s">
        <v>3</v>
      </c>
      <c r="F9" s="2">
        <f>5631434.43-78101.99</f>
        <v>5553332.4399999995</v>
      </c>
      <c r="G9" s="2"/>
      <c r="H9" s="16">
        <f>6006987.16-123628.11</f>
        <v>5883359.0499999998</v>
      </c>
      <c r="I9" s="2"/>
      <c r="J9" s="2"/>
      <c r="K9" s="2"/>
    </row>
    <row r="10" spans="2:16" x14ac:dyDescent="0.2">
      <c r="B10" s="9" t="s">
        <v>4</v>
      </c>
      <c r="F10" s="2">
        <f>1629599.57-171730.45</f>
        <v>1457869.12</v>
      </c>
      <c r="G10" s="2"/>
      <c r="H10" s="16">
        <f>2240255.63-207794.86</f>
        <v>2032460.77</v>
      </c>
      <c r="I10" s="2"/>
      <c r="J10" s="2"/>
      <c r="K10" s="2"/>
    </row>
    <row r="11" spans="2:16" x14ac:dyDescent="0.2">
      <c r="B11" s="9" t="s">
        <v>5</v>
      </c>
      <c r="F11" s="17">
        <v>14978.02</v>
      </c>
      <c r="G11" s="2"/>
      <c r="H11" s="16">
        <v>476.08</v>
      </c>
      <c r="I11" s="2"/>
      <c r="J11" s="2"/>
      <c r="K11" s="2"/>
    </row>
    <row r="12" spans="2:16" x14ac:dyDescent="0.2">
      <c r="B12" s="9" t="s">
        <v>6</v>
      </c>
      <c r="F12" s="2">
        <v>516071.89</v>
      </c>
      <c r="G12" s="2"/>
      <c r="H12" s="16">
        <v>714921.18</v>
      </c>
      <c r="I12" s="2"/>
      <c r="J12" s="2"/>
      <c r="K12" s="2"/>
    </row>
    <row r="13" spans="2:16" x14ac:dyDescent="0.2">
      <c r="B13" s="9" t="s">
        <v>7</v>
      </c>
      <c r="F13" s="2">
        <v>1221857.5200000005</v>
      </c>
      <c r="G13" s="2"/>
      <c r="H13" s="16">
        <v>2481832.7800000007</v>
      </c>
      <c r="I13" s="2"/>
      <c r="J13" s="2"/>
      <c r="K13" s="2"/>
    </row>
    <row r="14" spans="2:16" x14ac:dyDescent="0.2">
      <c r="B14" s="9" t="s">
        <v>8</v>
      </c>
      <c r="F14" s="2">
        <v>31597.589999999997</v>
      </c>
      <c r="G14" s="2"/>
      <c r="H14" s="16">
        <v>1348000</v>
      </c>
      <c r="I14" s="2"/>
      <c r="J14" s="2"/>
      <c r="K14" s="2"/>
    </row>
    <row r="15" spans="2:16" x14ac:dyDescent="0.2">
      <c r="B15" s="9" t="s">
        <v>9</v>
      </c>
      <c r="F15" s="2">
        <v>49373.630000000005</v>
      </c>
      <c r="G15" s="2"/>
      <c r="H15" s="16">
        <v>126508.36</v>
      </c>
      <c r="I15" s="2"/>
      <c r="J15" s="2"/>
      <c r="K15" s="2"/>
    </row>
    <row r="16" spans="2:16" ht="11.45" x14ac:dyDescent="0.2">
      <c r="B16" s="9"/>
      <c r="G16" s="2"/>
      <c r="H16" s="18"/>
      <c r="I16" s="2"/>
      <c r="J16" s="2"/>
      <c r="K16" s="2"/>
    </row>
    <row r="17" spans="2:14" x14ac:dyDescent="0.25">
      <c r="B17" s="12" t="s">
        <v>10</v>
      </c>
      <c r="C17" s="13"/>
      <c r="D17" s="13"/>
      <c r="E17" s="13"/>
      <c r="F17" s="14">
        <f>SUM(F18:F21)</f>
        <v>2152838.36</v>
      </c>
      <c r="G17" s="14"/>
      <c r="H17" s="15">
        <f>SUM(H18:H21)</f>
        <v>4151583.49</v>
      </c>
      <c r="I17" s="14"/>
      <c r="J17" s="2"/>
      <c r="K17" s="2"/>
    </row>
    <row r="18" spans="2:14" x14ac:dyDescent="0.2">
      <c r="B18" s="9" t="s">
        <v>11</v>
      </c>
      <c r="F18" s="2">
        <v>173964.06000000003</v>
      </c>
      <c r="G18" s="2"/>
      <c r="H18" s="16">
        <v>389119.68</v>
      </c>
      <c r="I18" s="2"/>
      <c r="J18" s="2"/>
      <c r="K18" s="2"/>
    </row>
    <row r="19" spans="2:14" x14ac:dyDescent="0.2">
      <c r="B19" s="9" t="s">
        <v>12</v>
      </c>
      <c r="F19" s="2">
        <v>1944162.7</v>
      </c>
      <c r="G19" s="2"/>
      <c r="H19" s="16">
        <v>3742809.96</v>
      </c>
      <c r="I19" s="2"/>
      <c r="J19" s="2"/>
      <c r="K19" s="2"/>
      <c r="N19" s="19"/>
    </row>
    <row r="20" spans="2:14" x14ac:dyDescent="0.2">
      <c r="B20" s="9" t="s">
        <v>13</v>
      </c>
      <c r="F20" s="2">
        <v>29561.99</v>
      </c>
      <c r="G20" s="2"/>
      <c r="H20" s="16">
        <v>14429.77</v>
      </c>
      <c r="I20" s="2"/>
      <c r="J20" s="2"/>
      <c r="K20" s="2"/>
      <c r="N20" s="19"/>
    </row>
    <row r="21" spans="2:14" x14ac:dyDescent="0.2">
      <c r="B21" s="9" t="s">
        <v>14</v>
      </c>
      <c r="F21" s="2">
        <v>5149.6099999999997</v>
      </c>
      <c r="G21" s="2"/>
      <c r="H21" s="16">
        <v>5224.08</v>
      </c>
      <c r="I21" s="2"/>
      <c r="J21" s="2"/>
      <c r="K21" s="2"/>
      <c r="N21" s="19"/>
    </row>
    <row r="22" spans="2:14" ht="11.45" x14ac:dyDescent="0.2">
      <c r="B22" s="9"/>
      <c r="G22" s="2"/>
      <c r="H22" s="18"/>
      <c r="I22" s="2"/>
      <c r="J22" s="2"/>
      <c r="K22" s="2"/>
      <c r="N22" s="19"/>
    </row>
    <row r="23" spans="2:14" ht="12.6" thickBot="1" x14ac:dyDescent="0.3">
      <c r="B23" s="20" t="s">
        <v>15</v>
      </c>
      <c r="C23" s="21"/>
      <c r="D23" s="21"/>
      <c r="E23" s="21"/>
      <c r="F23" s="22">
        <f>F8-F17</f>
        <v>6692241.8499999996</v>
      </c>
      <c r="G23" s="22"/>
      <c r="H23" s="23">
        <f>H8-H17</f>
        <v>8435974.7300000004</v>
      </c>
      <c r="I23" s="2"/>
      <c r="J23" s="2"/>
      <c r="K23" s="2"/>
      <c r="N23" s="19"/>
    </row>
    <row r="24" spans="2:14" thickTop="1" x14ac:dyDescent="0.2">
      <c r="B24" s="9"/>
      <c r="G24" s="2"/>
      <c r="H24" s="18"/>
      <c r="I24" s="2"/>
      <c r="J24" s="2"/>
      <c r="K24" s="2"/>
      <c r="N24" s="19"/>
    </row>
    <row r="25" spans="2:14" x14ac:dyDescent="0.2">
      <c r="B25" s="12" t="s">
        <v>16</v>
      </c>
      <c r="C25" s="13"/>
      <c r="D25" s="13"/>
      <c r="E25" s="13"/>
      <c r="F25" s="14">
        <f>F26</f>
        <v>687417.09</v>
      </c>
      <c r="G25" s="14"/>
      <c r="H25" s="15">
        <f>H26</f>
        <v>465138.87</v>
      </c>
      <c r="I25" s="14"/>
      <c r="J25" s="2"/>
      <c r="K25" s="2"/>
    </row>
    <row r="26" spans="2:14" x14ac:dyDescent="0.2">
      <c r="B26" s="9" t="s">
        <v>17</v>
      </c>
      <c r="F26" s="2">
        <v>687417.09</v>
      </c>
      <c r="G26" s="2"/>
      <c r="H26" s="16">
        <v>465138.87</v>
      </c>
      <c r="I26" s="2"/>
      <c r="J26" s="2"/>
      <c r="K26" s="2"/>
      <c r="N26" s="19"/>
    </row>
    <row r="27" spans="2:14" ht="11.45" x14ac:dyDescent="0.2">
      <c r="B27" s="9"/>
      <c r="G27" s="2"/>
      <c r="H27" s="18"/>
      <c r="I27" s="2"/>
      <c r="J27" s="2"/>
      <c r="K27" s="2"/>
    </row>
    <row r="28" spans="2:14" ht="12.75" thickBot="1" x14ac:dyDescent="0.25">
      <c r="B28" s="20" t="s">
        <v>18</v>
      </c>
      <c r="C28" s="21"/>
      <c r="D28" s="21"/>
      <c r="E28" s="21"/>
      <c r="F28" s="22">
        <f>F23-F25</f>
        <v>6004824.7599999998</v>
      </c>
      <c r="G28" s="22"/>
      <c r="H28" s="23">
        <f>H23-H25</f>
        <v>7970835.8600000003</v>
      </c>
      <c r="I28" s="2"/>
      <c r="J28" s="2"/>
      <c r="K28" s="2"/>
      <c r="N28" s="19"/>
    </row>
    <row r="29" spans="2:14" thickTop="1" x14ac:dyDescent="0.2">
      <c r="B29" s="9"/>
      <c r="G29" s="2"/>
      <c r="H29" s="18"/>
      <c r="I29" s="2"/>
      <c r="J29" s="2"/>
      <c r="K29" s="2"/>
      <c r="N29" s="19"/>
    </row>
    <row r="30" spans="2:14" x14ac:dyDescent="0.2">
      <c r="B30" s="12" t="s">
        <v>19</v>
      </c>
      <c r="C30" s="13"/>
      <c r="D30" s="13"/>
      <c r="E30" s="13"/>
      <c r="F30" s="14">
        <f>F31</f>
        <v>249832.44</v>
      </c>
      <c r="G30" s="14"/>
      <c r="H30" s="15">
        <f>H31</f>
        <v>331422.96999999997</v>
      </c>
      <c r="I30" s="2"/>
      <c r="J30" s="2"/>
      <c r="K30" s="2"/>
      <c r="N30" s="19"/>
    </row>
    <row r="31" spans="2:14" x14ac:dyDescent="0.2">
      <c r="B31" s="9" t="s">
        <v>20</v>
      </c>
      <c r="F31" s="2">
        <v>249832.44</v>
      </c>
      <c r="G31" s="2"/>
      <c r="H31" s="16">
        <v>331422.96999999997</v>
      </c>
      <c r="I31" s="2"/>
      <c r="J31" s="2"/>
      <c r="K31" s="2"/>
      <c r="N31" s="19"/>
    </row>
    <row r="32" spans="2:14" ht="11.45" x14ac:dyDescent="0.2">
      <c r="B32" s="9"/>
      <c r="G32" s="2"/>
      <c r="H32" s="18"/>
      <c r="I32" s="2"/>
      <c r="J32" s="2"/>
      <c r="K32" s="2"/>
      <c r="N32" s="19"/>
    </row>
    <row r="33" spans="2:14" ht="12.6" thickBot="1" x14ac:dyDescent="0.3">
      <c r="B33" s="20" t="s">
        <v>21</v>
      </c>
      <c r="C33" s="21"/>
      <c r="D33" s="21"/>
      <c r="E33" s="21"/>
      <c r="F33" s="22">
        <f>F28+F30</f>
        <v>6254657.2000000002</v>
      </c>
      <c r="G33" s="22"/>
      <c r="H33" s="23">
        <f>H28+H30</f>
        <v>8302258.8300000001</v>
      </c>
      <c r="I33" s="2"/>
      <c r="J33" s="2"/>
      <c r="K33" s="2"/>
      <c r="N33" s="19"/>
    </row>
    <row r="34" spans="2:14" thickTop="1" x14ac:dyDescent="0.2">
      <c r="B34" s="9"/>
      <c r="G34" s="2"/>
      <c r="H34" s="18"/>
      <c r="I34" s="2"/>
      <c r="J34" s="2"/>
      <c r="K34" s="2"/>
    </row>
    <row r="35" spans="2:14" ht="12.75" thickBot="1" x14ac:dyDescent="0.25">
      <c r="B35" s="20" t="s">
        <v>22</v>
      </c>
      <c r="C35" s="21"/>
      <c r="D35" s="21"/>
      <c r="E35" s="21"/>
      <c r="F35" s="22">
        <f>SUM(F36:F46)</f>
        <v>6254657.200000003</v>
      </c>
      <c r="G35" s="21"/>
      <c r="H35" s="23">
        <f>SUM(H36:H46)</f>
        <v>8302258.8300000001</v>
      </c>
      <c r="N35" s="19"/>
    </row>
    <row r="36" spans="2:14" thickTop="1" x14ac:dyDescent="0.2">
      <c r="B36" s="9" t="s">
        <v>23</v>
      </c>
      <c r="F36" s="2">
        <v>4761663.9800000004</v>
      </c>
      <c r="H36" s="18">
        <v>5342881.32</v>
      </c>
    </row>
    <row r="37" spans="2:14" x14ac:dyDescent="0.2">
      <c r="B37" s="9" t="s">
        <v>24</v>
      </c>
      <c r="F37" s="2">
        <v>254448.72000000003</v>
      </c>
      <c r="H37" s="18">
        <v>332798.99</v>
      </c>
      <c r="N37" s="19"/>
    </row>
    <row r="38" spans="2:14" x14ac:dyDescent="0.2">
      <c r="B38" s="9" t="s">
        <v>25</v>
      </c>
      <c r="F38" s="2">
        <v>676420.46</v>
      </c>
      <c r="H38" s="18">
        <v>719751.59</v>
      </c>
      <c r="N38" s="19"/>
    </row>
    <row r="39" spans="2:14" x14ac:dyDescent="0.2">
      <c r="B39" s="9" t="s">
        <v>26</v>
      </c>
      <c r="F39" s="2">
        <v>32233.239999999998</v>
      </c>
      <c r="H39" s="18">
        <v>33650.11</v>
      </c>
      <c r="N39" s="19"/>
    </row>
    <row r="40" spans="2:14" x14ac:dyDescent="0.2">
      <c r="B40" s="9" t="s">
        <v>27</v>
      </c>
      <c r="F40" s="2">
        <v>38667.630000000005</v>
      </c>
      <c r="H40" s="18">
        <v>22476.7</v>
      </c>
      <c r="N40" s="19"/>
    </row>
    <row r="41" spans="2:14" x14ac:dyDescent="0.2">
      <c r="B41" s="9" t="s">
        <v>28</v>
      </c>
      <c r="F41" s="2">
        <v>106821.86</v>
      </c>
      <c r="H41" s="18">
        <v>144744.68</v>
      </c>
      <c r="N41" s="2"/>
    </row>
    <row r="42" spans="2:14" x14ac:dyDescent="0.2">
      <c r="B42" s="9" t="s">
        <v>29</v>
      </c>
      <c r="F42" s="2">
        <v>1487767.14</v>
      </c>
      <c r="H42" s="18">
        <v>1699066.8599999999</v>
      </c>
      <c r="J42" s="2"/>
      <c r="N42" s="19"/>
    </row>
    <row r="43" spans="2:14" x14ac:dyDescent="0.2">
      <c r="B43" s="9" t="s">
        <v>30</v>
      </c>
      <c r="F43" s="2">
        <v>743874.52</v>
      </c>
      <c r="H43" s="18">
        <v>849533.42999999993</v>
      </c>
      <c r="J43" s="19"/>
    </row>
    <row r="44" spans="2:14" x14ac:dyDescent="0.2">
      <c r="B44" s="9" t="s">
        <v>31</v>
      </c>
      <c r="F44" s="2">
        <v>148774.91</v>
      </c>
      <c r="H44" s="18">
        <v>169906.68</v>
      </c>
      <c r="J44" s="2"/>
      <c r="N44" s="19"/>
    </row>
    <row r="45" spans="2:14" x14ac:dyDescent="0.2">
      <c r="B45" s="9" t="s">
        <v>32</v>
      </c>
      <c r="F45" s="2">
        <v>223162.36</v>
      </c>
      <c r="H45" s="18">
        <v>254860.02000000002</v>
      </c>
    </row>
    <row r="46" spans="2:14" x14ac:dyDescent="0.2">
      <c r="B46" s="24" t="s">
        <v>33</v>
      </c>
      <c r="C46" s="25"/>
      <c r="D46" s="25"/>
      <c r="E46" s="25"/>
      <c r="F46" s="26">
        <v>-2219177.6199999973</v>
      </c>
      <c r="G46" s="25"/>
      <c r="H46" s="27">
        <v>-1267411.5499999989</v>
      </c>
      <c r="N46" s="19"/>
    </row>
    <row r="76" spans="1:10" x14ac:dyDescent="0.2">
      <c r="A76" s="13"/>
      <c r="B76" s="29" t="s">
        <v>34</v>
      </c>
      <c r="C76" s="29"/>
      <c r="D76" s="29"/>
      <c r="E76" s="29"/>
      <c r="F76" s="14"/>
      <c r="G76" s="29" t="s">
        <v>35</v>
      </c>
      <c r="H76" s="29"/>
      <c r="I76" s="29"/>
      <c r="J76" s="29"/>
    </row>
    <row r="77" spans="1:10" x14ac:dyDescent="0.2">
      <c r="A77" s="13"/>
      <c r="B77" s="29" t="s">
        <v>36</v>
      </c>
      <c r="C77" s="29"/>
      <c r="D77" s="29"/>
      <c r="E77" s="29"/>
      <c r="F77" s="14"/>
      <c r="G77" s="29" t="s">
        <v>38</v>
      </c>
      <c r="H77" s="29"/>
      <c r="I77" s="29"/>
      <c r="J77" s="29"/>
    </row>
    <row r="78" spans="1:10" x14ac:dyDescent="0.2">
      <c r="A78" s="13"/>
      <c r="B78" s="28"/>
      <c r="C78" s="28"/>
      <c r="D78" s="28"/>
      <c r="E78" s="28"/>
      <c r="F78" s="14"/>
      <c r="G78" s="28"/>
      <c r="H78" s="28"/>
      <c r="I78" s="28"/>
      <c r="J78" s="28"/>
    </row>
    <row r="79" spans="1:10" x14ac:dyDescent="0.2">
      <c r="A79" s="13"/>
      <c r="B79" s="28"/>
      <c r="C79" s="28"/>
      <c r="D79" s="28"/>
      <c r="E79" s="28"/>
      <c r="F79" s="14"/>
      <c r="G79" s="28"/>
      <c r="H79" s="28"/>
      <c r="I79" s="28"/>
      <c r="J79" s="28"/>
    </row>
    <row r="81" spans="1:10" x14ac:dyDescent="0.2">
      <c r="A81" s="29" t="s">
        <v>34</v>
      </c>
      <c r="B81" s="29"/>
      <c r="C81" s="29"/>
      <c r="D81" s="29"/>
      <c r="E81" s="29"/>
      <c r="F81" s="14"/>
      <c r="G81" s="29" t="s">
        <v>35</v>
      </c>
      <c r="H81" s="29"/>
      <c r="I81" s="29"/>
      <c r="J81" s="29"/>
    </row>
    <row r="82" spans="1:10" x14ac:dyDescent="0.2">
      <c r="A82" s="29" t="s">
        <v>36</v>
      </c>
      <c r="B82" s="29"/>
      <c r="C82" s="29"/>
      <c r="D82" s="29"/>
      <c r="E82" s="29"/>
      <c r="F82" s="14"/>
      <c r="G82" s="29" t="s">
        <v>37</v>
      </c>
      <c r="H82" s="29"/>
      <c r="I82" s="29"/>
      <c r="J82" s="29"/>
    </row>
  </sheetData>
  <sheetProtection algorithmName="SHA-512" hashValue="bs06dlKgn8rTY0eca2HlD0RuLmxs3T/V435zzr4+ceCoysibCXlaNrkBdqKbBlYWqBiaI3bwY1HYqS7hO5PfWA==" saltValue="+ksqHLkRYtgkcWBT8eVDZw==" spinCount="100000" sheet="1" objects="1" scenarios="1"/>
  <mergeCells count="11">
    <mergeCell ref="A82:E82"/>
    <mergeCell ref="G81:J81"/>
    <mergeCell ref="G82:J82"/>
    <mergeCell ref="B2:H2"/>
    <mergeCell ref="B3:H3"/>
    <mergeCell ref="B4:H4"/>
    <mergeCell ref="B76:E76"/>
    <mergeCell ref="B77:E77"/>
    <mergeCell ref="G76:J76"/>
    <mergeCell ref="G77:J77"/>
    <mergeCell ref="A81:E81"/>
  </mergeCell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DVA 3.TRIM.2020</vt:lpstr>
      <vt:lpstr>'DVA 3.TRIM.2020'!Area_de_impressao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Cesar de Oliveira</dc:creator>
  <cp:lastModifiedBy>Rogerio Cesar de Oliveira</cp:lastModifiedBy>
  <cp:lastPrinted>2020-11-11T20:09:45Z</cp:lastPrinted>
  <dcterms:created xsi:type="dcterms:W3CDTF">2020-10-16T20:35:33Z</dcterms:created>
  <dcterms:modified xsi:type="dcterms:W3CDTF">2020-11-11T21:08:35Z</dcterms:modified>
</cp:coreProperties>
</file>