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DORIA\Rogério Oliveira\OAB 2020\Portal da Transparência - 2020\Seccional\"/>
    </mc:Choice>
  </mc:AlternateContent>
  <xr:revisionPtr revIDLastSave="0" documentId="13_ncr:1_{1C2160D0-E09A-441A-B4FC-D096D983D8F3}" xr6:coauthVersionLast="45" xr6:coauthVersionMax="45" xr10:uidLastSave="{00000000-0000-0000-0000-000000000000}"/>
  <bookViews>
    <workbookView xWindow="-120" yWindow="-120" windowWidth="38640" windowHeight="15840" xr2:uid="{83E164AF-20DE-48D8-BEC8-6A75824AECEE}"/>
  </bookViews>
  <sheets>
    <sheet name="Balanc 3º trim 2020 OABP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1" l="1"/>
  <c r="M66" i="1"/>
  <c r="M65" i="1"/>
  <c r="M60" i="1"/>
  <c r="M59" i="1"/>
  <c r="M58" i="1"/>
  <c r="M53" i="1"/>
  <c r="M52" i="1"/>
  <c r="M51" i="1"/>
  <c r="M50" i="1"/>
  <c r="M49" i="1"/>
  <c r="M48" i="1"/>
  <c r="M47" i="1"/>
  <c r="M46" i="1"/>
  <c r="M37" i="1"/>
  <c r="M36" i="1"/>
  <c r="M33" i="1"/>
  <c r="M32" i="1"/>
  <c r="M31" i="1"/>
  <c r="M26" i="1"/>
  <c r="M23" i="1"/>
  <c r="M22" i="1"/>
  <c r="M21" i="1"/>
  <c r="M20" i="1"/>
  <c r="M17" i="1"/>
  <c r="M16" i="1"/>
  <c r="M15" i="1"/>
  <c r="M14" i="1"/>
  <c r="M13" i="1"/>
  <c r="O55" i="1" l="1"/>
  <c r="O64" i="1"/>
  <c r="O62" i="1" s="1"/>
  <c r="K64" i="1"/>
  <c r="O57" i="1"/>
  <c r="K57" i="1"/>
  <c r="M57" i="1" s="1"/>
  <c r="O45" i="1"/>
  <c r="O43" i="1" s="1"/>
  <c r="K45" i="1"/>
  <c r="O35" i="1"/>
  <c r="K35" i="1"/>
  <c r="O30" i="1"/>
  <c r="O28" i="1" s="1"/>
  <c r="K30" i="1"/>
  <c r="M30" i="1" s="1"/>
  <c r="O25" i="1"/>
  <c r="K25" i="1"/>
  <c r="M25" i="1" s="1"/>
  <c r="O19" i="1"/>
  <c r="K19" i="1"/>
  <c r="M19" i="1" s="1"/>
  <c r="O12" i="1"/>
  <c r="K12" i="1"/>
  <c r="O41" i="1" l="1"/>
  <c r="K62" i="1"/>
  <c r="M62" i="1" s="1"/>
  <c r="M64" i="1"/>
  <c r="K55" i="1"/>
  <c r="M55" i="1" s="1"/>
  <c r="M45" i="1"/>
  <c r="K43" i="1"/>
  <c r="M43" i="1" s="1"/>
  <c r="M35" i="1"/>
  <c r="K28" i="1"/>
  <c r="M28" i="1" s="1"/>
  <c r="O10" i="1"/>
  <c r="O8" i="1" s="1"/>
  <c r="M12" i="1"/>
  <c r="K10" i="1"/>
  <c r="K41" i="1" l="1"/>
  <c r="M41" i="1" s="1"/>
  <c r="M10" i="1"/>
  <c r="K8" i="1"/>
  <c r="M8" i="1" s="1"/>
</calcChain>
</file>

<file path=xl/sharedStrings.xml><?xml version="1.0" encoding="utf-8"?>
<sst xmlns="http://schemas.openxmlformats.org/spreadsheetml/2006/main" count="52" uniqueCount="47">
  <si>
    <t>ORDEM DOS ADVOGADOS DO BRASIL - SEÇÃO DO PARANÁ</t>
  </si>
  <si>
    <t>Valores em reais</t>
  </si>
  <si>
    <t>Evol. %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</si>
  <si>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</si>
  <si>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</si>
  <si>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</si>
  <si>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</si>
  <si>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</si>
  <si>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</si>
  <si>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</si>
  <si>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</si>
  <si>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</si>
  <si>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</si>
  <si>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MULTAS SOBRE INFRAÇÕES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</si>
  <si>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</si>
  <si>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</si>
  <si>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</si>
  <si>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</si>
  <si>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</si>
  <si>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</si>
  <si>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</si>
  <si>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</si>
  <si>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MULTAS SOBRE INFRAÇÕES EXERCÍCIOS ANTERIORES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</si>
  <si>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</si>
  <si>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</si>
  <si>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</si>
  <si>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</si>
  <si>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</si>
  <si>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</si>
  <si>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</si>
  <si>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</si>
  <si>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</si>
  <si>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</si>
  <si>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OUTRAS OBRIGAÇÕES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</si>
  <si>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</si>
  <si>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</si>
  <si>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</si>
  <si>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</si>
  <si>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</si>
  <si>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</si>
  <si>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SUPERAVIT/ DEFICIT DO EXERCÍCIO</t>
  </si>
  <si>
    <t>AJUSTES DE AVALIAÇÃO PATRIMONIAL</t>
  </si>
  <si>
    <t>CÁSSIO LISANDRO TELLES</t>
  </si>
  <si>
    <t>ROGÉRIO CESAR DE OLIVEIRA</t>
  </si>
  <si>
    <t>Presidente da OAB/Paraná</t>
  </si>
  <si>
    <t>Contador CRC/PR 033583/O-0</t>
  </si>
  <si>
    <t>Balancete mensal em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</si>
</sst>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%;\(0.00%\)"/>
  </numFmts>
  <fonts count="5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14" fontId="2" fillId="2" borderId="9" xfId="0" applyNumberFormat="1" applyFont="1" applyFill="1" applyBorder="1" applyAlignment="1" applyProtection="1">
      <alignment horizontal="center"/>
      <protection hidden="1"/>
    </xf>
    <xf numFmtId="14" fontId="2" fillId="2" borderId="0" xfId="0" applyNumberFormat="1" applyFont="1" applyFill="1" applyAlignment="1" applyProtection="1">
      <alignment horizontal="center"/>
      <protection hidden="1"/>
    </xf>
    <xf numFmtId="0" fontId="2" fillId="2" borderId="9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43" fontId="2" fillId="2" borderId="9" xfId="0" applyNumberFormat="1" applyFont="1" applyFill="1" applyBorder="1" applyProtection="1">
      <protection hidden="1"/>
    </xf>
    <xf numFmtId="43" fontId="2" fillId="2" borderId="0" xfId="0" applyNumberFormat="1" applyFont="1" applyFill="1" applyProtection="1">
      <protection hidden="1"/>
    </xf>
    <xf numFmtId="165" fontId="2" fillId="2" borderId="9" xfId="0" applyNumberFormat="1" applyFont="1" applyFill="1" applyBorder="1" applyProtection="1">
      <protection hidden="1"/>
    </xf>
    <xf numFmtId="43" fontId="1" fillId="2" borderId="0" xfId="0" applyNumberFormat="1" applyFont="1" applyFill="1" applyProtection="1">
      <protection hidden="1"/>
    </xf>
    <xf numFmtId="165" fontId="1" fillId="2" borderId="0" xfId="0" applyNumberFormat="1" applyFont="1" applyFill="1" applyProtection="1">
      <protection hidden="1"/>
    </xf>
    <xf numFmtId="165" fontId="2" fillId="2" borderId="0" xfId="0" applyNumberFormat="1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388FD2-36F0-46B1-8283-4B8B1EDC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7AE7F4-5D31-45F6-8F37-A8977E67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57789-6636-43A4-B322-44EF2F1FEE60}">
  <dimension ref="A1:Q80"/>
  <sheetViews>
    <sheetView tabSelected="1" workbookViewId="0">
      <selection activeCell="T7" sqref="T7"/>
    </sheetView>
  </sheetViews>
  <sheetFormatPr defaultColWidth="9.140625"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3.7109375" style="1" customWidth="1"/>
    <col min="11" max="11" width="14.5703125" style="2" bestFit="1" customWidth="1"/>
    <col min="12" max="12" width="1.7109375" style="2" customWidth="1"/>
    <col min="13" max="13" width="9.140625" style="2" bestFit="1"/>
    <col min="14" max="14" width="1.7109375" style="1" customWidth="1"/>
    <col min="15" max="15" width="14.5703125" style="2" bestFit="1" customWidth="1"/>
    <col min="16" max="16" width="1" style="1" customWidth="1"/>
    <col min="17" max="17" width="13.5703125" style="1" bestFit="1" customWidth="1"/>
    <col min="18" max="16384" width="9.140625" style="1"/>
  </cols>
  <sheetData>
    <row r="1" spans="2:15" ht="6.75" customHeight="1" thickBot="1" x14ac:dyDescent="0.25"/>
    <row r="2" spans="2:1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x14ac:dyDescent="0.2">
      <c r="B3" s="6" t="s">
        <v>46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12" customHeight="1" thickBot="1" x14ac:dyDescent="0.25"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12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2"/>
      <c r="O5" s="12"/>
    </row>
    <row r="6" spans="2:15" ht="15" customHeight="1" thickBot="1" x14ac:dyDescent="0.25">
      <c r="B6" s="14"/>
      <c r="C6" s="14"/>
      <c r="D6" s="14"/>
      <c r="E6" s="14"/>
      <c r="F6" s="14"/>
      <c r="G6" s="14"/>
      <c r="H6" s="14"/>
      <c r="I6" s="14"/>
      <c r="J6" s="14"/>
      <c r="K6" s="15">
        <v>44104</v>
      </c>
      <c r="L6" s="16"/>
      <c r="M6" s="15" t="s">
        <v>2</v>
      </c>
      <c r="O6" s="15">
        <v>43738</v>
      </c>
    </row>
    <row r="7" spans="2:15" ht="12.75" thickTop="1" x14ac:dyDescent="0.2"/>
    <row r="8" spans="2:15" ht="12.75" thickBot="1" x14ac:dyDescent="0.25">
      <c r="B8" s="17" t="s">
        <v>3</v>
      </c>
      <c r="C8" s="17"/>
      <c r="D8" s="17"/>
      <c r="E8" s="18"/>
      <c r="F8" s="18"/>
      <c r="G8" s="18"/>
      <c r="H8" s="18"/>
      <c r="I8" s="18"/>
      <c r="J8" s="18"/>
      <c r="K8" s="19">
        <f>K10+K28</f>
        <v>166847513.56999999</v>
      </c>
      <c r="L8" s="20"/>
      <c r="M8" s="21">
        <f>IF(ISERR((K8/O8)-1),"",(K8/O8)-1)</f>
        <v>0.13960320086583344</v>
      </c>
      <c r="N8" s="22"/>
      <c r="O8" s="19">
        <f>O10+O28</f>
        <v>146408428.34</v>
      </c>
    </row>
    <row r="9" spans="2:15" ht="6" customHeight="1" thickTop="1" x14ac:dyDescent="0.2">
      <c r="B9" s="18"/>
      <c r="C9" s="18"/>
      <c r="D9" s="18"/>
      <c r="E9" s="18"/>
      <c r="F9" s="18"/>
      <c r="G9" s="18"/>
      <c r="H9" s="18"/>
      <c r="I9" s="18"/>
      <c r="J9" s="18"/>
      <c r="K9" s="20"/>
      <c r="L9" s="20"/>
      <c r="M9" s="23"/>
      <c r="N9" s="22"/>
      <c r="O9" s="20"/>
    </row>
    <row r="10" spans="2:15" x14ac:dyDescent="0.2">
      <c r="B10" s="18"/>
      <c r="C10" s="18" t="s">
        <v>4</v>
      </c>
      <c r="D10" s="18"/>
      <c r="E10" s="18"/>
      <c r="F10" s="18"/>
      <c r="G10" s="18"/>
      <c r="H10" s="18"/>
      <c r="I10" s="18"/>
      <c r="J10" s="18"/>
      <c r="K10" s="20">
        <f>K12+K19+K25</f>
        <v>46748045.230000004</v>
      </c>
      <c r="L10" s="20"/>
      <c r="M10" s="24">
        <f>IF(ISERR((K10/O10)-1),"",(K10/O10)-1)</f>
        <v>0.58035067347125779</v>
      </c>
      <c r="N10" s="22"/>
      <c r="O10" s="20">
        <f>O12+O19+O25</f>
        <v>29580805.080000002</v>
      </c>
    </row>
    <row r="11" spans="2:15" ht="6" customHeight="1" x14ac:dyDescent="0.2">
      <c r="K11" s="22"/>
      <c r="L11" s="22"/>
      <c r="M11" s="23"/>
      <c r="N11" s="22"/>
      <c r="O11" s="22"/>
    </row>
    <row r="12" spans="2:15" x14ac:dyDescent="0.2">
      <c r="B12" s="18"/>
      <c r="C12" s="18"/>
      <c r="D12" s="18" t="s">
        <v>5</v>
      </c>
      <c r="E12" s="18"/>
      <c r="F12" s="18"/>
      <c r="G12" s="18"/>
      <c r="H12" s="18"/>
      <c r="I12" s="18"/>
      <c r="J12" s="18"/>
      <c r="K12" s="20">
        <f>SUM(K13:K17)</f>
        <v>16144410.740000002</v>
      </c>
      <c r="L12" s="20"/>
      <c r="M12" s="24">
        <f t="shared" ref="M12:M17" si="0">IF(ISERR((K12/O12)-1),"",(K12/O12)-1)</f>
        <v>0.98138617522110505</v>
      </c>
      <c r="N12" s="22"/>
      <c r="O12" s="20">
        <f>SUM(O13:O17)</f>
        <v>8148038.4500000002</v>
      </c>
    </row>
    <row r="13" spans="2:15" x14ac:dyDescent="0.2">
      <c r="E13" s="1" t="s">
        <v>6</v>
      </c>
      <c r="K13" s="22">
        <v>84202.72</v>
      </c>
      <c r="L13" s="22"/>
      <c r="M13" s="23">
        <f t="shared" si="0"/>
        <v>1.5096858225214675</v>
      </c>
      <c r="N13" s="22"/>
      <c r="O13" s="22">
        <v>33551.1</v>
      </c>
    </row>
    <row r="14" spans="2:15" x14ac:dyDescent="0.2">
      <c r="E14" s="1" t="s">
        <v>7</v>
      </c>
      <c r="K14" s="22">
        <v>1119760.9400000002</v>
      </c>
      <c r="L14" s="22"/>
      <c r="M14" s="23">
        <f t="shared" si="0"/>
        <v>1.3402502771594182</v>
      </c>
      <c r="N14" s="22"/>
      <c r="O14" s="22">
        <v>478479.14000000007</v>
      </c>
    </row>
    <row r="15" spans="2:15" x14ac:dyDescent="0.2">
      <c r="E15" s="1" t="s">
        <v>8</v>
      </c>
      <c r="K15" s="22">
        <v>35939.35</v>
      </c>
      <c r="L15" s="22"/>
      <c r="M15" s="23">
        <f t="shared" si="0"/>
        <v>8.2746949024384566</v>
      </c>
      <c r="N15" s="22"/>
      <c r="O15" s="22">
        <v>3874.9900000000002</v>
      </c>
    </row>
    <row r="16" spans="2:15" x14ac:dyDescent="0.2">
      <c r="E16" s="1" t="s">
        <v>9</v>
      </c>
      <c r="K16" s="22">
        <v>21632.04</v>
      </c>
      <c r="L16" s="22"/>
      <c r="M16" s="23">
        <f t="shared" si="0"/>
        <v>0.91890103378473098</v>
      </c>
      <c r="N16" s="22"/>
      <c r="O16" s="22">
        <v>11273.14</v>
      </c>
    </row>
    <row r="17" spans="1:15" x14ac:dyDescent="0.2">
      <c r="E17" s="1" t="s">
        <v>10</v>
      </c>
      <c r="K17" s="22">
        <v>14882875.690000001</v>
      </c>
      <c r="L17" s="22"/>
      <c r="M17" s="23">
        <f t="shared" si="0"/>
        <v>0.95291286465923419</v>
      </c>
      <c r="N17" s="22"/>
      <c r="O17" s="22">
        <v>7620860.0800000001</v>
      </c>
    </row>
    <row r="18" spans="1:15" ht="6" customHeight="1" x14ac:dyDescent="0.2">
      <c r="K18" s="22"/>
      <c r="L18" s="22"/>
      <c r="M18" s="23"/>
      <c r="N18" s="22"/>
      <c r="O18" s="22"/>
    </row>
    <row r="19" spans="1:15" x14ac:dyDescent="0.2">
      <c r="B19" s="18"/>
      <c r="C19" s="18"/>
      <c r="D19" s="18" t="s">
        <v>11</v>
      </c>
      <c r="E19" s="18"/>
      <c r="F19" s="18"/>
      <c r="G19" s="18"/>
      <c r="H19" s="18"/>
      <c r="I19" s="18"/>
      <c r="J19" s="18"/>
      <c r="K19" s="20">
        <f>SUM(K20:K23)</f>
        <v>30542447.82</v>
      </c>
      <c r="L19" s="20"/>
      <c r="M19" s="24">
        <f t="shared" ref="M19:M23" si="1">IF(ISERR((K19/O19)-1),"",(K19/O19)-1)</f>
        <v>0.42815713747885664</v>
      </c>
      <c r="N19" s="22"/>
      <c r="O19" s="20">
        <f>SUM(O20:O23)</f>
        <v>21385915.470000003</v>
      </c>
    </row>
    <row r="20" spans="1:15" x14ac:dyDescent="0.2">
      <c r="E20" s="1" t="s">
        <v>12</v>
      </c>
      <c r="K20" s="22">
        <v>29310508.199999999</v>
      </c>
      <c r="L20" s="22"/>
      <c r="M20" s="23">
        <f t="shared" si="1"/>
        <v>0.44170789316963655</v>
      </c>
      <c r="N20" s="22"/>
      <c r="O20" s="22">
        <v>20330406.970000003</v>
      </c>
    </row>
    <row r="21" spans="1:15" x14ac:dyDescent="0.2">
      <c r="E21" s="1" t="s">
        <v>13</v>
      </c>
      <c r="K21" s="22">
        <v>210235.3</v>
      </c>
      <c r="L21" s="22"/>
      <c r="M21" s="23" t="str">
        <f t="shared" si="1"/>
        <v/>
      </c>
      <c r="N21" s="22"/>
      <c r="O21" s="22"/>
    </row>
    <row r="22" spans="1:15" x14ac:dyDescent="0.2">
      <c r="E22" s="1" t="s">
        <v>14</v>
      </c>
      <c r="K22" s="22">
        <v>1007002.6</v>
      </c>
      <c r="L22" s="22"/>
      <c r="M22" s="23">
        <f t="shared" si="1"/>
        <v>-1.4572989352933829E-2</v>
      </c>
      <c r="N22" s="22"/>
      <c r="O22" s="22">
        <v>1021894.6599999999</v>
      </c>
    </row>
    <row r="23" spans="1:15" x14ac:dyDescent="0.2">
      <c r="E23" s="1" t="s">
        <v>15</v>
      </c>
      <c r="K23" s="22">
        <v>14701.720000000001</v>
      </c>
      <c r="L23" s="22"/>
      <c r="M23" s="23">
        <f>IF(ISERR((K23/O23)-1),"",(K23/O23)-1)</f>
        <v>-0.56262896473595392</v>
      </c>
      <c r="N23" s="22"/>
      <c r="O23" s="22">
        <v>33613.839999999997</v>
      </c>
    </row>
    <row r="24" spans="1:15" ht="6" customHeight="1" x14ac:dyDescent="0.2">
      <c r="K24" s="22"/>
      <c r="L24" s="22"/>
      <c r="M24" s="23"/>
      <c r="N24" s="22"/>
      <c r="O24" s="22"/>
    </row>
    <row r="25" spans="1:15" x14ac:dyDescent="0.2">
      <c r="B25" s="18"/>
      <c r="C25" s="18"/>
      <c r="D25" s="18" t="s">
        <v>16</v>
      </c>
      <c r="E25" s="18"/>
      <c r="F25" s="18"/>
      <c r="G25" s="18"/>
      <c r="H25" s="18"/>
      <c r="I25" s="18"/>
      <c r="J25" s="18"/>
      <c r="K25" s="20">
        <f>K26</f>
        <v>61186.670000000006</v>
      </c>
      <c r="L25" s="20"/>
      <c r="M25" s="24">
        <f t="shared" ref="M25:M26" si="2">IF(ISERR((K25/O25)-1),"",(K25/O25)-1)</f>
        <v>0.30597983059544309</v>
      </c>
      <c r="N25" s="22"/>
      <c r="O25" s="20">
        <f>O26</f>
        <v>46851.16</v>
      </c>
    </row>
    <row r="26" spans="1:15" x14ac:dyDescent="0.2">
      <c r="E26" s="1" t="s">
        <v>17</v>
      </c>
      <c r="K26" s="22">
        <v>61186.670000000006</v>
      </c>
      <c r="L26" s="22"/>
      <c r="M26" s="23">
        <f t="shared" si="2"/>
        <v>0.30597983059544309</v>
      </c>
      <c r="N26" s="22"/>
      <c r="O26" s="22">
        <v>46851.16</v>
      </c>
    </row>
    <row r="27" spans="1:15" ht="6" customHeight="1" x14ac:dyDescent="0.2">
      <c r="K27" s="22"/>
      <c r="L27" s="22"/>
      <c r="M27" s="23"/>
      <c r="N27" s="22"/>
      <c r="O27" s="22"/>
    </row>
    <row r="28" spans="1:15" x14ac:dyDescent="0.2">
      <c r="B28" s="18"/>
      <c r="C28" s="18" t="s">
        <v>18</v>
      </c>
      <c r="D28" s="18"/>
      <c r="E28" s="18"/>
      <c r="K28" s="20">
        <f>K30+K35</f>
        <v>120099468.34</v>
      </c>
      <c r="L28" s="20"/>
      <c r="M28" s="24">
        <f t="shared" ref="M28" si="3">IF(ISERR((K28/O28)-1),"",(K28/O28)-1)</f>
        <v>2.8005748886275939E-2</v>
      </c>
      <c r="N28" s="22"/>
      <c r="O28" s="20">
        <f>O30+O35</f>
        <v>116827623.26000001</v>
      </c>
    </row>
    <row r="29" spans="1:15" ht="6" customHeight="1" x14ac:dyDescent="0.2">
      <c r="K29" s="22"/>
      <c r="L29" s="22"/>
      <c r="M29" s="23"/>
      <c r="N29" s="22"/>
      <c r="O29" s="22"/>
    </row>
    <row r="30" spans="1:15" x14ac:dyDescent="0.2">
      <c r="A30" s="18"/>
      <c r="B30" s="18"/>
      <c r="C30" s="18"/>
      <c r="D30" s="18" t="s">
        <v>19</v>
      </c>
      <c r="E30" s="18"/>
      <c r="F30" s="18"/>
      <c r="G30" s="18"/>
      <c r="H30" s="18"/>
      <c r="K30" s="20">
        <f>SUM(K31:K33)</f>
        <v>14812891.339999998</v>
      </c>
      <c r="L30" s="20"/>
      <c r="M30" s="24">
        <f t="shared" ref="M30:M33" si="4">IF(ISERR((K30/O30)-1),"",(K30/O30)-1)</f>
        <v>0.25651434602208467</v>
      </c>
      <c r="N30" s="22"/>
      <c r="O30" s="20">
        <f>SUM(O31:O33)</f>
        <v>11788875.620000001</v>
      </c>
    </row>
    <row r="31" spans="1:15" x14ac:dyDescent="0.2">
      <c r="E31" s="1" t="s">
        <v>20</v>
      </c>
      <c r="K31" s="22">
        <v>13605305.049999999</v>
      </c>
      <c r="L31" s="22"/>
      <c r="M31" s="23">
        <f t="shared" si="4"/>
        <v>0.15814607639207079</v>
      </c>
      <c r="N31" s="22"/>
      <c r="O31" s="22">
        <v>11747486.200000001</v>
      </c>
    </row>
    <row r="32" spans="1:15" x14ac:dyDescent="0.2">
      <c r="E32" s="1" t="s">
        <v>21</v>
      </c>
      <c r="K32" s="22">
        <v>54662.43</v>
      </c>
      <c r="L32" s="22"/>
      <c r="M32" s="23">
        <f t="shared" si="4"/>
        <v>0.3206860593842582</v>
      </c>
      <c r="N32" s="22"/>
      <c r="O32" s="22">
        <v>41389.42</v>
      </c>
    </row>
    <row r="33" spans="2:17" x14ac:dyDescent="0.2">
      <c r="E33" s="1" t="s">
        <v>22</v>
      </c>
      <c r="K33" s="22">
        <v>1152923.8600000001</v>
      </c>
      <c r="L33" s="22"/>
      <c r="M33" s="23" t="str">
        <f t="shared" si="4"/>
        <v/>
      </c>
      <c r="N33" s="22"/>
      <c r="O33" s="22"/>
    </row>
    <row r="34" spans="2:17" ht="6" customHeight="1" x14ac:dyDescent="0.2">
      <c r="K34" s="22"/>
      <c r="L34" s="22"/>
      <c r="M34" s="23"/>
      <c r="N34" s="22"/>
      <c r="O34" s="22"/>
    </row>
    <row r="35" spans="2:17" x14ac:dyDescent="0.2">
      <c r="B35" s="18"/>
      <c r="C35" s="18"/>
      <c r="D35" s="18" t="s">
        <v>23</v>
      </c>
      <c r="E35" s="18"/>
      <c r="F35" s="18"/>
      <c r="G35" s="18"/>
      <c r="H35" s="18"/>
      <c r="I35" s="18"/>
      <c r="J35" s="18"/>
      <c r="K35" s="20">
        <f>SUM(K36:K37)</f>
        <v>105286577</v>
      </c>
      <c r="L35" s="20"/>
      <c r="M35" s="24">
        <f t="shared" ref="M35:M37" si="5">IF(ISERR((K35/O35)-1),"",(K35/O35)-1)</f>
        <v>2.3594089378273786E-3</v>
      </c>
      <c r="N35" s="22"/>
      <c r="O35" s="20">
        <f>SUM(O36:O37)</f>
        <v>105038747.64</v>
      </c>
    </row>
    <row r="36" spans="2:17" x14ac:dyDescent="0.2">
      <c r="E36" s="1" t="s">
        <v>24</v>
      </c>
      <c r="K36" s="22">
        <v>8140699.5599999996</v>
      </c>
      <c r="L36" s="22"/>
      <c r="M36" s="23">
        <f t="shared" si="5"/>
        <v>9.5070652638820086E-3</v>
      </c>
      <c r="N36" s="22"/>
      <c r="O36" s="22">
        <v>8064034.2599999998</v>
      </c>
    </row>
    <row r="37" spans="2:17" x14ac:dyDescent="0.2">
      <c r="E37" s="1" t="s">
        <v>25</v>
      </c>
      <c r="K37" s="22">
        <v>97145877.439999998</v>
      </c>
      <c r="L37" s="22"/>
      <c r="M37" s="23">
        <f t="shared" si="5"/>
        <v>1.7650380602753923E-3</v>
      </c>
      <c r="N37" s="22"/>
      <c r="O37" s="22">
        <v>96974713.379999995</v>
      </c>
    </row>
    <row r="38" spans="2:17" x14ac:dyDescent="0.2">
      <c r="K38" s="22"/>
      <c r="L38" s="22"/>
      <c r="M38" s="23"/>
      <c r="N38" s="22"/>
      <c r="O38" s="22"/>
    </row>
    <row r="39" spans="2:17" x14ac:dyDescent="0.2">
      <c r="K39" s="22"/>
      <c r="L39" s="22"/>
      <c r="M39" s="23"/>
      <c r="N39" s="22"/>
      <c r="O39" s="22"/>
    </row>
    <row r="40" spans="2:17" ht="6" customHeight="1" x14ac:dyDescent="0.2">
      <c r="K40" s="22"/>
      <c r="L40" s="22"/>
      <c r="M40" s="23"/>
      <c r="N40" s="22"/>
      <c r="O40" s="22"/>
    </row>
    <row r="41" spans="2:17" s="18" customFormat="1" ht="12.75" thickBot="1" x14ac:dyDescent="0.25">
      <c r="B41" s="17" t="s">
        <v>26</v>
      </c>
      <c r="C41" s="17"/>
      <c r="D41" s="17"/>
      <c r="E41" s="17"/>
      <c r="F41" s="17"/>
      <c r="K41" s="19">
        <f>K43+K55+K62</f>
        <v>166847513.56999999</v>
      </c>
      <c r="L41" s="20"/>
      <c r="M41" s="21">
        <f t="shared" ref="M41" si="6">IF(ISERR((K41/O41)-1),"",(K41/O41)-1)</f>
        <v>0.13960320086583344</v>
      </c>
      <c r="N41" s="20"/>
      <c r="O41" s="19">
        <f>O43+O55+O62</f>
        <v>146408428.34</v>
      </c>
      <c r="Q41" s="20"/>
    </row>
    <row r="42" spans="2:17" ht="6" customHeight="1" thickTop="1" x14ac:dyDescent="0.2">
      <c r="K42" s="22"/>
      <c r="L42" s="22"/>
      <c r="M42" s="23"/>
      <c r="N42" s="22"/>
      <c r="O42" s="22"/>
    </row>
    <row r="43" spans="2:17" s="18" customFormat="1" x14ac:dyDescent="0.2">
      <c r="C43" s="18" t="s">
        <v>4</v>
      </c>
      <c r="K43" s="20">
        <f>K45</f>
        <v>36943746.25</v>
      </c>
      <c r="L43" s="20"/>
      <c r="M43" s="24">
        <f t="shared" ref="M43" si="7">IF(ISERR((K43/O43)-1),"",(K43/O43)-1)</f>
        <v>0.35912381725754594</v>
      </c>
      <c r="N43" s="20"/>
      <c r="O43" s="20">
        <f>O45</f>
        <v>27182031.380000003</v>
      </c>
    </row>
    <row r="44" spans="2:17" ht="6" customHeight="1" x14ac:dyDescent="0.2">
      <c r="K44" s="22"/>
      <c r="L44" s="22"/>
      <c r="M44" s="23"/>
      <c r="N44" s="22"/>
      <c r="O44" s="22"/>
    </row>
    <row r="45" spans="2:17" s="18" customFormat="1" x14ac:dyDescent="0.2">
      <c r="D45" s="18" t="s">
        <v>27</v>
      </c>
      <c r="K45" s="20">
        <f>SUM(K46:K53)</f>
        <v>36943746.25</v>
      </c>
      <c r="L45" s="20"/>
      <c r="M45" s="24">
        <f t="shared" ref="M45:M53" si="8">IF(ISERR((K45/O45)-1),"",(K45/O45)-1)</f>
        <v>0.35912381725754594</v>
      </c>
      <c r="N45" s="20"/>
      <c r="O45" s="20">
        <f>SUM(O46:O53)</f>
        <v>27182031.380000003</v>
      </c>
    </row>
    <row r="46" spans="2:17" x14ac:dyDescent="0.2">
      <c r="E46" s="1" t="s">
        <v>28</v>
      </c>
      <c r="K46" s="22">
        <v>233006.53</v>
      </c>
      <c r="L46" s="22"/>
      <c r="M46" s="23">
        <f t="shared" si="8"/>
        <v>-0.67322538236677654</v>
      </c>
      <c r="N46" s="22"/>
      <c r="O46" s="22">
        <v>713049.66</v>
      </c>
    </row>
    <row r="47" spans="2:17" x14ac:dyDescent="0.2">
      <c r="E47" s="1" t="s">
        <v>29</v>
      </c>
      <c r="K47" s="22">
        <v>1499335.2199999997</v>
      </c>
      <c r="L47" s="22"/>
      <c r="M47" s="23">
        <f t="shared" si="8"/>
        <v>-9.5311456921871263E-2</v>
      </c>
      <c r="N47" s="22"/>
      <c r="O47" s="22">
        <v>1657294.3599999999</v>
      </c>
    </row>
    <row r="48" spans="2:17" x14ac:dyDescent="0.2">
      <c r="E48" s="1" t="s">
        <v>30</v>
      </c>
      <c r="K48" s="22">
        <v>1101580.23</v>
      </c>
      <c r="L48" s="22"/>
      <c r="M48" s="23">
        <f t="shared" si="8"/>
        <v>0.16814641073522063</v>
      </c>
      <c r="N48" s="22"/>
      <c r="O48" s="22">
        <v>943015.55</v>
      </c>
    </row>
    <row r="49" spans="2:16" x14ac:dyDescent="0.2">
      <c r="E49" s="1" t="s">
        <v>31</v>
      </c>
      <c r="K49" s="22">
        <v>110793.32</v>
      </c>
      <c r="L49" s="22"/>
      <c r="M49" s="23">
        <f t="shared" si="8"/>
        <v>-0.31284346331153612</v>
      </c>
      <c r="N49" s="22"/>
      <c r="O49" s="22">
        <v>161234.46999999997</v>
      </c>
    </row>
    <row r="50" spans="2:16" x14ac:dyDescent="0.2">
      <c r="E50" s="1" t="s">
        <v>32</v>
      </c>
      <c r="K50" s="22">
        <v>3508982.7700000005</v>
      </c>
      <c r="L50" s="22"/>
      <c r="M50" s="23">
        <f t="shared" si="8"/>
        <v>0.4233350786749388</v>
      </c>
      <c r="N50" s="22"/>
      <c r="O50" s="22">
        <v>2465324.4500000002</v>
      </c>
    </row>
    <row r="51" spans="2:16" x14ac:dyDescent="0.2">
      <c r="E51" s="1" t="s">
        <v>33</v>
      </c>
      <c r="K51" s="22">
        <v>857441.65</v>
      </c>
      <c r="L51" s="22"/>
      <c r="M51" s="23">
        <f t="shared" si="8"/>
        <v>0.18042822545155524</v>
      </c>
      <c r="N51" s="22"/>
      <c r="O51" s="22">
        <v>726381.86</v>
      </c>
    </row>
    <row r="52" spans="2:16" x14ac:dyDescent="0.2">
      <c r="E52" s="1" t="s">
        <v>12</v>
      </c>
      <c r="K52" s="22">
        <v>29422371.23</v>
      </c>
      <c r="L52" s="22"/>
      <c r="M52" s="23">
        <f t="shared" si="8"/>
        <v>0.43413711102840469</v>
      </c>
      <c r="N52" s="22"/>
      <c r="O52" s="22">
        <v>20515731.030000001</v>
      </c>
    </row>
    <row r="53" spans="2:16" x14ac:dyDescent="0.2">
      <c r="E53" s="1" t="s">
        <v>13</v>
      </c>
      <c r="K53" s="22">
        <v>210235.3</v>
      </c>
      <c r="L53" s="22"/>
      <c r="M53" s="23" t="str">
        <f t="shared" si="8"/>
        <v/>
      </c>
      <c r="N53" s="22"/>
      <c r="O53" s="22">
        <v>0</v>
      </c>
    </row>
    <row r="54" spans="2:16" ht="6" customHeight="1" x14ac:dyDescent="0.2">
      <c r="K54" s="22"/>
      <c r="L54" s="22"/>
      <c r="M54" s="23"/>
      <c r="N54" s="22"/>
      <c r="O54" s="22"/>
    </row>
    <row r="55" spans="2:16" x14ac:dyDescent="0.2">
      <c r="B55" s="18"/>
      <c r="C55" s="18" t="s">
        <v>18</v>
      </c>
      <c r="D55" s="18"/>
      <c r="E55" s="18"/>
      <c r="K55" s="20">
        <f>K57</f>
        <v>15716478.639999999</v>
      </c>
      <c r="L55" s="20"/>
      <c r="M55" s="24">
        <f t="shared" ref="M55" si="9">IF(ISERR((K55/O55)-1),"",(K55/O55)-1)</f>
        <v>0.26545018850804958</v>
      </c>
      <c r="N55" s="22"/>
      <c r="O55" s="20">
        <f>O57</f>
        <v>12419673.870000001</v>
      </c>
    </row>
    <row r="56" spans="2:16" ht="6" customHeight="1" x14ac:dyDescent="0.2">
      <c r="K56" s="22"/>
      <c r="L56" s="22"/>
      <c r="M56" s="23"/>
      <c r="N56" s="22"/>
      <c r="O56" s="22"/>
    </row>
    <row r="57" spans="2:16" x14ac:dyDescent="0.2">
      <c r="B57" s="18"/>
      <c r="C57" s="18"/>
      <c r="D57" s="18" t="s">
        <v>34</v>
      </c>
      <c r="E57" s="18"/>
      <c r="F57" s="18"/>
      <c r="G57" s="18"/>
      <c r="H57" s="18"/>
      <c r="I57" s="18"/>
      <c r="J57" s="18"/>
      <c r="K57" s="20">
        <f>SUM(K58:K60)</f>
        <v>15716478.639999999</v>
      </c>
      <c r="L57" s="20"/>
      <c r="M57" s="24">
        <f t="shared" ref="M57:M60" si="10">IF(ISERR((K57/O57)-1),"",(K57/O57)-1)</f>
        <v>0.26545018850804958</v>
      </c>
      <c r="N57" s="20"/>
      <c r="O57" s="20">
        <f>SUM(O58:O60)</f>
        <v>12419673.870000001</v>
      </c>
      <c r="P57" s="18"/>
    </row>
    <row r="58" spans="2:16" x14ac:dyDescent="0.2">
      <c r="E58" s="1" t="s">
        <v>35</v>
      </c>
      <c r="K58" s="22">
        <v>13605305.049999999</v>
      </c>
      <c r="L58" s="22"/>
      <c r="M58" s="23">
        <f t="shared" si="10"/>
        <v>0.15814607639207079</v>
      </c>
      <c r="N58" s="22"/>
      <c r="O58" s="22">
        <v>11747486.200000001</v>
      </c>
    </row>
    <row r="59" spans="2:16" x14ac:dyDescent="0.2">
      <c r="E59" s="1" t="s">
        <v>36</v>
      </c>
      <c r="K59" s="22">
        <v>958249.73</v>
      </c>
      <c r="L59" s="22"/>
      <c r="M59" s="23">
        <f t="shared" si="10"/>
        <v>0.42556874034895631</v>
      </c>
      <c r="N59" s="22"/>
      <c r="O59" s="22">
        <v>672187.67</v>
      </c>
    </row>
    <row r="60" spans="2:16" x14ac:dyDescent="0.2">
      <c r="E60" s="1" t="s">
        <v>22</v>
      </c>
      <c r="K60" s="22">
        <v>1152923.8600000001</v>
      </c>
      <c r="L60" s="22"/>
      <c r="M60" s="23" t="str">
        <f t="shared" si="10"/>
        <v/>
      </c>
      <c r="N60" s="22"/>
      <c r="O60" s="22"/>
    </row>
    <row r="61" spans="2:16" ht="6" customHeight="1" x14ac:dyDescent="0.2">
      <c r="K61" s="22"/>
      <c r="L61" s="22"/>
      <c r="M61" s="23"/>
      <c r="N61" s="22"/>
      <c r="O61" s="22"/>
    </row>
    <row r="62" spans="2:16" x14ac:dyDescent="0.2">
      <c r="B62" s="18"/>
      <c r="C62" s="18" t="s">
        <v>37</v>
      </c>
      <c r="D62" s="18"/>
      <c r="E62" s="18"/>
      <c r="F62" s="18"/>
      <c r="G62" s="18"/>
      <c r="H62" s="18"/>
      <c r="I62" s="18"/>
      <c r="J62" s="18"/>
      <c r="K62" s="20">
        <f>K64</f>
        <v>114187288.68000001</v>
      </c>
      <c r="L62" s="20"/>
      <c r="M62" s="24">
        <f t="shared" ref="M62" si="11">IF(ISERR((K62/O62)-1),"",(K62/O62)-1)</f>
        <v>6.9102069387343867E-2</v>
      </c>
      <c r="N62" s="22"/>
      <c r="O62" s="20">
        <f>O64</f>
        <v>106806723.09</v>
      </c>
    </row>
    <row r="63" spans="2:16" ht="6" customHeight="1" x14ac:dyDescent="0.2">
      <c r="K63" s="22"/>
      <c r="L63" s="22"/>
      <c r="M63" s="23"/>
      <c r="N63" s="22"/>
      <c r="O63" s="22"/>
    </row>
    <row r="64" spans="2:16" x14ac:dyDescent="0.2">
      <c r="B64" s="18"/>
      <c r="C64" s="18"/>
      <c r="D64" s="18" t="s">
        <v>38</v>
      </c>
      <c r="E64" s="18"/>
      <c r="F64" s="18"/>
      <c r="G64" s="18"/>
      <c r="H64" s="18"/>
      <c r="I64" s="18"/>
      <c r="J64" s="18"/>
      <c r="K64" s="20">
        <f>SUM(K65:K67)</f>
        <v>114187288.68000001</v>
      </c>
      <c r="L64" s="20"/>
      <c r="M64" s="24">
        <f t="shared" ref="M64:M67" si="12">IF(ISERR((K64/O64)-1),"",(K64/O64)-1)</f>
        <v>6.9102069387343867E-2</v>
      </c>
      <c r="N64" s="22"/>
      <c r="O64" s="20">
        <f>SUM(O65:O67)</f>
        <v>106806723.09</v>
      </c>
    </row>
    <row r="65" spans="2:15" x14ac:dyDescent="0.2">
      <c r="E65" s="1" t="s">
        <v>39</v>
      </c>
      <c r="K65" s="22">
        <v>54313034.960000001</v>
      </c>
      <c r="L65" s="22"/>
      <c r="M65" s="23">
        <f t="shared" si="12"/>
        <v>0.10475549040730403</v>
      </c>
      <c r="N65" s="22"/>
      <c r="O65" s="22">
        <v>49162946.399999999</v>
      </c>
    </row>
    <row r="66" spans="2:15" x14ac:dyDescent="0.2">
      <c r="E66" s="1" t="s">
        <v>40</v>
      </c>
      <c r="K66" s="22">
        <v>9899448.5300000031</v>
      </c>
      <c r="L66" s="22"/>
      <c r="M66" s="23">
        <f t="shared" si="12"/>
        <v>0.49465501822458902</v>
      </c>
      <c r="N66" s="22"/>
      <c r="O66" s="22">
        <v>6623233.0600000015</v>
      </c>
    </row>
    <row r="67" spans="2:15" x14ac:dyDescent="0.2">
      <c r="E67" s="1" t="s">
        <v>41</v>
      </c>
      <c r="K67" s="22">
        <v>49974805.189999998</v>
      </c>
      <c r="L67" s="22"/>
      <c r="M67" s="23">
        <f t="shared" si="12"/>
        <v>-2.0496419002974164E-2</v>
      </c>
      <c r="N67" s="22"/>
      <c r="O67" s="22">
        <v>51020543.630000003</v>
      </c>
    </row>
    <row r="72" spans="2:15" x14ac:dyDescent="0.2">
      <c r="D72" s="7" t="s">
        <v>42</v>
      </c>
      <c r="E72" s="7"/>
      <c r="F72" s="7"/>
      <c r="G72" s="7"/>
      <c r="H72" s="7"/>
      <c r="I72" s="18"/>
      <c r="J72" s="7" t="s">
        <v>43</v>
      </c>
      <c r="K72" s="7"/>
      <c r="L72" s="7"/>
      <c r="M72" s="7"/>
      <c r="N72" s="7"/>
      <c r="O72" s="7"/>
    </row>
    <row r="73" spans="2:15" x14ac:dyDescent="0.2">
      <c r="D73" s="7" t="s">
        <v>44</v>
      </c>
      <c r="E73" s="7"/>
      <c r="F73" s="7"/>
      <c r="G73" s="7"/>
      <c r="H73" s="7"/>
      <c r="I73" s="18"/>
      <c r="J73" s="7" t="s">
        <v>45</v>
      </c>
      <c r="K73" s="7"/>
      <c r="L73" s="7"/>
      <c r="M73" s="7"/>
      <c r="N73" s="7"/>
      <c r="O73" s="7"/>
    </row>
    <row r="74" spans="2:15" ht="15" customHeight="1" x14ac:dyDescent="0.2">
      <c r="B74" s="7"/>
      <c r="C74" s="7"/>
      <c r="D74" s="7"/>
      <c r="E74" s="7"/>
      <c r="F74" s="7"/>
      <c r="G74" s="18"/>
      <c r="H74" s="18"/>
      <c r="I74" s="7"/>
      <c r="J74" s="7"/>
      <c r="K74" s="7"/>
      <c r="L74" s="14"/>
      <c r="M74" s="25"/>
      <c r="O74" s="1"/>
    </row>
    <row r="80" spans="2:15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</sheetData>
  <sheetProtection algorithmName="SHA-512" hashValue="Ny48+WhOtW4N16DrsCXNT5hGgY/k/Z47d96pPEYhqwwVPD37mdcvhivaNxohFjK9biMyfILNoE2LwaO5eMb4DA==" saltValue="JLr6G6eCLb6dtx5y9+OYJA==" spinCount="100000" sheet="1" objects="1" scenarios="1"/>
  <mergeCells count="10">
    <mergeCell ref="B74:F74"/>
    <mergeCell ref="I74:K74"/>
    <mergeCell ref="B80:O80"/>
    <mergeCell ref="B2:O2"/>
    <mergeCell ref="B3:O3"/>
    <mergeCell ref="B4:O4"/>
    <mergeCell ref="D72:H72"/>
    <mergeCell ref="J72:O72"/>
    <mergeCell ref="D73:H73"/>
    <mergeCell ref="J73:O7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 3º trim 2020 OABPR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Cesar de Oliveira</dc:creator>
  <cp:lastModifiedBy>Rogerio Cesar de Oliveira</cp:lastModifiedBy>
  <dcterms:created xsi:type="dcterms:W3CDTF">2020-11-11T17:53:15Z</dcterms:created>
  <dcterms:modified xsi:type="dcterms:W3CDTF">2020-11-11T18:05:48Z</dcterms:modified>
</cp:coreProperties>
</file>