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"/>
    </mc:Choice>
  </mc:AlternateContent>
  <xr:revisionPtr revIDLastSave="0" documentId="13_ncr:1_{635FEB91-438E-4709-B1E3-B45CA73115AE}" xr6:coauthVersionLast="45" xr6:coauthVersionMax="45" xr10:uidLastSave="{00000000-0000-0000-0000-000000000000}"/>
  <bookViews>
    <workbookView xWindow="-108" yWindow="-108" windowWidth="30936" windowHeight="12600" xr2:uid="{00000000-000D-0000-FFFF-FFFF00000000}"/>
  </bookViews>
  <sheets>
    <sheet name="DREs jan-mar-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L35" i="1"/>
  <c r="L34" i="1"/>
  <c r="L33" i="1"/>
  <c r="L32" i="1"/>
  <c r="L31" i="1"/>
  <c r="L30" i="1"/>
  <c r="L19" i="1"/>
  <c r="L17" i="1"/>
  <c r="L16" i="1"/>
  <c r="L15" i="1"/>
  <c r="L14" i="1"/>
  <c r="L13" i="1"/>
  <c r="L12" i="1"/>
  <c r="L68" i="1"/>
  <c r="L67" i="1"/>
  <c r="L66" i="1"/>
  <c r="L65" i="1"/>
  <c r="L63" i="1"/>
  <c r="L61" i="1"/>
  <c r="L60" i="1"/>
  <c r="L59" i="1"/>
  <c r="L58" i="1"/>
  <c r="L56" i="1"/>
  <c r="L54" i="1"/>
  <c r="L53" i="1"/>
  <c r="L52" i="1"/>
  <c r="L51" i="1"/>
  <c r="L50" i="1"/>
  <c r="L49" i="1"/>
  <c r="L48" i="1"/>
  <c r="L47" i="1"/>
  <c r="L43" i="1"/>
  <c r="L41" i="1"/>
  <c r="N11" i="1"/>
  <c r="N10" i="1" s="1"/>
  <c r="N8" i="1" s="1"/>
  <c r="N21" i="1" s="1"/>
  <c r="N23" i="1" s="1"/>
  <c r="N18" i="1"/>
  <c r="N28" i="1"/>
  <c r="N27" i="1" s="1"/>
  <c r="N25" i="1" s="1"/>
  <c r="N29" i="1"/>
  <c r="N38" i="1" l="1"/>
  <c r="N40" i="1" s="1"/>
  <c r="J11" i="1"/>
  <c r="L11" i="1" s="1"/>
  <c r="J29" i="1" l="1"/>
  <c r="J18" i="1"/>
  <c r="L18" i="1" s="1"/>
  <c r="J28" i="1" l="1"/>
  <c r="L28" i="1" s="1"/>
  <c r="L29" i="1"/>
  <c r="J10" i="1"/>
  <c r="L10" i="1" s="1"/>
  <c r="J27" i="1" l="1"/>
  <c r="L27" i="1" s="1"/>
  <c r="J25" i="1"/>
  <c r="L25" i="1" s="1"/>
  <c r="J8" i="1"/>
  <c r="L8" i="1" s="1"/>
  <c r="J21" i="1" l="1"/>
  <c r="L21" i="1" s="1"/>
  <c r="J23" i="1" l="1"/>
  <c r="L23" i="1" s="1"/>
  <c r="J38" i="1" l="1"/>
  <c r="J40" i="1" l="1"/>
  <c r="L40" i="1" s="1"/>
  <c r="L38" i="1"/>
</calcChain>
</file>

<file path=xl/sharedStrings.xml><?xml version="1.0" encoding="utf-8"?>
<sst xmlns="http://schemas.openxmlformats.org/spreadsheetml/2006/main" count="36" uniqueCount="36">
  <si>
    <t>ORDEM DOS ADVOGADOS DO BRASIL - SEÇÃO DO PARANÁ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</si>
  <si>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</si>
  <si>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</si>
  <si>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</si>
  <si>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</si>
  <si>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</si>
  <si>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</si>
  <si>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</si>
  <si>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</si>
  <si>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</si>
  <si>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</si>
  <si>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</si>
  <si>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</si>
  <si>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</si>
  <si>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</si>
  <si>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</si>
  <si>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</si>
  <si>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</si>
  <si>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</si>
  <si>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</si>
  <si>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</si>
  <si>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</si>
  <si>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</si>
  <si>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</si>
  <si>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</si>
  <si>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</si>
  <si>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</si>
  <si>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</si>
  <si>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</si>
  <si>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</si>
  <si>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Valores em reais</t>
  </si>
  <si>
    <t>01/01/2019 a 31/03/2019</t>
  </si>
  <si>
    <t>CÁSSIO LISANDRO TELLES</t>
  </si>
  <si>
    <t>Demonstração de Resultado para o período de 01/01/2020 a 31/03/2020</t>
  </si>
  <si>
    <t>01/01/2020 a 31/03/2020</t>
  </si>
  <si>
    <t>EVOL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</si>
</sst>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0%;\(0.00%\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2" borderId="0" xfId="0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43" fontId="4" fillId="2" borderId="0" xfId="0" applyNumberFormat="1" applyFont="1" applyFill="1" applyProtection="1">
      <protection hidden="1"/>
    </xf>
    <xf numFmtId="0" fontId="5" fillId="2" borderId="10" xfId="0" applyFont="1" applyFill="1" applyBorder="1" applyProtection="1">
      <protection hidden="1"/>
    </xf>
    <xf numFmtId="43" fontId="5" fillId="2" borderId="10" xfId="0" applyNumberFormat="1" applyFont="1" applyFill="1" applyBorder="1" applyProtection="1">
      <protection hidden="1"/>
    </xf>
    <xf numFmtId="14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164" fontId="3" fillId="2" borderId="0" xfId="0" applyNumberFormat="1" applyFont="1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14" fontId="5" fillId="2" borderId="0" xfId="0" applyNumberFormat="1" applyFont="1" applyFill="1" applyAlignment="1" applyProtection="1">
      <alignment horizontal="center"/>
      <protection hidden="1"/>
    </xf>
    <xf numFmtId="14" fontId="5" fillId="2" borderId="9" xfId="0" applyNumberFormat="1" applyFont="1" applyFill="1" applyBorder="1" applyAlignment="1" applyProtection="1">
      <alignment horizontal="center"/>
      <protection hidden="1"/>
    </xf>
    <xf numFmtId="43" fontId="5" fillId="2" borderId="0" xfId="0" applyNumberFormat="1" applyFont="1" applyFill="1" applyProtection="1">
      <protection hidden="1"/>
    </xf>
    <xf numFmtId="43" fontId="3" fillId="2" borderId="0" xfId="0" applyNumberFormat="1" applyFont="1" applyFill="1" applyProtection="1">
      <protection hidden="1"/>
    </xf>
    <xf numFmtId="165" fontId="3" fillId="2" borderId="0" xfId="0" applyNumberFormat="1" applyFont="1" applyFill="1" applyProtection="1">
      <protection hidden="1"/>
    </xf>
    <xf numFmtId="165" fontId="5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165" fontId="5" fillId="2" borderId="10" xfId="0" applyNumberFormat="1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165" fontId="3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Protection="1">
      <protection hidden="1"/>
    </xf>
    <xf numFmtId="165" fontId="1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0" fontId="5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81"/>
  <sheetViews>
    <sheetView tabSelected="1" workbookViewId="0">
      <selection activeCell="R17" sqref="R17"/>
    </sheetView>
  </sheetViews>
  <sheetFormatPr defaultColWidth="9.109375" defaultRowHeight="11.4" x14ac:dyDescent="0.2"/>
  <cols>
    <col min="1" max="1" width="1.44140625" style="1" customWidth="1"/>
    <col min="2" max="4" width="2.6640625" style="1" customWidth="1"/>
    <col min="5" max="8" width="9.109375" style="1"/>
    <col min="9" max="9" width="6.44140625" style="1" customWidth="1"/>
    <col min="10" max="10" width="14.109375" style="1" bestFit="1" customWidth="1"/>
    <col min="11" max="11" width="1.6640625" style="8" customWidth="1"/>
    <col min="12" max="12" width="9" style="8" bestFit="1" customWidth="1"/>
    <col min="13" max="13" width="1.6640625" style="9" customWidth="1"/>
    <col min="14" max="14" width="14.44140625" style="1" customWidth="1"/>
    <col min="15" max="15" width="3.44140625" style="1" customWidth="1"/>
    <col min="16" max="16384" width="9.109375" style="1"/>
  </cols>
  <sheetData>
    <row r="1" spans="2:14" ht="6.75" customHeight="1" thickBot="1" x14ac:dyDescent="0.25"/>
    <row r="2" spans="2:14" ht="12" x14ac:dyDescent="0.25">
      <c r="B2" s="27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2:14" ht="12" x14ac:dyDescent="0.25">
      <c r="B3" s="30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2:14" ht="12" thickBot="1" x14ac:dyDescent="0.25">
      <c r="B4" s="33" t="s">
        <v>30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2:14" x14ac:dyDescent="0.2">
      <c r="J5" s="2"/>
      <c r="K5" s="10"/>
      <c r="L5" s="11"/>
      <c r="M5" s="10"/>
      <c r="N5" s="2"/>
    </row>
    <row r="6" spans="2:14" ht="24.6" thickBot="1" x14ac:dyDescent="0.3">
      <c r="J6" s="6" t="s">
        <v>34</v>
      </c>
      <c r="K6" s="12"/>
      <c r="L6" s="13" t="s">
        <v>35</v>
      </c>
      <c r="N6" s="6" t="s">
        <v>31</v>
      </c>
    </row>
    <row r="7" spans="2:14" ht="12" thickTop="1" x14ac:dyDescent="0.2">
      <c r="J7" s="2"/>
      <c r="N7" s="2"/>
    </row>
    <row r="8" spans="2:14" ht="12" x14ac:dyDescent="0.25">
      <c r="B8" s="4" t="s">
        <v>1</v>
      </c>
      <c r="C8" s="4"/>
      <c r="D8" s="4"/>
      <c r="E8" s="4"/>
      <c r="F8" s="4"/>
      <c r="G8" s="4"/>
      <c r="H8" s="4"/>
      <c r="I8" s="4"/>
      <c r="J8" s="5">
        <f>J10</f>
        <v>35096118.780000001</v>
      </c>
      <c r="K8" s="5"/>
      <c r="L8" s="21">
        <f>IF(ISERR((J8/N8)-1),"",(J8/N8)-1)</f>
        <v>0.17768753288798167</v>
      </c>
      <c r="M8" s="22"/>
      <c r="N8" s="5">
        <f>N10</f>
        <v>29800874.849999998</v>
      </c>
    </row>
    <row r="9" spans="2:14" ht="12" x14ac:dyDescent="0.25">
      <c r="B9" s="19"/>
      <c r="C9" s="19"/>
      <c r="D9" s="19"/>
      <c r="E9" s="19"/>
      <c r="F9" s="19"/>
      <c r="G9" s="19"/>
      <c r="H9" s="19"/>
      <c r="I9" s="19"/>
      <c r="J9" s="20"/>
      <c r="K9" s="14"/>
      <c r="L9" s="16"/>
      <c r="M9" s="15"/>
      <c r="N9" s="20"/>
    </row>
    <row r="10" spans="2:14" ht="12" x14ac:dyDescent="0.25">
      <c r="B10" s="1" t="s">
        <v>2</v>
      </c>
      <c r="J10" s="2">
        <f>J11+J18</f>
        <v>35096118.780000001</v>
      </c>
      <c r="K10" s="14"/>
      <c r="L10" s="24">
        <f t="shared" ref="L10:L19" si="0">IF(ISERR((J10/N10)-1),"",(J10/N10)-1)</f>
        <v>0.17768753288798167</v>
      </c>
      <c r="M10" s="15"/>
      <c r="N10" s="2">
        <f>N11+N18</f>
        <v>29800874.849999998</v>
      </c>
    </row>
    <row r="11" spans="2:14" x14ac:dyDescent="0.2">
      <c r="C11" s="1" t="s">
        <v>3</v>
      </c>
      <c r="J11" s="2">
        <f>SUM(J12:J17)</f>
        <v>34995522.43</v>
      </c>
      <c r="K11" s="15"/>
      <c r="L11" s="24">
        <f t="shared" si="0"/>
        <v>0.17888874870407689</v>
      </c>
      <c r="M11" s="15"/>
      <c r="N11" s="2">
        <f>SUM(N12:N17)</f>
        <v>29685178.069999997</v>
      </c>
    </row>
    <row r="12" spans="2:14" ht="12" x14ac:dyDescent="0.25">
      <c r="D12" s="1" t="s">
        <v>4</v>
      </c>
      <c r="J12" s="3">
        <v>28493427.93</v>
      </c>
      <c r="K12" s="14"/>
      <c r="L12" s="24">
        <f t="shared" si="0"/>
        <v>0.14322061650937723</v>
      </c>
      <c r="M12" s="15"/>
      <c r="N12" s="3">
        <v>24923822.68</v>
      </c>
    </row>
    <row r="13" spans="2:14" x14ac:dyDescent="0.2">
      <c r="D13" s="1" t="s">
        <v>5</v>
      </c>
      <c r="J13" s="3">
        <v>2807862.44</v>
      </c>
      <c r="K13" s="15"/>
      <c r="L13" s="24">
        <f t="shared" si="0"/>
        <v>0.24544592231097262</v>
      </c>
      <c r="M13" s="15"/>
      <c r="N13" s="3">
        <v>2254503.6999999997</v>
      </c>
    </row>
    <row r="14" spans="2:14" x14ac:dyDescent="0.2">
      <c r="D14" s="1" t="s">
        <v>6</v>
      </c>
      <c r="J14" s="3">
        <v>63231.140000000007</v>
      </c>
      <c r="K14" s="15"/>
      <c r="L14" s="16">
        <f t="shared" si="0"/>
        <v>24.93938424302095</v>
      </c>
      <c r="M14" s="15"/>
      <c r="N14" s="3">
        <v>2437.6499999999996</v>
      </c>
    </row>
    <row r="15" spans="2:14" x14ac:dyDescent="0.2">
      <c r="D15" s="1" t="s">
        <v>7</v>
      </c>
      <c r="J15" s="3">
        <v>1159022.0300000003</v>
      </c>
      <c r="K15" s="15"/>
      <c r="L15" s="16">
        <f t="shared" si="0"/>
        <v>0.18862692304694617</v>
      </c>
      <c r="M15" s="15"/>
      <c r="N15" s="3">
        <v>975093.19999999984</v>
      </c>
    </row>
    <row r="16" spans="2:14" x14ac:dyDescent="0.2">
      <c r="D16" s="1" t="s">
        <v>8</v>
      </c>
      <c r="J16" s="3">
        <v>1897599.2000000004</v>
      </c>
      <c r="K16" s="15"/>
      <c r="L16" s="16">
        <f t="shared" si="0"/>
        <v>0.28817090407369661</v>
      </c>
      <c r="M16" s="15"/>
      <c r="N16" s="3">
        <v>1473095.8399999992</v>
      </c>
    </row>
    <row r="17" spans="2:14" x14ac:dyDescent="0.2">
      <c r="D17" s="1" t="s">
        <v>9</v>
      </c>
      <c r="J17" s="3">
        <v>574379.68999999994</v>
      </c>
      <c r="K17" s="15"/>
      <c r="L17" s="16">
        <f t="shared" si="0"/>
        <v>9.2157348154735423</v>
      </c>
      <c r="M17" s="15"/>
      <c r="N17" s="3">
        <v>56225</v>
      </c>
    </row>
    <row r="18" spans="2:14" x14ac:dyDescent="0.2">
      <c r="C18" s="1" t="s">
        <v>10</v>
      </c>
      <c r="J18" s="2">
        <f>J19</f>
        <v>100596.35</v>
      </c>
      <c r="K18" s="15"/>
      <c r="L18" s="16">
        <f t="shared" si="0"/>
        <v>-0.13051728838088661</v>
      </c>
      <c r="M18" s="15"/>
      <c r="N18" s="2">
        <f>N19</f>
        <v>115696.78</v>
      </c>
    </row>
    <row r="19" spans="2:14" ht="12" x14ac:dyDescent="0.25">
      <c r="D19" s="1" t="s">
        <v>11</v>
      </c>
      <c r="J19" s="3">
        <v>100596.35</v>
      </c>
      <c r="K19" s="14"/>
      <c r="L19" s="25">
        <f t="shared" si="0"/>
        <v>-0.13051728838088661</v>
      </c>
      <c r="M19" s="15"/>
      <c r="N19" s="3">
        <v>115696.78</v>
      </c>
    </row>
    <row r="20" spans="2:14" x14ac:dyDescent="0.2">
      <c r="J20" s="2"/>
      <c r="K20" s="15"/>
      <c r="L20" s="16"/>
      <c r="M20" s="15"/>
      <c r="N20" s="2"/>
    </row>
    <row r="21" spans="2:14" ht="12" x14ac:dyDescent="0.25">
      <c r="B21" s="4" t="s">
        <v>12</v>
      </c>
      <c r="C21" s="4"/>
      <c r="D21" s="4"/>
      <c r="E21" s="4"/>
      <c r="F21" s="4"/>
      <c r="G21" s="4"/>
      <c r="H21" s="4"/>
      <c r="I21" s="4"/>
      <c r="J21" s="5">
        <f>J8</f>
        <v>35096118.780000001</v>
      </c>
      <c r="K21" s="22"/>
      <c r="L21" s="21">
        <f>IF(ISERR((J21/N21)-1),"",(J21/N21)-1)</f>
        <v>0.17768753288798167</v>
      </c>
      <c r="M21" s="22"/>
      <c r="N21" s="5">
        <f>N8</f>
        <v>29800874.849999998</v>
      </c>
    </row>
    <row r="22" spans="2:14" ht="12" x14ac:dyDescent="0.25">
      <c r="J22" s="3"/>
      <c r="K22" s="15"/>
      <c r="L22" s="17"/>
      <c r="M22" s="15"/>
      <c r="N22" s="2"/>
    </row>
    <row r="23" spans="2:14" ht="12" x14ac:dyDescent="0.25">
      <c r="B23" s="4" t="s">
        <v>13</v>
      </c>
      <c r="C23" s="4"/>
      <c r="D23" s="4"/>
      <c r="E23" s="4"/>
      <c r="F23" s="4"/>
      <c r="G23" s="4"/>
      <c r="H23" s="4"/>
      <c r="I23" s="4"/>
      <c r="J23" s="5">
        <f>J21</f>
        <v>35096118.780000001</v>
      </c>
      <c r="K23" s="22"/>
      <c r="L23" s="21">
        <f>IF(ISERR((J23/N23)-1),"",(J23/N23)-1)</f>
        <v>0.17768753288798167</v>
      </c>
      <c r="M23" s="22"/>
      <c r="N23" s="5">
        <f>N21</f>
        <v>29800874.849999998</v>
      </c>
    </row>
    <row r="24" spans="2:14" x14ac:dyDescent="0.2">
      <c r="J24" s="3"/>
      <c r="K24" s="15"/>
      <c r="L24" s="16"/>
      <c r="M24" s="15"/>
      <c r="N24" s="2"/>
    </row>
    <row r="25" spans="2:14" ht="12" x14ac:dyDescent="0.25">
      <c r="B25" s="4" t="s">
        <v>14</v>
      </c>
      <c r="C25" s="4"/>
      <c r="D25" s="4"/>
      <c r="E25" s="4"/>
      <c r="F25" s="4"/>
      <c r="G25" s="4"/>
      <c r="H25" s="4"/>
      <c r="I25" s="4"/>
      <c r="J25" s="5">
        <f>J27</f>
        <v>20705268.050000004</v>
      </c>
      <c r="K25" s="5"/>
      <c r="L25" s="21">
        <f>IF(ISERR((J25/N25)-1),"",(J25/N25)-1)</f>
        <v>-2.8026252546647923E-2</v>
      </c>
      <c r="M25" s="22"/>
      <c r="N25" s="5">
        <f>N27</f>
        <v>21302291.450000003</v>
      </c>
    </row>
    <row r="26" spans="2:14" x14ac:dyDescent="0.2">
      <c r="J26" s="2"/>
      <c r="K26" s="15"/>
      <c r="L26" s="16"/>
      <c r="M26" s="15"/>
      <c r="N26" s="2"/>
    </row>
    <row r="27" spans="2:14" x14ac:dyDescent="0.2">
      <c r="B27" s="1" t="s">
        <v>15</v>
      </c>
      <c r="J27" s="2">
        <f>J28</f>
        <v>20705268.050000004</v>
      </c>
      <c r="K27" s="15"/>
      <c r="L27" s="16">
        <f t="shared" ref="L27:L36" si="1">IF(ISERR((J27/N27)-1),"",(J27/N27)-1)</f>
        <v>-2.8026252546647923E-2</v>
      </c>
      <c r="M27" s="15"/>
      <c r="N27" s="2">
        <f>N28</f>
        <v>21302291.450000003</v>
      </c>
    </row>
    <row r="28" spans="2:14" ht="12" x14ac:dyDescent="0.25">
      <c r="C28" s="1" t="s">
        <v>16</v>
      </c>
      <c r="J28" s="2">
        <f>J29</f>
        <v>20705268.050000004</v>
      </c>
      <c r="K28" s="14"/>
      <c r="L28" s="24">
        <f t="shared" si="1"/>
        <v>-2.8026252546647923E-2</v>
      </c>
      <c r="M28" s="15"/>
      <c r="N28" s="2">
        <f>N29</f>
        <v>21302291.450000003</v>
      </c>
    </row>
    <row r="29" spans="2:14" x14ac:dyDescent="0.2">
      <c r="D29" s="1" t="s">
        <v>17</v>
      </c>
      <c r="J29" s="2">
        <f>SUM(J30:J36)</f>
        <v>20705268.050000004</v>
      </c>
      <c r="K29" s="15"/>
      <c r="L29" s="24">
        <f t="shared" si="1"/>
        <v>-2.8026252546647923E-2</v>
      </c>
      <c r="M29" s="15"/>
      <c r="N29" s="2">
        <f>SUM(N30:N36)</f>
        <v>21302291.450000003</v>
      </c>
    </row>
    <row r="30" spans="2:14" ht="12" x14ac:dyDescent="0.25">
      <c r="E30" s="1" t="s">
        <v>18</v>
      </c>
      <c r="J30" s="3">
        <v>5753856.4100000001</v>
      </c>
      <c r="K30" s="14"/>
      <c r="L30" s="24">
        <f t="shared" si="1"/>
        <v>-8.3469874615326733E-2</v>
      </c>
      <c r="M30" s="15"/>
      <c r="N30" s="3">
        <v>6277869.379999999</v>
      </c>
    </row>
    <row r="31" spans="2:14" x14ac:dyDescent="0.2">
      <c r="E31" s="1" t="s">
        <v>19</v>
      </c>
      <c r="J31" s="3">
        <v>387351.08</v>
      </c>
      <c r="K31" s="15"/>
      <c r="L31" s="24">
        <f t="shared" si="1"/>
        <v>3.8662957719335811E-2</v>
      </c>
      <c r="M31" s="15"/>
      <c r="N31" s="3">
        <v>372932.41000000003</v>
      </c>
    </row>
    <row r="32" spans="2:14" x14ac:dyDescent="0.2">
      <c r="E32" s="1" t="s">
        <v>20</v>
      </c>
      <c r="J32" s="3">
        <v>157871.65</v>
      </c>
      <c r="K32" s="15"/>
      <c r="L32" s="24">
        <f t="shared" si="1"/>
        <v>-0.24942647358835579</v>
      </c>
      <c r="M32" s="15"/>
      <c r="N32" s="3">
        <v>210334.69</v>
      </c>
    </row>
    <row r="33" spans="2:15" x14ac:dyDescent="0.2">
      <c r="E33" s="1" t="s">
        <v>21</v>
      </c>
      <c r="J33" s="3">
        <v>2666371.71</v>
      </c>
      <c r="K33" s="15"/>
      <c r="L33" s="24">
        <f t="shared" si="1"/>
        <v>-0.37096892260268677</v>
      </c>
      <c r="M33" s="15"/>
      <c r="N33" s="3">
        <v>4238855.2899999991</v>
      </c>
    </row>
    <row r="34" spans="2:15" x14ac:dyDescent="0.2">
      <c r="E34" s="1" t="s">
        <v>22</v>
      </c>
      <c r="J34" s="3">
        <v>645544.32999999984</v>
      </c>
      <c r="K34" s="15"/>
      <c r="L34" s="24">
        <f t="shared" si="1"/>
        <v>0.13589444603531042</v>
      </c>
      <c r="M34" s="15"/>
      <c r="N34" s="3">
        <v>568313.66</v>
      </c>
    </row>
    <row r="35" spans="2:15" ht="12" x14ac:dyDescent="0.25">
      <c r="E35" s="1" t="s">
        <v>23</v>
      </c>
      <c r="J35" s="3">
        <v>46508.390000000007</v>
      </c>
      <c r="K35" s="14"/>
      <c r="L35" s="24">
        <f t="shared" si="1"/>
        <v>0.53556790244926811</v>
      </c>
      <c r="M35" s="15"/>
      <c r="N35" s="3">
        <v>30287.42</v>
      </c>
    </row>
    <row r="36" spans="2:15" x14ac:dyDescent="0.2">
      <c r="E36" s="1" t="s">
        <v>24</v>
      </c>
      <c r="J36" s="3">
        <v>11047764.480000002</v>
      </c>
      <c r="K36" s="15"/>
      <c r="L36" s="24">
        <f t="shared" si="1"/>
        <v>0.15036559768754088</v>
      </c>
      <c r="M36" s="15"/>
      <c r="N36" s="3">
        <v>9603698.6000000015</v>
      </c>
    </row>
    <row r="37" spans="2:15" x14ac:dyDescent="0.2">
      <c r="J37" s="2"/>
      <c r="K37" s="15"/>
      <c r="L37" s="16"/>
      <c r="M37" s="15"/>
      <c r="N37" s="2"/>
    </row>
    <row r="38" spans="2:15" ht="12" x14ac:dyDescent="0.25">
      <c r="B38" s="4" t="s">
        <v>25</v>
      </c>
      <c r="C38" s="4"/>
      <c r="D38" s="4"/>
      <c r="E38" s="4"/>
      <c r="F38" s="4"/>
      <c r="G38" s="4"/>
      <c r="H38" s="4"/>
      <c r="I38" s="4"/>
      <c r="J38" s="5">
        <f>J23-J25</f>
        <v>14390850.729999997</v>
      </c>
      <c r="K38" s="22"/>
      <c r="L38" s="21">
        <f>IF(ISERR((J38/N38)-1),"",(J38/N38)-1)</f>
        <v>0.69332346965024838</v>
      </c>
      <c r="M38" s="22"/>
      <c r="N38" s="5">
        <f>N23-N25</f>
        <v>8498583.3999999948</v>
      </c>
    </row>
    <row r="39" spans="2:15" ht="12" x14ac:dyDescent="0.25">
      <c r="J39" s="3"/>
      <c r="K39" s="15"/>
      <c r="L39" s="17"/>
      <c r="M39" s="15"/>
      <c r="N39" s="2"/>
    </row>
    <row r="40" spans="2:15" ht="12" x14ac:dyDescent="0.25">
      <c r="B40" s="4" t="s">
        <v>29</v>
      </c>
      <c r="C40" s="4"/>
      <c r="D40" s="4"/>
      <c r="E40" s="4"/>
      <c r="F40" s="4"/>
      <c r="G40" s="4"/>
      <c r="H40" s="4"/>
      <c r="I40" s="4"/>
      <c r="J40" s="5">
        <f>J38</f>
        <v>14390850.729999997</v>
      </c>
      <c r="K40" s="22"/>
      <c r="L40" s="21">
        <f>IF(ISERR((J40/N40)-1),"",(J40/N40)-1)</f>
        <v>0.69332346965024838</v>
      </c>
      <c r="M40" s="22"/>
      <c r="N40" s="5">
        <f>N38</f>
        <v>8498583.3999999948</v>
      </c>
    </row>
    <row r="41" spans="2:15" ht="12" x14ac:dyDescent="0.25">
      <c r="J41" s="2"/>
      <c r="K41" s="14"/>
      <c r="L41" s="23" t="str">
        <f>IF(ISERR((J41/#REF!)-1),"",(J41/#REF!)-1)</f>
        <v/>
      </c>
      <c r="M41" s="14"/>
      <c r="N41" s="2"/>
    </row>
    <row r="42" spans="2:15" x14ac:dyDescent="0.2">
      <c r="J42" s="2"/>
      <c r="K42" s="15"/>
      <c r="L42" s="23"/>
      <c r="M42" s="15"/>
      <c r="N42" s="2"/>
    </row>
    <row r="43" spans="2:15" ht="12" x14ac:dyDescent="0.25">
      <c r="J43" s="2"/>
      <c r="K43" s="14"/>
      <c r="L43" s="17" t="str">
        <f>IF(ISERR((J43/#REF!)-1),"",(J43/#REF!)-1)</f>
        <v/>
      </c>
      <c r="M43" s="14"/>
      <c r="N43" s="2"/>
    </row>
    <row r="44" spans="2:15" x14ac:dyDescent="0.2">
      <c r="J44" s="2"/>
      <c r="K44" s="15"/>
      <c r="L44" s="16"/>
      <c r="M44" s="15"/>
      <c r="N44" s="2"/>
    </row>
    <row r="45" spans="2:15" ht="12" x14ac:dyDescent="0.25">
      <c r="D45" s="26" t="s">
        <v>32</v>
      </c>
      <c r="E45" s="26"/>
      <c r="F45" s="26"/>
      <c r="G45" s="26"/>
      <c r="H45" s="26"/>
      <c r="J45" s="26" t="s">
        <v>26</v>
      </c>
      <c r="K45" s="26"/>
      <c r="L45" s="26"/>
      <c r="M45" s="26"/>
      <c r="N45" s="26"/>
      <c r="O45" s="26"/>
    </row>
    <row r="46" spans="2:15" ht="12" x14ac:dyDescent="0.25">
      <c r="D46" s="26" t="s">
        <v>27</v>
      </c>
      <c r="E46" s="26"/>
      <c r="F46" s="26"/>
      <c r="G46" s="26"/>
      <c r="H46" s="26"/>
      <c r="J46" s="26" t="s">
        <v>28</v>
      </c>
      <c r="K46" s="26"/>
      <c r="L46" s="26"/>
      <c r="M46" s="26"/>
      <c r="N46" s="26"/>
      <c r="O46" s="26"/>
    </row>
    <row r="47" spans="2:15" x14ac:dyDescent="0.2">
      <c r="J47" s="2"/>
      <c r="K47" s="15"/>
      <c r="L47" s="16" t="str">
        <f>IF(ISERR((J47/#REF!)-1),"",(J47/#REF!)-1)</f>
        <v/>
      </c>
      <c r="M47" s="15"/>
      <c r="N47" s="2"/>
    </row>
    <row r="48" spans="2:15" x14ac:dyDescent="0.2">
      <c r="K48" s="15"/>
      <c r="L48" s="16" t="str">
        <f>IF(ISERR((J48/#REF!)-1),"",(J48/#REF!)-1)</f>
        <v/>
      </c>
      <c r="M48" s="15"/>
    </row>
    <row r="49" spans="11:13" x14ac:dyDescent="0.2">
      <c r="K49" s="15"/>
      <c r="L49" s="16" t="str">
        <f>IF(ISERR((J49/#REF!)-1),"",(J49/#REF!)-1)</f>
        <v/>
      </c>
      <c r="M49" s="15"/>
    </row>
    <row r="50" spans="11:13" x14ac:dyDescent="0.2">
      <c r="K50" s="15"/>
      <c r="L50" s="16" t="str">
        <f>IF(ISERR((J50/#REF!)-1),"",(J50/#REF!)-1)</f>
        <v/>
      </c>
      <c r="M50" s="15"/>
    </row>
    <row r="51" spans="11:13" x14ac:dyDescent="0.2">
      <c r="K51" s="15"/>
      <c r="L51" s="16" t="str">
        <f>IF(ISERR((J51/#REF!)-1),"",(J51/#REF!)-1)</f>
        <v/>
      </c>
      <c r="M51" s="15"/>
    </row>
    <row r="52" spans="11:13" x14ac:dyDescent="0.2">
      <c r="K52" s="15"/>
      <c r="L52" s="16" t="str">
        <f>IF(ISERR((J52/#REF!)-1),"",(J52/#REF!)-1)</f>
        <v/>
      </c>
      <c r="M52" s="15"/>
    </row>
    <row r="53" spans="11:13" x14ac:dyDescent="0.2">
      <c r="K53" s="15"/>
      <c r="L53" s="16" t="str">
        <f>IF(ISERR((J53/#REF!)-1),"",(J53/#REF!)-1)</f>
        <v/>
      </c>
      <c r="M53" s="15"/>
    </row>
    <row r="54" spans="11:13" x14ac:dyDescent="0.2">
      <c r="K54" s="15"/>
      <c r="L54" s="16" t="str">
        <f>IF(ISERR((J54/#REF!)-1),"",(J54/#REF!)-1)</f>
        <v/>
      </c>
      <c r="M54" s="15"/>
    </row>
    <row r="55" spans="11:13" x14ac:dyDescent="0.2">
      <c r="K55" s="15"/>
      <c r="L55" s="16"/>
      <c r="M55" s="15"/>
    </row>
    <row r="56" spans="11:13" ht="12" x14ac:dyDescent="0.25">
      <c r="K56" s="14"/>
      <c r="L56" s="17" t="str">
        <f>IF(ISERR((J56/#REF!)-1),"",(J56/#REF!)-1)</f>
        <v/>
      </c>
      <c r="M56" s="15"/>
    </row>
    <row r="57" spans="11:13" x14ac:dyDescent="0.2">
      <c r="K57" s="15"/>
      <c r="L57" s="16"/>
      <c r="M57" s="15"/>
    </row>
    <row r="58" spans="11:13" ht="12" x14ac:dyDescent="0.25">
      <c r="K58" s="14"/>
      <c r="L58" s="17" t="str">
        <f>IF(ISERR((J58/#REF!)-1),"",(J58/#REF!)-1)</f>
        <v/>
      </c>
      <c r="M58" s="14"/>
    </row>
    <row r="59" spans="11:13" x14ac:dyDescent="0.2">
      <c r="K59" s="15"/>
      <c r="L59" s="16" t="str">
        <f>IF(ISERR((J59/#REF!)-1),"",(J59/#REF!)-1)</f>
        <v/>
      </c>
      <c r="M59" s="15"/>
    </row>
    <row r="60" spans="11:13" x14ac:dyDescent="0.2">
      <c r="K60" s="15"/>
      <c r="L60" s="16" t="str">
        <f>IF(ISERR((J60/#REF!)-1),"",(J60/#REF!)-1)</f>
        <v/>
      </c>
      <c r="M60" s="15"/>
    </row>
    <row r="61" spans="11:13" x14ac:dyDescent="0.2">
      <c r="K61" s="15"/>
      <c r="L61" s="16" t="str">
        <f>IF(ISERR((J61/#REF!)-1),"",(J61/#REF!)-1)</f>
        <v/>
      </c>
      <c r="M61" s="15"/>
    </row>
    <row r="62" spans="11:13" x14ac:dyDescent="0.2">
      <c r="K62" s="15"/>
      <c r="L62" s="16"/>
      <c r="M62" s="15"/>
    </row>
    <row r="63" spans="11:13" ht="12" x14ac:dyDescent="0.25">
      <c r="K63" s="14"/>
      <c r="L63" s="17" t="str">
        <f>IF(ISERR((J63/#REF!)-1),"",(J63/#REF!)-1)</f>
        <v/>
      </c>
      <c r="M63" s="15"/>
    </row>
    <row r="64" spans="11:13" x14ac:dyDescent="0.2">
      <c r="K64" s="15"/>
      <c r="L64" s="16"/>
      <c r="M64" s="15"/>
    </row>
    <row r="65" spans="11:13" ht="12" x14ac:dyDescent="0.25">
      <c r="K65" s="14"/>
      <c r="L65" s="17" t="str">
        <f>IF(ISERR((J65/#REF!)-1),"",(J65/#REF!)-1)</f>
        <v/>
      </c>
      <c r="M65" s="15"/>
    </row>
    <row r="66" spans="11:13" x14ac:dyDescent="0.2">
      <c r="K66" s="15"/>
      <c r="L66" s="16" t="str">
        <f>IF(ISERR((J66/#REF!)-1),"",(J66/#REF!)-1)</f>
        <v/>
      </c>
      <c r="M66" s="15"/>
    </row>
    <row r="67" spans="11:13" x14ac:dyDescent="0.2">
      <c r="K67" s="15"/>
      <c r="L67" s="16" t="str">
        <f>IF(ISERR((J67/#REF!)-1),"",(J67/#REF!)-1)</f>
        <v/>
      </c>
      <c r="M67" s="15"/>
    </row>
    <row r="68" spans="11:13" x14ac:dyDescent="0.2">
      <c r="K68" s="15"/>
      <c r="L68" s="16" t="str">
        <f>IF(ISERR((J68/#REF!)-1),"",(J68/#REF!)-1)</f>
        <v/>
      </c>
      <c r="M68" s="15"/>
    </row>
    <row r="73" spans="11:13" x14ac:dyDescent="0.2">
      <c r="K73" s="1"/>
      <c r="L73" s="1"/>
      <c r="M73" s="1"/>
    </row>
    <row r="74" spans="11:13" x14ac:dyDescent="0.2">
      <c r="K74" s="1"/>
      <c r="L74" s="1"/>
      <c r="M74" s="1"/>
    </row>
    <row r="75" spans="11:13" ht="12" x14ac:dyDescent="0.25">
      <c r="K75" s="7"/>
      <c r="L75" s="18"/>
    </row>
    <row r="81" spans="11:13" x14ac:dyDescent="0.2">
      <c r="K81" s="1"/>
      <c r="L81" s="1"/>
      <c r="M81" s="1"/>
    </row>
  </sheetData>
  <sheetProtection algorithmName="SHA-512" hashValue="vsh33GEcx//welfaY3xd1Ql9uKACGO9ffQ8EdAKi1Owk/D1h6J74+q66SOC8V61iQ5N0AmcXXXrKW/uNqAoTxg==" saltValue="BoHK2YLA7XYuhxtu55rohQ==" spinCount="100000" sheet="1" objects="1" scenarios="1"/>
  <mergeCells count="7">
    <mergeCell ref="D46:H46"/>
    <mergeCell ref="B2:N2"/>
    <mergeCell ref="B3:N3"/>
    <mergeCell ref="B4:N4"/>
    <mergeCell ref="D45:H45"/>
    <mergeCell ref="J45:O45"/>
    <mergeCell ref="J46:O46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DREs jan-mar-2020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cp:lastPrinted>2015-07-03T14:14:04Z</cp:lastPrinted>
  <dcterms:created xsi:type="dcterms:W3CDTF">2015-07-03T13:44:22Z</dcterms:created>
  <dcterms:modified xsi:type="dcterms:W3CDTF">2020-10-08T12:36:26Z</dcterms:modified>
</cp:coreProperties>
</file>