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00750.OABPRLOCAL\Downloads\"/>
    </mc:Choice>
  </mc:AlternateContent>
  <xr:revisionPtr revIDLastSave="0" documentId="8_{B2D8CA7B-F601-4E08-92FE-382BD189C5CC}" xr6:coauthVersionLast="45" xr6:coauthVersionMax="45" xr10:uidLastSave="{00000000-0000-0000-0000-000000000000}"/>
  <bookViews>
    <workbookView xWindow="-120" yWindow="-120" windowWidth="38640" windowHeight="15840" tabRatio="998"/>
  </bookViews>
  <sheets>
    <sheet name="ÍNDICE" sheetId="54" r:id="rId1"/>
    <sheet name="APUCARANA" sheetId="1" r:id="rId2"/>
    <sheet name="ARAUCARIA" sheetId="2" r:id="rId3"/>
    <sheet name="ARAPONGAS" sheetId="3" r:id="rId4"/>
    <sheet name="ASSIS CHATEAUBRIAND" sheetId="49" r:id="rId5"/>
    <sheet name="BANDEIRANTES" sheetId="5" r:id="rId6"/>
    <sheet name="CAMPO LARGO" sheetId="6" r:id="rId7"/>
    <sheet name="CAMPO MOURÃO " sheetId="50" r:id="rId8"/>
    <sheet name="CASCAVEL" sheetId="51" r:id="rId9"/>
    <sheet name="CASTRO" sheetId="8" r:id="rId10"/>
    <sheet name="CIANORTE" sheetId="10" r:id="rId11"/>
    <sheet name="COLOMBO" sheetId="53" r:id="rId12"/>
    <sheet name="CORNELIO PROCOPIO" sheetId="11" r:id="rId13"/>
    <sheet name="CRUZEIRO DO OESTE" sheetId="12" r:id="rId14"/>
    <sheet name="DOIS VIZINHOS" sheetId="13" r:id="rId15"/>
    <sheet name="FOZ DO IGUAÇU" sheetId="14" r:id="rId16"/>
    <sheet name="FRANCISCO BELTRÃO" sheetId="15" r:id="rId17"/>
    <sheet name="GOIOERÊ" sheetId="16" r:id="rId18"/>
    <sheet name="GUAIRA" sheetId="17" r:id="rId19"/>
    <sheet name="GUARAPUAVA" sheetId="18" r:id="rId20"/>
    <sheet name="IBAITI" sheetId="19" r:id="rId21"/>
    <sheet name="IPORÃ" sheetId="20" r:id="rId22"/>
    <sheet name="IRATI" sheetId="21" r:id="rId23"/>
    <sheet name="IVAIPORA" sheetId="22" r:id="rId24"/>
    <sheet name="JACAREZINHO" sheetId="23" r:id="rId25"/>
    <sheet name="LAPA" sheetId="24" r:id="rId26"/>
    <sheet name="LARANJEIRAS DO SUL" sheetId="25" r:id="rId27"/>
    <sheet name="LOANDA" sheetId="26" r:id="rId28"/>
    <sheet name="LONDRINA" sheetId="27" r:id="rId29"/>
    <sheet name="MARECHAL CANDIDO RONDON" sheetId="28" r:id="rId30"/>
    <sheet name="MARINGÁ" sheetId="29" r:id="rId31"/>
    <sheet name="MEDIANEIRA" sheetId="30" r:id="rId32"/>
    <sheet name="NOVA ESPERANÇA" sheetId="31" r:id="rId33"/>
    <sheet name="PALOTINA" sheetId="33" r:id="rId34"/>
    <sheet name="PALMAS" sheetId="32" r:id="rId35"/>
    <sheet name="PARANAGUÁ" sheetId="34" r:id="rId36"/>
    <sheet name="PARAV" sheetId="35" r:id="rId37"/>
    <sheet name="PATO BRANCO" sheetId="36" r:id="rId38"/>
    <sheet name="PITANGA" sheetId="37" r:id="rId39"/>
    <sheet name="PONTA GROSSA" sheetId="38" r:id="rId40"/>
    <sheet name="PRUDENTÓPOLIS" sheetId="39" r:id="rId41"/>
    <sheet name="RIO NEGRO" sheetId="40" r:id="rId42"/>
    <sheet name="SANTO ANTONIO DA PLATINA" sheetId="41" r:id="rId43"/>
    <sheet name="SÃO JOSÉ DOS PINHAIS" sheetId="42" r:id="rId44"/>
    <sheet name="TELEMACO BORBA" sheetId="43" r:id="rId45"/>
    <sheet name="TOLEDO" sheetId="44" r:id="rId46"/>
    <sheet name="UMUARAMA" sheetId="45" r:id="rId47"/>
    <sheet name="UNIÃO DA VITÓRIA" sheetId="46" r:id="rId48"/>
    <sheet name="WENCESLAU BRAZ" sheetId="47" r:id="rId49"/>
  </sheets>
  <externalReferences>
    <externalReference r:id="rId50"/>
    <externalReference r:id="rId51"/>
  </externalReferences>
  <definedNames>
    <definedName name="_xlnm._FilterDatabase" localSheetId="48" hidden="1">'WENCESLAU BRAZ'!$A$6:$O$44</definedName>
    <definedName name="_xlnm.Print_Area" localSheetId="1">APUCARANA!$A$1:$O$75</definedName>
    <definedName name="_xlnm.Print_Area" localSheetId="3">ARAPONGAS!$A$1:$O$62</definedName>
    <definedName name="_xlnm.Print_Area" localSheetId="2">ARAUCARIA!$A$1:$O$73</definedName>
    <definedName name="_xlnm.Print_Area" localSheetId="4">'ASSIS CHATEAUBRIAND'!$A$1:$O$65</definedName>
    <definedName name="_xlnm.Print_Area" localSheetId="5">BANDEIRANTES!$A$1:$O$58</definedName>
    <definedName name="_xlnm.Print_Area" localSheetId="6">'CAMPO LARGO'!$A$1:$O$60</definedName>
    <definedName name="_xlnm.Print_Area" localSheetId="7">'CAMPO MOURÃO '!$A$1:$O$70</definedName>
    <definedName name="_xlnm.Print_Area" localSheetId="8">CASCAVEL!$A$1:$O$93</definedName>
    <definedName name="_xlnm.Print_Area" localSheetId="9">CASTRO!$A$1:$O$64</definedName>
    <definedName name="_xlnm.Print_Area" localSheetId="10">CIANORTE!$A$1:$O$71</definedName>
    <definedName name="_xlnm.Print_Area" localSheetId="12">'CORNELIO PROCOPIO'!$A$1:$O$74</definedName>
    <definedName name="_xlnm.Print_Area" localSheetId="13">'CRUZEIRO DO OESTE'!$A$1:$O$59</definedName>
    <definedName name="_xlnm.Print_Area" localSheetId="14">'DOIS VIZINHOS'!$A$1:$O$56</definedName>
    <definedName name="_xlnm.Print_Area" localSheetId="15">'FOZ DO IGUAÇU'!$A$1:$O$76</definedName>
    <definedName name="_xlnm.Print_Area" localSheetId="16">'FRANCISCO BELTRÃO'!$A$1:$O$75</definedName>
    <definedName name="_xlnm.Print_Area" localSheetId="17">GOIOERÊ!$A$1:$O$66</definedName>
    <definedName name="_xlnm.Print_Area" localSheetId="18">GUAIRA!$A$1:$O$60</definedName>
    <definedName name="_xlnm.Print_Area" localSheetId="19">GUARAPUAVA!$A$1:$O$76</definedName>
    <definedName name="_xlnm.Print_Area" localSheetId="20">IBAITI!$A$1:$O$56</definedName>
    <definedName name="_xlnm.Print_Area" localSheetId="21">IPORÃ!$A$1:$O$64</definedName>
    <definedName name="_xlnm.Print_Area" localSheetId="22">IRATI!$A$1:$O$70</definedName>
    <definedName name="_xlnm.Print_Area" localSheetId="23">IVAIPORA!$A$1:$O$64</definedName>
    <definedName name="_xlnm.Print_Area" localSheetId="24">JACAREZINHO!$A$1:$O$63</definedName>
    <definedName name="_xlnm.Print_Area" localSheetId="25">LAPA!$A$1:$O$70</definedName>
    <definedName name="_xlnm.Print_Area" localSheetId="26">'LARANJEIRAS DO SUL'!$A$1:$O$79</definedName>
    <definedName name="_xlnm.Print_Area" localSheetId="27">LOANDA!$A$1:$O$54</definedName>
    <definedName name="_xlnm.Print_Area" localSheetId="28">LONDRINA!$A$1:$O$84</definedName>
    <definedName name="_xlnm.Print_Area" localSheetId="29">'MARECHAL CANDIDO RONDON'!$A$1:$O$66</definedName>
    <definedName name="_xlnm.Print_Area" localSheetId="30">MARINGÁ!$A$1:$O$82</definedName>
    <definedName name="_xlnm.Print_Area" localSheetId="31">MEDIANEIRA!$A$1:$O$73</definedName>
    <definedName name="_xlnm.Print_Area" localSheetId="32">'NOVA ESPERANÇA'!$A$1:$P$58</definedName>
    <definedName name="_xlnm.Print_Area" localSheetId="34">PALMAS!$A$1:$O$61</definedName>
    <definedName name="_xlnm.Print_Area" localSheetId="33">PALOTINA!$A$1:$O$68</definedName>
    <definedName name="_xlnm.Print_Area" localSheetId="35">PARANAGUÁ!$A$1:$O$70</definedName>
    <definedName name="_xlnm.Print_Area" localSheetId="36">PARAV!$A$1:$O$75</definedName>
    <definedName name="_xlnm.Print_Area" localSheetId="37">'PATO BRANCO'!$A$1:$O$70</definedName>
    <definedName name="_xlnm.Print_Area" localSheetId="38">PITANGA!$A$1:$O$68</definedName>
    <definedName name="_xlnm.Print_Area" localSheetId="39">'PONTA GROSSA'!$A$1:$O$76</definedName>
    <definedName name="_xlnm.Print_Area" localSheetId="40">PRUDENTÓPOLIS!$A$1:$O$60</definedName>
    <definedName name="_xlnm.Print_Area" localSheetId="41">'RIO NEGRO'!$A$1:$O$65</definedName>
    <definedName name="_xlnm.Print_Area" localSheetId="42">'SANTO ANTONIO DA PLATINA'!$A$1:$O$69</definedName>
    <definedName name="_xlnm.Print_Area" localSheetId="43">'SÃO JOSÉ DOS PINHAIS'!$A$1:$O$80</definedName>
    <definedName name="_xlnm.Print_Area" localSheetId="44">'TELEMACO BORBA'!$A$1:$O$66</definedName>
    <definedName name="_xlnm.Print_Area" localSheetId="45">TOLEDO!$A$1:$O$76</definedName>
    <definedName name="_xlnm.Print_Area" localSheetId="46">UMUARAMA!$A$1:$O$74</definedName>
    <definedName name="_xlnm.Print_Area" localSheetId="47">'UNIÃO DA VITÓRIA'!$A$1:$O$72</definedName>
    <definedName name="_xlnm.Print_Area" localSheetId="48">'WENCESLAU BRAZ'!$A$1:$O$55</definedName>
    <definedName name="Demonstrativo_de_Despesas____JANEIRO_2018_A_DEZEMBRO_2018" localSheetId="48">'WENCESLAU BRAZ'!$A$2</definedName>
    <definedName name="fev_19">'WENCESLAU BRAZ'!$C$6:$M$6</definedName>
    <definedName name="jan_19">'WENCESLAU BRAZ'!$B$6</definedName>
    <definedName name="mar_19" localSheetId="48">'WENCESLAU BRAZ'!$D$6</definedName>
    <definedName name="_xlnm.Print_Titles" localSheetId="1">APUCARANA!$1:$6</definedName>
    <definedName name="_xlnm.Print_Titles" localSheetId="3">ARAPONGAS!$1:$4</definedName>
    <definedName name="_xlnm.Print_Titles" localSheetId="2">ARAUCARIA!$1:$6</definedName>
    <definedName name="_xlnm.Print_Titles" localSheetId="4">'ASSIS CHATEAUBRIAND'!$1:$6</definedName>
    <definedName name="_xlnm.Print_Titles" localSheetId="5">BANDEIRANTES!$1:$6</definedName>
    <definedName name="_xlnm.Print_Titles" localSheetId="6">'CAMPO LARGO'!$1:$4</definedName>
    <definedName name="_xlnm.Print_Titles" localSheetId="7">'CAMPO MOURÃO '!$1:$6</definedName>
    <definedName name="_xlnm.Print_Titles" localSheetId="8">CASCAVEL!$1:$4</definedName>
    <definedName name="_xlnm.Print_Titles" localSheetId="9">CASTRO!$1:$4</definedName>
    <definedName name="_xlnm.Print_Titles" localSheetId="10">CIANORTE!$1:$4</definedName>
    <definedName name="_xlnm.Print_Titles" localSheetId="12">'CORNELIO PROCOPIO'!$1:$4</definedName>
    <definedName name="_xlnm.Print_Titles" localSheetId="14">'DOIS VIZINHOS'!$1:$4</definedName>
    <definedName name="_xlnm.Print_Titles" localSheetId="15">'FOZ DO IGUAÇU'!$1:$6</definedName>
    <definedName name="_xlnm.Print_Titles" localSheetId="16">'FRANCISCO BELTRÃO'!$1:$6</definedName>
    <definedName name="_xlnm.Print_Titles" localSheetId="17">GOIOERÊ!$1:$4</definedName>
    <definedName name="_xlnm.Print_Titles" localSheetId="19">GUARAPUAVA!$1:$6</definedName>
    <definedName name="_xlnm.Print_Titles" localSheetId="20">IBAITI!$1:$4</definedName>
    <definedName name="_xlnm.Print_Titles" localSheetId="21">IPORÃ!$1:$4</definedName>
    <definedName name="_xlnm.Print_Titles" localSheetId="22">IRATI!$1:$4</definedName>
    <definedName name="_xlnm.Print_Titles" localSheetId="23">IVAIPORA!$1:$4</definedName>
    <definedName name="_xlnm.Print_Titles" localSheetId="24">JACAREZINHO!$1:$6</definedName>
    <definedName name="_xlnm.Print_Titles" localSheetId="25">LAPA!$1:$4</definedName>
    <definedName name="_xlnm.Print_Titles" localSheetId="26">'LARANJEIRAS DO SUL'!$1:$6</definedName>
    <definedName name="_xlnm.Print_Titles" localSheetId="27">LOANDA!$1:$4</definedName>
    <definedName name="_xlnm.Print_Titles" localSheetId="28">LONDRINA!$1:$4</definedName>
    <definedName name="_xlnm.Print_Titles" localSheetId="29">'MARECHAL CANDIDO RONDON'!$1:$6</definedName>
    <definedName name="_xlnm.Print_Titles" localSheetId="30">MARINGÁ!$1:$6</definedName>
    <definedName name="_xlnm.Print_Titles" localSheetId="31">MEDIANEIRA!$1:$4</definedName>
    <definedName name="_xlnm.Print_Titles" localSheetId="32">'NOVA ESPERANÇA'!$1:$4</definedName>
    <definedName name="_xlnm.Print_Titles" localSheetId="34">PALMAS!$1:$4</definedName>
    <definedName name="_xlnm.Print_Titles" localSheetId="33">PALOTINA!$1:$4</definedName>
    <definedName name="_xlnm.Print_Titles" localSheetId="35">PARANAGUÁ!$1:$4</definedName>
    <definedName name="_xlnm.Print_Titles" localSheetId="36">PARAV!$1:$4</definedName>
    <definedName name="_xlnm.Print_Titles" localSheetId="37">'PATO BRANCO'!$1:$4</definedName>
    <definedName name="_xlnm.Print_Titles" localSheetId="38">PITANGA!$1:$4</definedName>
    <definedName name="_xlnm.Print_Titles" localSheetId="39">'PONTA GROSSA'!$1:$4</definedName>
    <definedName name="_xlnm.Print_Titles" localSheetId="40">PRUDENTÓPOLIS!$1:$4</definedName>
    <definedName name="_xlnm.Print_Titles" localSheetId="41">'RIO NEGRO'!$1:$4</definedName>
    <definedName name="_xlnm.Print_Titles" localSheetId="42">'SANTO ANTONIO DA PLATINA'!$1:$4</definedName>
    <definedName name="_xlnm.Print_Titles" localSheetId="43">'SÃO JOSÉ DOS PINHAIS'!$1:$4</definedName>
    <definedName name="_xlnm.Print_Titles" localSheetId="44">'TELEMACO BORBA'!$1:$4</definedName>
    <definedName name="_xlnm.Print_Titles" localSheetId="45">TOLEDO!$1:$4</definedName>
    <definedName name="_xlnm.Print_Titles" localSheetId="46">UMUARAMA!$1:$4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11" l="1"/>
  <c r="I55" i="50"/>
  <c r="O55" i="50"/>
  <c r="H47" i="6"/>
  <c r="O32" i="28"/>
  <c r="N32" i="28"/>
  <c r="O29" i="3"/>
  <c r="N29" i="3"/>
  <c r="O33" i="41"/>
  <c r="N33" i="41"/>
  <c r="O8" i="40"/>
  <c r="N8" i="40"/>
  <c r="O10" i="29"/>
  <c r="N10" i="29"/>
  <c r="O44" i="25"/>
  <c r="N44" i="25"/>
  <c r="O27" i="13"/>
  <c r="N27" i="13"/>
  <c r="O33" i="53"/>
  <c r="N33" i="53"/>
  <c r="O45" i="51"/>
  <c r="N45" i="51"/>
  <c r="N59" i="53"/>
  <c r="O32" i="39"/>
  <c r="N32" i="39"/>
  <c r="O41" i="38"/>
  <c r="N41" i="38"/>
  <c r="O38" i="36"/>
  <c r="N38" i="36"/>
  <c r="O70" i="35"/>
  <c r="N70" i="35"/>
  <c r="N37" i="30"/>
  <c r="O47" i="26"/>
  <c r="O48" i="26"/>
  <c r="O49" i="26"/>
  <c r="O50" i="26"/>
  <c r="N47" i="26"/>
  <c r="O33" i="24"/>
  <c r="N33" i="24"/>
  <c r="O37" i="21"/>
  <c r="N37" i="21"/>
  <c r="O36" i="20"/>
  <c r="N36" i="20"/>
  <c r="O15" i="16"/>
  <c r="O16" i="16"/>
  <c r="O17" i="16"/>
  <c r="O18" i="16"/>
  <c r="O19" i="16"/>
  <c r="O20" i="16"/>
  <c r="O21" i="16"/>
  <c r="O22" i="16"/>
  <c r="O14" i="16"/>
  <c r="N31" i="16"/>
  <c r="O24" i="16"/>
  <c r="O25" i="16"/>
  <c r="O26" i="16"/>
  <c r="O27" i="16"/>
  <c r="O28" i="16"/>
  <c r="O29" i="16"/>
  <c r="O30" i="16"/>
  <c r="O31" i="16"/>
  <c r="O32" i="16"/>
  <c r="N30" i="16"/>
  <c r="N40" i="15"/>
  <c r="O55" i="6"/>
  <c r="O54" i="6"/>
  <c r="O53" i="6"/>
  <c r="O52" i="6"/>
  <c r="O51" i="6"/>
  <c r="N7" i="6"/>
  <c r="N10" i="6"/>
  <c r="N47" i="6"/>
  <c r="N11" i="6"/>
  <c r="N8" i="6"/>
  <c r="N9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37" i="2"/>
  <c r="N37" i="2"/>
  <c r="O15" i="12"/>
  <c r="N15" i="12"/>
  <c r="O9" i="11"/>
  <c r="O41" i="25"/>
  <c r="N41" i="25"/>
  <c r="O33" i="46"/>
  <c r="N33" i="46"/>
  <c r="O39" i="35"/>
  <c r="N39" i="35"/>
  <c r="O9" i="35"/>
  <c r="N9" i="35"/>
  <c r="O13" i="33"/>
  <c r="O14" i="33"/>
  <c r="O15" i="33"/>
  <c r="O16" i="33"/>
  <c r="O17" i="33"/>
  <c r="O18" i="33"/>
  <c r="O12" i="33"/>
  <c r="O11" i="33"/>
  <c r="N11" i="33"/>
  <c r="O38" i="46"/>
  <c r="N38" i="46"/>
  <c r="O32" i="30"/>
  <c r="O33" i="30"/>
  <c r="N32" i="30"/>
  <c r="O29" i="25"/>
  <c r="O30" i="25"/>
  <c r="O31" i="25"/>
  <c r="O52" i="32"/>
  <c r="O53" i="32"/>
  <c r="O54" i="32"/>
  <c r="O55" i="32"/>
  <c r="O68" i="35"/>
  <c r="N68" i="35"/>
  <c r="O44" i="15"/>
  <c r="O45" i="15"/>
  <c r="O46" i="15"/>
  <c r="N44" i="15"/>
  <c r="O63" i="53"/>
  <c r="N63" i="53"/>
  <c r="O62" i="28"/>
  <c r="N62" i="28"/>
  <c r="O12" i="8"/>
  <c r="N12" i="8"/>
  <c r="O58" i="8"/>
  <c r="N58" i="8"/>
  <c r="O47" i="42"/>
  <c r="O46" i="42"/>
  <c r="N46" i="42"/>
  <c r="N47" i="42"/>
  <c r="O56" i="39"/>
  <c r="N56" i="39"/>
  <c r="N9" i="37"/>
  <c r="N8" i="37"/>
  <c r="O9" i="37"/>
  <c r="O35" i="13"/>
  <c r="N35" i="13"/>
  <c r="O67" i="10"/>
  <c r="N67" i="10"/>
  <c r="N15" i="50"/>
  <c r="O15" i="50"/>
  <c r="O7" i="6"/>
  <c r="O7" i="2"/>
  <c r="O10" i="2"/>
  <c r="N10" i="2"/>
  <c r="O29" i="8"/>
  <c r="N29" i="8"/>
  <c r="O43" i="31"/>
  <c r="N43" i="31"/>
  <c r="O48" i="20"/>
  <c r="E43" i="13"/>
  <c r="O7" i="1"/>
  <c r="O8" i="47"/>
  <c r="O9" i="47"/>
  <c r="O10" i="47"/>
  <c r="O11" i="47"/>
  <c r="O12" i="47"/>
  <c r="O13" i="47"/>
  <c r="O14" i="47"/>
  <c r="O15" i="47"/>
  <c r="O16" i="47"/>
  <c r="O17" i="47"/>
  <c r="O18" i="47"/>
  <c r="O19" i="47"/>
  <c r="O20" i="47"/>
  <c r="O21" i="47"/>
  <c r="O22" i="47"/>
  <c r="O23" i="47"/>
  <c r="O24" i="47"/>
  <c r="O25" i="47"/>
  <c r="O26" i="47"/>
  <c r="O27" i="47"/>
  <c r="O28" i="47"/>
  <c r="O29" i="47"/>
  <c r="O30" i="47"/>
  <c r="O31" i="47"/>
  <c r="O32" i="47"/>
  <c r="O33" i="47"/>
  <c r="O34" i="47"/>
  <c r="O35" i="47"/>
  <c r="O36" i="47"/>
  <c r="O37" i="47"/>
  <c r="O38" i="47"/>
  <c r="O39" i="47"/>
  <c r="O40" i="47"/>
  <c r="O41" i="47"/>
  <c r="O42" i="47"/>
  <c r="O43" i="47"/>
  <c r="O7" i="47"/>
  <c r="O48" i="47"/>
  <c r="O49" i="47"/>
  <c r="O50" i="47"/>
  <c r="O51" i="47"/>
  <c r="O52" i="47"/>
  <c r="O47" i="47"/>
  <c r="O8" i="46"/>
  <c r="O9" i="46"/>
  <c r="O10" i="46"/>
  <c r="O11" i="46"/>
  <c r="O12" i="46"/>
  <c r="O13" i="46"/>
  <c r="O14" i="46"/>
  <c r="O15" i="46"/>
  <c r="O16" i="46"/>
  <c r="O17" i="46"/>
  <c r="O18" i="46"/>
  <c r="O19" i="46"/>
  <c r="O20" i="46"/>
  <c r="O21" i="46"/>
  <c r="O22" i="46"/>
  <c r="O23" i="46"/>
  <c r="O24" i="46"/>
  <c r="O25" i="46"/>
  <c r="O26" i="46"/>
  <c r="O27" i="46"/>
  <c r="O28" i="46"/>
  <c r="O29" i="46"/>
  <c r="O30" i="46"/>
  <c r="O31" i="46"/>
  <c r="O32" i="46"/>
  <c r="O34" i="46"/>
  <c r="O35" i="46"/>
  <c r="O36" i="46"/>
  <c r="O37" i="46"/>
  <c r="O39" i="46"/>
  <c r="O40" i="46"/>
  <c r="O41" i="46"/>
  <c r="O42" i="46"/>
  <c r="O43" i="46"/>
  <c r="O44" i="46"/>
  <c r="O45" i="46"/>
  <c r="O46" i="46"/>
  <c r="O47" i="46"/>
  <c r="O48" i="46"/>
  <c r="O49" i="46"/>
  <c r="O50" i="46"/>
  <c r="O51" i="46"/>
  <c r="O52" i="46"/>
  <c r="O53" i="46"/>
  <c r="O54" i="46"/>
  <c r="O55" i="46"/>
  <c r="O56" i="46"/>
  <c r="O57" i="46"/>
  <c r="O7" i="46"/>
  <c r="O62" i="46"/>
  <c r="O63" i="46"/>
  <c r="O64" i="46"/>
  <c r="O65" i="46"/>
  <c r="O66" i="46"/>
  <c r="O67" i="46"/>
  <c r="O69" i="46"/>
  <c r="O61" i="46"/>
  <c r="O8" i="45"/>
  <c r="O9" i="45"/>
  <c r="O10" i="45"/>
  <c r="O11" i="45"/>
  <c r="O12" i="45"/>
  <c r="O13" i="45"/>
  <c r="O14" i="45"/>
  <c r="O15" i="45"/>
  <c r="O16" i="45"/>
  <c r="O17" i="45"/>
  <c r="O18" i="45"/>
  <c r="O19" i="45"/>
  <c r="O20" i="45"/>
  <c r="O21" i="45"/>
  <c r="O22" i="45"/>
  <c r="O23" i="45"/>
  <c r="O24" i="45"/>
  <c r="O25" i="45"/>
  <c r="O26" i="45"/>
  <c r="O27" i="45"/>
  <c r="O28" i="45"/>
  <c r="O29" i="45"/>
  <c r="O30" i="45"/>
  <c r="O31" i="45"/>
  <c r="O32" i="45"/>
  <c r="O33" i="45"/>
  <c r="O34" i="45"/>
  <c r="O35" i="45"/>
  <c r="O36" i="45"/>
  <c r="O37" i="45"/>
  <c r="O38" i="45"/>
  <c r="O39" i="45"/>
  <c r="O40" i="45"/>
  <c r="O41" i="45"/>
  <c r="O42" i="45"/>
  <c r="O43" i="45"/>
  <c r="O44" i="45"/>
  <c r="O45" i="45"/>
  <c r="O46" i="45"/>
  <c r="O47" i="45"/>
  <c r="O48" i="45"/>
  <c r="O49" i="45"/>
  <c r="O50" i="45"/>
  <c r="O51" i="45"/>
  <c r="O52" i="45"/>
  <c r="O53" i="45"/>
  <c r="O54" i="45"/>
  <c r="O55" i="45"/>
  <c r="O56" i="45"/>
  <c r="O57" i="45"/>
  <c r="O58" i="45"/>
  <c r="O7" i="45"/>
  <c r="O63" i="45"/>
  <c r="O64" i="45"/>
  <c r="O65" i="45"/>
  <c r="O66" i="45"/>
  <c r="O67" i="45"/>
  <c r="O68" i="45"/>
  <c r="O69" i="45"/>
  <c r="O70" i="45"/>
  <c r="O62" i="45"/>
  <c r="O8" i="44"/>
  <c r="O9" i="44"/>
  <c r="O10" i="44"/>
  <c r="O11" i="44"/>
  <c r="O12" i="44"/>
  <c r="O13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6" i="44"/>
  <c r="O27" i="44"/>
  <c r="O28" i="44"/>
  <c r="O29" i="44"/>
  <c r="O30" i="44"/>
  <c r="O31" i="44"/>
  <c r="O32" i="44"/>
  <c r="O33" i="44"/>
  <c r="O34" i="44"/>
  <c r="O35" i="44"/>
  <c r="O36" i="44"/>
  <c r="O37" i="44"/>
  <c r="O38" i="44"/>
  <c r="O39" i="44"/>
  <c r="O40" i="44"/>
  <c r="O41" i="44"/>
  <c r="O42" i="44"/>
  <c r="O43" i="44"/>
  <c r="O44" i="44"/>
  <c r="O45" i="44"/>
  <c r="O46" i="44"/>
  <c r="O47" i="44"/>
  <c r="O48" i="44"/>
  <c r="O49" i="44"/>
  <c r="O50" i="44"/>
  <c r="O51" i="44"/>
  <c r="O52" i="44"/>
  <c r="O53" i="44"/>
  <c r="O54" i="44"/>
  <c r="O55" i="44"/>
  <c r="O56" i="44"/>
  <c r="O57" i="44"/>
  <c r="O58" i="44"/>
  <c r="O7" i="44"/>
  <c r="O63" i="44"/>
  <c r="O64" i="44"/>
  <c r="O65" i="44"/>
  <c r="O66" i="44"/>
  <c r="O67" i="44"/>
  <c r="O68" i="44"/>
  <c r="O69" i="44"/>
  <c r="O70" i="44"/>
  <c r="O71" i="44"/>
  <c r="O72" i="44"/>
  <c r="O62" i="44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  <c r="O24" i="43"/>
  <c r="O25" i="43"/>
  <c r="O26" i="43"/>
  <c r="O27" i="43"/>
  <c r="O28" i="43"/>
  <c r="O29" i="43"/>
  <c r="O30" i="43"/>
  <c r="O31" i="43"/>
  <c r="O32" i="43"/>
  <c r="O33" i="43"/>
  <c r="O34" i="43"/>
  <c r="O35" i="43"/>
  <c r="O36" i="43"/>
  <c r="O37" i="43"/>
  <c r="O38" i="43"/>
  <c r="O39" i="43"/>
  <c r="O40" i="43"/>
  <c r="O41" i="43"/>
  <c r="O42" i="43"/>
  <c r="O43" i="43"/>
  <c r="O44" i="43"/>
  <c r="O45" i="43"/>
  <c r="O46" i="43"/>
  <c r="O47" i="43"/>
  <c r="O48" i="43"/>
  <c r="O49" i="43"/>
  <c r="O50" i="43"/>
  <c r="O51" i="43"/>
  <c r="O7" i="43"/>
  <c r="O56" i="43"/>
  <c r="O57" i="43"/>
  <c r="O58" i="43"/>
  <c r="O59" i="43"/>
  <c r="O60" i="43"/>
  <c r="O61" i="43"/>
  <c r="O62" i="43"/>
  <c r="O63" i="43"/>
  <c r="O55" i="43"/>
  <c r="O8" i="42"/>
  <c r="O9" i="42"/>
  <c r="O10" i="42"/>
  <c r="O11" i="42"/>
  <c r="O12" i="42"/>
  <c r="O13" i="42"/>
  <c r="O14" i="42"/>
  <c r="O15" i="42"/>
  <c r="O16" i="42"/>
  <c r="O17" i="42"/>
  <c r="O18" i="42"/>
  <c r="O19" i="42"/>
  <c r="O20" i="42"/>
  <c r="O21" i="42"/>
  <c r="O22" i="42"/>
  <c r="O23" i="42"/>
  <c r="O24" i="42"/>
  <c r="O25" i="42"/>
  <c r="O26" i="42"/>
  <c r="O27" i="42"/>
  <c r="O28" i="42"/>
  <c r="O29" i="42"/>
  <c r="O30" i="42"/>
  <c r="O31" i="42"/>
  <c r="O32" i="42"/>
  <c r="O33" i="42"/>
  <c r="O34" i="42"/>
  <c r="O35" i="42"/>
  <c r="O36" i="42"/>
  <c r="O37" i="42"/>
  <c r="O38" i="42"/>
  <c r="O39" i="42"/>
  <c r="O40" i="42"/>
  <c r="O41" i="42"/>
  <c r="O42" i="42"/>
  <c r="O43" i="42"/>
  <c r="O44" i="42"/>
  <c r="O45" i="42"/>
  <c r="O48" i="42"/>
  <c r="O49" i="42"/>
  <c r="O50" i="42"/>
  <c r="O51" i="42"/>
  <c r="O52" i="42"/>
  <c r="O53" i="42"/>
  <c r="O54" i="42"/>
  <c r="O55" i="42"/>
  <c r="O56" i="42"/>
  <c r="O57" i="42"/>
  <c r="O58" i="42"/>
  <c r="O59" i="42"/>
  <c r="O60" i="42"/>
  <c r="O61" i="42"/>
  <c r="O62" i="42"/>
  <c r="O63" i="42"/>
  <c r="O7" i="42"/>
  <c r="O76" i="42"/>
  <c r="O77" i="42"/>
  <c r="O68" i="42"/>
  <c r="O69" i="42"/>
  <c r="O70" i="42"/>
  <c r="O71" i="42"/>
  <c r="O72" i="42"/>
  <c r="O73" i="42"/>
  <c r="O74" i="42"/>
  <c r="O75" i="42"/>
  <c r="O67" i="42"/>
  <c r="O8" i="41"/>
  <c r="O9" i="41"/>
  <c r="O10" i="41"/>
  <c r="O11" i="41"/>
  <c r="O12" i="41"/>
  <c r="O13" i="41"/>
  <c r="O14" i="41"/>
  <c r="O15" i="41"/>
  <c r="O16" i="41"/>
  <c r="O17" i="41"/>
  <c r="O18" i="41"/>
  <c r="O19" i="41"/>
  <c r="O20" i="41"/>
  <c r="O21" i="41"/>
  <c r="O22" i="41"/>
  <c r="O23" i="41"/>
  <c r="O24" i="41"/>
  <c r="O25" i="41"/>
  <c r="O26" i="41"/>
  <c r="O27" i="41"/>
  <c r="O28" i="41"/>
  <c r="O29" i="41"/>
  <c r="O30" i="41"/>
  <c r="O31" i="41"/>
  <c r="O32" i="41"/>
  <c r="O34" i="41"/>
  <c r="O35" i="41"/>
  <c r="O36" i="41"/>
  <c r="O37" i="41"/>
  <c r="O38" i="41"/>
  <c r="O39" i="41"/>
  <c r="O40" i="41"/>
  <c r="O41" i="41"/>
  <c r="O42" i="41"/>
  <c r="O43" i="41"/>
  <c r="O44" i="41"/>
  <c r="O45" i="41"/>
  <c r="O46" i="41"/>
  <c r="O47" i="41"/>
  <c r="O48" i="41"/>
  <c r="O49" i="41"/>
  <c r="O50" i="41"/>
  <c r="O51" i="41"/>
  <c r="O7" i="41"/>
  <c r="O56" i="41"/>
  <c r="O57" i="41"/>
  <c r="O58" i="41"/>
  <c r="O59" i="41"/>
  <c r="O60" i="41"/>
  <c r="O61" i="41"/>
  <c r="O62" i="41"/>
  <c r="O63" i="41"/>
  <c r="O64" i="41"/>
  <c r="O65" i="41"/>
  <c r="O55" i="41"/>
  <c r="O9" i="40"/>
  <c r="O10" i="40"/>
  <c r="O11" i="40"/>
  <c r="O12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6" i="40"/>
  <c r="O37" i="40"/>
  <c r="O38" i="40"/>
  <c r="O39" i="40"/>
  <c r="O40" i="40"/>
  <c r="O41" i="40"/>
  <c r="O42" i="40"/>
  <c r="O43" i="40"/>
  <c r="O44" i="40"/>
  <c r="O45" i="40"/>
  <c r="O46" i="40"/>
  <c r="O47" i="40"/>
  <c r="O48" i="40"/>
  <c r="O7" i="40"/>
  <c r="O53" i="40"/>
  <c r="O54" i="40"/>
  <c r="O55" i="40"/>
  <c r="O56" i="40"/>
  <c r="O57" i="40"/>
  <c r="O58" i="40"/>
  <c r="O59" i="40"/>
  <c r="O60" i="40"/>
  <c r="O61" i="40"/>
  <c r="O52" i="40"/>
  <c r="O8" i="39"/>
  <c r="O9" i="39"/>
  <c r="O10" i="39"/>
  <c r="O11" i="39"/>
  <c r="O12" i="39"/>
  <c r="O13" i="39"/>
  <c r="O14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29" i="39"/>
  <c r="O30" i="39"/>
  <c r="O31" i="39"/>
  <c r="O33" i="39"/>
  <c r="O34" i="39"/>
  <c r="O35" i="39"/>
  <c r="O36" i="39"/>
  <c r="O37" i="39"/>
  <c r="O38" i="39"/>
  <c r="O39" i="39"/>
  <c r="O40" i="39"/>
  <c r="O41" i="39"/>
  <c r="O42" i="39"/>
  <c r="O43" i="39"/>
  <c r="O44" i="39"/>
  <c r="O45" i="39"/>
  <c r="O46" i="39"/>
  <c r="O7" i="39"/>
  <c r="O51" i="39"/>
  <c r="O52" i="39"/>
  <c r="O53" i="39"/>
  <c r="O54" i="39"/>
  <c r="O55" i="39"/>
  <c r="O57" i="39"/>
  <c r="O50" i="39"/>
  <c r="O8" i="38"/>
  <c r="O9" i="38"/>
  <c r="O10" i="38"/>
  <c r="O11" i="38"/>
  <c r="O12" i="38"/>
  <c r="O13" i="38"/>
  <c r="O14" i="38"/>
  <c r="O15" i="38"/>
  <c r="O16" i="38"/>
  <c r="O17" i="38"/>
  <c r="O18" i="38"/>
  <c r="O19" i="38"/>
  <c r="O20" i="38"/>
  <c r="O21" i="38"/>
  <c r="O22" i="38"/>
  <c r="O23" i="38"/>
  <c r="O24" i="38"/>
  <c r="O25" i="38"/>
  <c r="O26" i="38"/>
  <c r="O27" i="38"/>
  <c r="O28" i="38"/>
  <c r="O29" i="38"/>
  <c r="O30" i="38"/>
  <c r="O31" i="38"/>
  <c r="O32" i="38"/>
  <c r="O33" i="38"/>
  <c r="O34" i="38"/>
  <c r="O35" i="38"/>
  <c r="O36" i="38"/>
  <c r="O37" i="38"/>
  <c r="O38" i="38"/>
  <c r="O39" i="38"/>
  <c r="O40" i="38"/>
  <c r="O42" i="38"/>
  <c r="O43" i="38"/>
  <c r="O44" i="38"/>
  <c r="O45" i="38"/>
  <c r="O46" i="38"/>
  <c r="O47" i="38"/>
  <c r="O48" i="38"/>
  <c r="O49" i="38"/>
  <c r="O50" i="38"/>
  <c r="O51" i="38"/>
  <c r="O52" i="38"/>
  <c r="O53" i="38"/>
  <c r="O54" i="38"/>
  <c r="O55" i="38"/>
  <c r="O56" i="38"/>
  <c r="O57" i="38"/>
  <c r="O58" i="38"/>
  <c r="O59" i="38"/>
  <c r="O60" i="38"/>
  <c r="O7" i="38"/>
  <c r="O65" i="38"/>
  <c r="O66" i="38"/>
  <c r="O67" i="38"/>
  <c r="O68" i="38"/>
  <c r="O69" i="38"/>
  <c r="O70" i="38"/>
  <c r="O71" i="38"/>
  <c r="O72" i="38"/>
  <c r="O73" i="38"/>
  <c r="O74" i="38"/>
  <c r="O64" i="38"/>
  <c r="O8" i="37"/>
  <c r="O10" i="37"/>
  <c r="O11" i="37"/>
  <c r="O12" i="37"/>
  <c r="O13" i="37"/>
  <c r="O14" i="37"/>
  <c r="O15" i="37"/>
  <c r="O16" i="37"/>
  <c r="O17" i="37"/>
  <c r="O18" i="37"/>
  <c r="O19" i="37"/>
  <c r="O20" i="37"/>
  <c r="O21" i="37"/>
  <c r="O22" i="37"/>
  <c r="O23" i="37"/>
  <c r="O24" i="37"/>
  <c r="O25" i="37"/>
  <c r="O26" i="37"/>
  <c r="O27" i="37"/>
  <c r="O28" i="37"/>
  <c r="O29" i="37"/>
  <c r="O30" i="37"/>
  <c r="O31" i="37"/>
  <c r="O32" i="37"/>
  <c r="O33" i="37"/>
  <c r="O34" i="37"/>
  <c r="O35" i="37"/>
  <c r="O36" i="37"/>
  <c r="O37" i="37"/>
  <c r="O38" i="37"/>
  <c r="O39" i="37"/>
  <c r="O40" i="37"/>
  <c r="O41" i="37"/>
  <c r="O42" i="37"/>
  <c r="O43" i="37"/>
  <c r="O44" i="37"/>
  <c r="O45" i="37"/>
  <c r="O46" i="37"/>
  <c r="O47" i="37"/>
  <c r="O48" i="37"/>
  <c r="O49" i="37"/>
  <c r="O50" i="37"/>
  <c r="O51" i="37"/>
  <c r="O52" i="37"/>
  <c r="O53" i="37"/>
  <c r="O54" i="37"/>
  <c r="O7" i="37"/>
  <c r="O59" i="37"/>
  <c r="O60" i="37"/>
  <c r="O61" i="37"/>
  <c r="O62" i="37"/>
  <c r="O63" i="37"/>
  <c r="O64" i="37"/>
  <c r="O65" i="37"/>
  <c r="O58" i="37"/>
  <c r="O8" i="36"/>
  <c r="O9" i="36"/>
  <c r="O10" i="36"/>
  <c r="O11" i="36"/>
  <c r="O12" i="36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7" i="36"/>
  <c r="O28" i="36"/>
  <c r="O29" i="36"/>
  <c r="O30" i="36"/>
  <c r="O31" i="36"/>
  <c r="O32" i="36"/>
  <c r="O33" i="36"/>
  <c r="O34" i="36"/>
  <c r="O35" i="36"/>
  <c r="O36" i="36"/>
  <c r="O37" i="36"/>
  <c r="O39" i="36"/>
  <c r="O40" i="36"/>
  <c r="O41" i="36"/>
  <c r="O42" i="36"/>
  <c r="O43" i="36"/>
  <c r="O44" i="36"/>
  <c r="O45" i="36"/>
  <c r="O46" i="36"/>
  <c r="O47" i="36"/>
  <c r="O48" i="36"/>
  <c r="O49" i="36"/>
  <c r="O50" i="36"/>
  <c r="O51" i="36"/>
  <c r="O52" i="36"/>
  <c r="O53" i="36"/>
  <c r="O54" i="36"/>
  <c r="O55" i="36"/>
  <c r="O7" i="36"/>
  <c r="O60" i="36"/>
  <c r="O61" i="36"/>
  <c r="O62" i="36"/>
  <c r="O63" i="36"/>
  <c r="O64" i="36"/>
  <c r="O65" i="36"/>
  <c r="O66" i="36"/>
  <c r="O67" i="36"/>
  <c r="O59" i="36"/>
  <c r="O8" i="35"/>
  <c r="O10" i="35"/>
  <c r="O11" i="35"/>
  <c r="O12" i="35"/>
  <c r="O1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4" i="35"/>
  <c r="O35" i="35"/>
  <c r="O36" i="35"/>
  <c r="O37" i="35"/>
  <c r="O38" i="35"/>
  <c r="O40" i="35"/>
  <c r="O41" i="35"/>
  <c r="O42" i="35"/>
  <c r="O43" i="35"/>
  <c r="O44" i="35"/>
  <c r="O45" i="35"/>
  <c r="O46" i="35"/>
  <c r="O47" i="35"/>
  <c r="O48" i="35"/>
  <c r="O49" i="35"/>
  <c r="O50" i="35"/>
  <c r="O51" i="35"/>
  <c r="O52" i="35"/>
  <c r="O53" i="35"/>
  <c r="O54" i="35"/>
  <c r="O55" i="35"/>
  <c r="O7" i="35"/>
  <c r="O60" i="35"/>
  <c r="O61" i="35"/>
  <c r="O62" i="35"/>
  <c r="O63" i="35"/>
  <c r="O64" i="35"/>
  <c r="O65" i="35"/>
  <c r="O66" i="35"/>
  <c r="O67" i="35"/>
  <c r="O69" i="35"/>
  <c r="O71" i="35"/>
  <c r="O59" i="35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O47" i="34"/>
  <c r="O48" i="34"/>
  <c r="O49" i="34"/>
  <c r="O50" i="34"/>
  <c r="O51" i="34"/>
  <c r="O52" i="34"/>
  <c r="O53" i="34"/>
  <c r="O54" i="34"/>
  <c r="O55" i="34"/>
  <c r="O7" i="34"/>
  <c r="O60" i="34"/>
  <c r="O61" i="34"/>
  <c r="O62" i="34"/>
  <c r="O63" i="34"/>
  <c r="O64" i="34"/>
  <c r="O65" i="34"/>
  <c r="O66" i="34"/>
  <c r="O67" i="34"/>
  <c r="O59" i="34"/>
  <c r="O8" i="33"/>
  <c r="O9" i="33"/>
  <c r="O10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46" i="33"/>
  <c r="O47" i="33"/>
  <c r="O48" i="33"/>
  <c r="O49" i="33"/>
  <c r="O50" i="33"/>
  <c r="O51" i="33"/>
  <c r="O52" i="33"/>
  <c r="O7" i="33"/>
  <c r="O57" i="33"/>
  <c r="O58" i="33"/>
  <c r="O59" i="33"/>
  <c r="O60" i="33"/>
  <c r="O61" i="33"/>
  <c r="O62" i="33"/>
  <c r="O63" i="33"/>
  <c r="O64" i="33"/>
  <c r="O65" i="33"/>
  <c r="O56" i="33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7" i="32"/>
  <c r="O56" i="32"/>
  <c r="O57" i="32"/>
  <c r="O58" i="32"/>
  <c r="O51" i="32"/>
  <c r="O49" i="31"/>
  <c r="O50" i="31"/>
  <c r="O51" i="31"/>
  <c r="O52" i="31"/>
  <c r="O53" i="31"/>
  <c r="O54" i="31"/>
  <c r="O55" i="31"/>
  <c r="O48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4" i="31"/>
  <c r="O7" i="31"/>
  <c r="O59" i="30"/>
  <c r="O60" i="30"/>
  <c r="O61" i="30"/>
  <c r="O62" i="30"/>
  <c r="O63" i="30"/>
  <c r="O64" i="30"/>
  <c r="O65" i="30"/>
  <c r="O66" i="30"/>
  <c r="O67" i="30"/>
  <c r="O68" i="30"/>
  <c r="O69" i="30"/>
  <c r="O70" i="30"/>
  <c r="O58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4" i="30"/>
  <c r="O35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7" i="30"/>
  <c r="O69" i="29"/>
  <c r="O70" i="29"/>
  <c r="O71" i="29"/>
  <c r="O72" i="29"/>
  <c r="O73" i="29"/>
  <c r="O74" i="29"/>
  <c r="O76" i="29"/>
  <c r="O77" i="29"/>
  <c r="O78" i="29"/>
  <c r="O79" i="29"/>
  <c r="O68" i="29"/>
  <c r="O8" i="29"/>
  <c r="O9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28" i="29"/>
  <c r="O29" i="29"/>
  <c r="O30" i="29"/>
  <c r="O31" i="29"/>
  <c r="O32" i="29"/>
  <c r="O33" i="29"/>
  <c r="O34" i="29"/>
  <c r="O35" i="29"/>
  <c r="O36" i="29"/>
  <c r="O37" i="29"/>
  <c r="O38" i="29"/>
  <c r="O39" i="29"/>
  <c r="O40" i="29"/>
  <c r="O41" i="29"/>
  <c r="O42" i="29"/>
  <c r="O44" i="29"/>
  <c r="O45" i="29"/>
  <c r="O46" i="29"/>
  <c r="O47" i="29"/>
  <c r="O48" i="29"/>
  <c r="O49" i="29"/>
  <c r="O50" i="29"/>
  <c r="O51" i="29"/>
  <c r="O52" i="29"/>
  <c r="O53" i="29"/>
  <c r="O54" i="29"/>
  <c r="O55" i="29"/>
  <c r="O56" i="29"/>
  <c r="O57" i="29"/>
  <c r="O58" i="29"/>
  <c r="O59" i="29"/>
  <c r="O60" i="29"/>
  <c r="O61" i="29"/>
  <c r="O62" i="29"/>
  <c r="O63" i="29"/>
  <c r="O64" i="29"/>
  <c r="O7" i="29"/>
  <c r="O40" i="28"/>
  <c r="O41" i="28"/>
  <c r="O42" i="28"/>
  <c r="O43" i="28"/>
  <c r="O44" i="28"/>
  <c r="O45" i="28"/>
  <c r="O46" i="28"/>
  <c r="O47" i="28"/>
  <c r="O48" i="28"/>
  <c r="O49" i="28"/>
  <c r="O50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3" i="28"/>
  <c r="O34" i="28"/>
  <c r="O35" i="28"/>
  <c r="O36" i="28"/>
  <c r="O37" i="28"/>
  <c r="O38" i="28"/>
  <c r="O39" i="28"/>
  <c r="O7" i="28"/>
  <c r="O55" i="28"/>
  <c r="O56" i="28"/>
  <c r="O57" i="28"/>
  <c r="O58" i="28"/>
  <c r="O59" i="28"/>
  <c r="O60" i="28"/>
  <c r="O61" i="28"/>
  <c r="O63" i="28"/>
  <c r="O54" i="28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O7" i="27"/>
  <c r="O70" i="27"/>
  <c r="O71" i="27"/>
  <c r="O72" i="27"/>
  <c r="O73" i="27"/>
  <c r="O74" i="27"/>
  <c r="O75" i="27"/>
  <c r="O76" i="27"/>
  <c r="O77" i="27"/>
  <c r="O78" i="27"/>
  <c r="O79" i="27"/>
  <c r="O69" i="27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7" i="26"/>
  <c r="O45" i="26"/>
  <c r="O46" i="26"/>
  <c r="O51" i="26"/>
  <c r="O44" i="26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32" i="25"/>
  <c r="O33" i="25"/>
  <c r="O34" i="25"/>
  <c r="O35" i="25"/>
  <c r="O36" i="25"/>
  <c r="O37" i="25"/>
  <c r="O38" i="25"/>
  <c r="O39" i="25"/>
  <c r="O40" i="25"/>
  <c r="O42" i="25"/>
  <c r="O43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7" i="25"/>
  <c r="O67" i="25"/>
  <c r="O68" i="25"/>
  <c r="O69" i="25"/>
  <c r="O70" i="25"/>
  <c r="O71" i="25"/>
  <c r="O72" i="25"/>
  <c r="O73" i="25"/>
  <c r="O74" i="25"/>
  <c r="O75" i="25"/>
  <c r="O76" i="25"/>
  <c r="O66" i="25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7" i="24"/>
  <c r="O62" i="24"/>
  <c r="O63" i="24"/>
  <c r="O56" i="24"/>
  <c r="O57" i="24"/>
  <c r="O58" i="24"/>
  <c r="O59" i="24"/>
  <c r="O60" i="24"/>
  <c r="O61" i="24"/>
  <c r="O55" i="24"/>
  <c r="O53" i="23"/>
  <c r="O54" i="23"/>
  <c r="O55" i="23"/>
  <c r="O56" i="23"/>
  <c r="O57" i="23"/>
  <c r="O58" i="23"/>
  <c r="O59" i="23"/>
  <c r="O52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7" i="23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7" i="22"/>
  <c r="O55" i="22"/>
  <c r="O56" i="22"/>
  <c r="O57" i="22"/>
  <c r="O58" i="22"/>
  <c r="O59" i="22"/>
  <c r="O61" i="22"/>
  <c r="O54" i="22"/>
  <c r="O60" i="21"/>
  <c r="O61" i="21"/>
  <c r="O62" i="21"/>
  <c r="O63" i="21"/>
  <c r="O64" i="21"/>
  <c r="O65" i="21"/>
  <c r="O66" i="21"/>
  <c r="O67" i="21"/>
  <c r="O59" i="21"/>
  <c r="O7" i="21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7" i="20"/>
  <c r="O38" i="20"/>
  <c r="O39" i="20"/>
  <c r="O40" i="20"/>
  <c r="O41" i="20"/>
  <c r="O42" i="20"/>
  <c r="O43" i="20"/>
  <c r="O44" i="20"/>
  <c r="O45" i="20"/>
  <c r="O46" i="20"/>
  <c r="O47" i="20"/>
  <c r="O50" i="20"/>
  <c r="O51" i="20"/>
  <c r="O52" i="20"/>
  <c r="O7" i="20"/>
  <c r="O57" i="20"/>
  <c r="O58" i="20"/>
  <c r="O59" i="20"/>
  <c r="O60" i="20"/>
  <c r="O61" i="20"/>
  <c r="O56" i="20"/>
  <c r="O8" i="19"/>
  <c r="O9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7" i="19"/>
  <c r="O48" i="19"/>
  <c r="O49" i="19"/>
  <c r="O50" i="19"/>
  <c r="O51" i="19"/>
  <c r="O52" i="19"/>
  <c r="O47" i="19"/>
  <c r="O63" i="18"/>
  <c r="O64" i="18"/>
  <c r="O65" i="18"/>
  <c r="O66" i="18"/>
  <c r="O67" i="18"/>
  <c r="O68" i="18"/>
  <c r="O69" i="18"/>
  <c r="O70" i="18"/>
  <c r="O71" i="18"/>
  <c r="O72" i="18"/>
  <c r="O62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7" i="18"/>
  <c r="O7" i="17"/>
  <c r="O47" i="17"/>
  <c r="O51" i="17"/>
  <c r="O8" i="16"/>
  <c r="O9" i="16"/>
  <c r="O10" i="16"/>
  <c r="O11" i="16"/>
  <c r="O12" i="16"/>
  <c r="O13" i="16"/>
  <c r="O23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7" i="16"/>
  <c r="O51" i="16"/>
  <c r="O52" i="16"/>
  <c r="O53" i="16"/>
  <c r="O54" i="16"/>
  <c r="O55" i="16"/>
  <c r="O56" i="16"/>
  <c r="O57" i="16"/>
  <c r="O59" i="16"/>
  <c r="O50" i="16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2" i="15"/>
  <c r="O43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7" i="15"/>
  <c r="O65" i="15"/>
  <c r="O66" i="15"/>
  <c r="O67" i="15"/>
  <c r="O68" i="15"/>
  <c r="O69" i="15"/>
  <c r="O70" i="15"/>
  <c r="O71" i="15"/>
  <c r="O72" i="15"/>
  <c r="O64" i="15"/>
  <c r="O7" i="14"/>
  <c r="O62" i="14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6" i="13"/>
  <c r="O28" i="13"/>
  <c r="O29" i="13"/>
  <c r="O7" i="13"/>
  <c r="O47" i="13"/>
  <c r="O48" i="13"/>
  <c r="O49" i="13"/>
  <c r="O50" i="13"/>
  <c r="O51" i="13"/>
  <c r="O52" i="13"/>
  <c r="O53" i="13"/>
  <c r="O46" i="13"/>
  <c r="O8" i="12"/>
  <c r="O9" i="12"/>
  <c r="O10" i="12"/>
  <c r="O11" i="12"/>
  <c r="O12" i="12"/>
  <c r="O13" i="12"/>
  <c r="O14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7" i="12"/>
  <c r="O52" i="12"/>
  <c r="O53" i="12"/>
  <c r="O54" i="12"/>
  <c r="O55" i="12"/>
  <c r="O56" i="12"/>
  <c r="O51" i="12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7" i="11"/>
  <c r="O63" i="11"/>
  <c r="O64" i="11"/>
  <c r="O65" i="11"/>
  <c r="O66" i="11"/>
  <c r="O67" i="11"/>
  <c r="O68" i="11"/>
  <c r="O69" i="11"/>
  <c r="O70" i="11"/>
  <c r="O62" i="11"/>
  <c r="O56" i="53"/>
  <c r="O57" i="53"/>
  <c r="O58" i="53"/>
  <c r="O59" i="53"/>
  <c r="O60" i="53"/>
  <c r="O61" i="53"/>
  <c r="O62" i="53"/>
  <c r="O64" i="53"/>
  <c r="O55" i="53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5" i="10"/>
  <c r="O36" i="10"/>
  <c r="O37" i="10"/>
  <c r="O38" i="10"/>
  <c r="O39" i="10"/>
  <c r="O40" i="10"/>
  <c r="O41" i="10"/>
  <c r="O42" i="10"/>
  <c r="O43" i="10"/>
  <c r="O7" i="10"/>
  <c r="O59" i="10"/>
  <c r="O60" i="10"/>
  <c r="O61" i="10"/>
  <c r="O62" i="10"/>
  <c r="O63" i="10"/>
  <c r="O64" i="10"/>
  <c r="O65" i="10"/>
  <c r="O66" i="10"/>
  <c r="O68" i="10"/>
  <c r="O58" i="10"/>
  <c r="O8" i="8"/>
  <c r="O9" i="8"/>
  <c r="O10" i="8"/>
  <c r="O11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30" i="8"/>
  <c r="O31" i="8"/>
  <c r="O32" i="8"/>
  <c r="O33" i="8"/>
  <c r="O34" i="8"/>
  <c r="O35" i="8"/>
  <c r="O36" i="8"/>
  <c r="O37" i="8"/>
  <c r="O7" i="8"/>
  <c r="O52" i="8"/>
  <c r="O53" i="8"/>
  <c r="O54" i="8"/>
  <c r="O55" i="8"/>
  <c r="O56" i="8"/>
  <c r="O57" i="8"/>
  <c r="O59" i="8"/>
  <c r="O51" i="8"/>
  <c r="O71" i="51"/>
  <c r="O72" i="51"/>
  <c r="O73" i="51"/>
  <c r="O74" i="51"/>
  <c r="O75" i="51"/>
  <c r="O76" i="51"/>
  <c r="O77" i="51"/>
  <c r="O78" i="51"/>
  <c r="O79" i="51"/>
  <c r="O80" i="51"/>
  <c r="O70" i="51"/>
  <c r="O8" i="51"/>
  <c r="O9" i="51"/>
  <c r="O10" i="51"/>
  <c r="O11" i="51"/>
  <c r="O12" i="51"/>
  <c r="O13" i="51"/>
  <c r="O14" i="51"/>
  <c r="O15" i="51"/>
  <c r="O16" i="51"/>
  <c r="O17" i="51"/>
  <c r="O18" i="51"/>
  <c r="O19" i="51"/>
  <c r="O20" i="51"/>
  <c r="O21" i="51"/>
  <c r="O22" i="51"/>
  <c r="O23" i="51"/>
  <c r="O24" i="51"/>
  <c r="O25" i="51"/>
  <c r="O26" i="51"/>
  <c r="O27" i="51"/>
  <c r="O28" i="51"/>
  <c r="O29" i="51"/>
  <c r="O30" i="51"/>
  <c r="O31" i="51"/>
  <c r="O32" i="51"/>
  <c r="O33" i="51"/>
  <c r="O34" i="51"/>
  <c r="O35" i="51"/>
  <c r="O36" i="51"/>
  <c r="O37" i="51"/>
  <c r="O38" i="51"/>
  <c r="O39" i="51"/>
  <c r="O40" i="51"/>
  <c r="O41" i="51"/>
  <c r="O42" i="51"/>
  <c r="O43" i="51"/>
  <c r="O44" i="51"/>
  <c r="O46" i="51"/>
  <c r="O47" i="51"/>
  <c r="O48" i="51"/>
  <c r="O49" i="51"/>
  <c r="O50" i="51"/>
  <c r="O51" i="51"/>
  <c r="O52" i="51"/>
  <c r="O53" i="51"/>
  <c r="O54" i="51"/>
  <c r="O55" i="51"/>
  <c r="O56" i="51"/>
  <c r="O57" i="51"/>
  <c r="O58" i="51"/>
  <c r="O59" i="51"/>
  <c r="O60" i="51"/>
  <c r="O61" i="51"/>
  <c r="O62" i="51"/>
  <c r="O63" i="51"/>
  <c r="O64" i="51"/>
  <c r="O65" i="51"/>
  <c r="O66" i="51"/>
  <c r="O7" i="51"/>
  <c r="O59" i="50"/>
  <c r="O60" i="50"/>
  <c r="O61" i="50"/>
  <c r="O62" i="50"/>
  <c r="O63" i="50"/>
  <c r="O64" i="50"/>
  <c r="O65" i="50"/>
  <c r="O66" i="50"/>
  <c r="O67" i="50"/>
  <c r="O58" i="50"/>
  <c r="O8" i="50"/>
  <c r="O9" i="50"/>
  <c r="O10" i="50"/>
  <c r="O11" i="50"/>
  <c r="O12" i="50"/>
  <c r="O13" i="50"/>
  <c r="O14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  <c r="O38" i="50"/>
  <c r="O39" i="50"/>
  <c r="O40" i="50"/>
  <c r="O41" i="50"/>
  <c r="O42" i="50"/>
  <c r="O43" i="50"/>
  <c r="O44" i="50"/>
  <c r="O45" i="50"/>
  <c r="O46" i="50"/>
  <c r="O47" i="50"/>
  <c r="O48" i="50"/>
  <c r="O49" i="50"/>
  <c r="O50" i="50"/>
  <c r="O51" i="50"/>
  <c r="O52" i="50"/>
  <c r="O53" i="50"/>
  <c r="O54" i="50"/>
  <c r="O7" i="50"/>
  <c r="O56" i="6"/>
  <c r="O57" i="6"/>
  <c r="O50" i="6"/>
  <c r="N50" i="6"/>
  <c r="O55" i="5"/>
  <c r="O49" i="5"/>
  <c r="O50" i="5"/>
  <c r="O51" i="5"/>
  <c r="O52" i="5"/>
  <c r="O53" i="5"/>
  <c r="O54" i="5"/>
  <c r="O48" i="5"/>
  <c r="O56" i="49"/>
  <c r="O57" i="49"/>
  <c r="O58" i="49"/>
  <c r="O59" i="49"/>
  <c r="O60" i="49"/>
  <c r="O61" i="49"/>
  <c r="O62" i="49"/>
  <c r="O55" i="49"/>
  <c r="O8" i="49"/>
  <c r="O9" i="49"/>
  <c r="O10" i="49"/>
  <c r="O11" i="49"/>
  <c r="O12" i="49"/>
  <c r="O13" i="49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O49" i="49"/>
  <c r="O50" i="49"/>
  <c r="O51" i="49"/>
  <c r="O7" i="49"/>
  <c r="O59" i="3"/>
  <c r="O52" i="3"/>
  <c r="O53" i="3"/>
  <c r="O54" i="3"/>
  <c r="O55" i="3"/>
  <c r="O56" i="3"/>
  <c r="O57" i="3"/>
  <c r="O58" i="3"/>
  <c r="O51" i="3"/>
  <c r="O8" i="3"/>
  <c r="O9" i="3"/>
  <c r="O10" i="3"/>
  <c r="O11" i="3"/>
  <c r="O12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7" i="3"/>
  <c r="O59" i="2"/>
  <c r="O60" i="2"/>
  <c r="O61" i="2"/>
  <c r="O62" i="2"/>
  <c r="O63" i="2"/>
  <c r="O64" i="2"/>
  <c r="O65" i="2"/>
  <c r="O66" i="2"/>
  <c r="O67" i="2"/>
  <c r="O58" i="2"/>
  <c r="O54" i="2"/>
  <c r="O8" i="2"/>
  <c r="O9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72" i="1"/>
  <c r="O64" i="1"/>
  <c r="O6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5" i="1"/>
  <c r="O66" i="1"/>
  <c r="O67" i="1"/>
  <c r="O68" i="1"/>
  <c r="O69" i="1"/>
  <c r="O70" i="1"/>
  <c r="O71" i="1"/>
  <c r="N8" i="3"/>
  <c r="N9" i="3"/>
  <c r="N10" i="3"/>
  <c r="N11" i="3"/>
  <c r="N12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7" i="3"/>
  <c r="N54" i="3"/>
  <c r="N31" i="1"/>
  <c r="N26" i="2"/>
  <c r="N26" i="51"/>
  <c r="N37" i="43"/>
  <c r="N39" i="44"/>
  <c r="N71" i="44"/>
  <c r="D66" i="27"/>
  <c r="N45" i="49"/>
  <c r="N32" i="38"/>
  <c r="N37" i="25"/>
  <c r="N58" i="23"/>
  <c r="N32" i="40"/>
  <c r="N60" i="40"/>
  <c r="O70" i="14"/>
  <c r="N70" i="14"/>
  <c r="N13" i="43"/>
  <c r="N13" i="24"/>
  <c r="N59" i="40"/>
  <c r="N79" i="51"/>
  <c r="N62" i="43"/>
  <c r="N73" i="38"/>
  <c r="N69" i="45"/>
  <c r="N66" i="50"/>
  <c r="M55" i="47"/>
  <c r="L55" i="47"/>
  <c r="K55" i="47"/>
  <c r="J55" i="47"/>
  <c r="I55" i="47"/>
  <c r="H55" i="47"/>
  <c r="G55" i="47"/>
  <c r="F55" i="47"/>
  <c r="E55" i="47"/>
  <c r="D55" i="47"/>
  <c r="C55" i="47"/>
  <c r="B55" i="47"/>
  <c r="M72" i="46"/>
  <c r="L72" i="46"/>
  <c r="K72" i="46"/>
  <c r="J72" i="46"/>
  <c r="I72" i="46"/>
  <c r="H72" i="46"/>
  <c r="G72" i="46"/>
  <c r="F72" i="46"/>
  <c r="E72" i="46"/>
  <c r="D72" i="46"/>
  <c r="C72" i="46"/>
  <c r="B72" i="46"/>
  <c r="M73" i="45"/>
  <c r="L73" i="45"/>
  <c r="K73" i="45"/>
  <c r="J73" i="45"/>
  <c r="I73" i="45"/>
  <c r="H73" i="45"/>
  <c r="G73" i="45"/>
  <c r="F73" i="45"/>
  <c r="E73" i="45"/>
  <c r="D73" i="45"/>
  <c r="C73" i="45"/>
  <c r="B73" i="45"/>
  <c r="M75" i="44"/>
  <c r="L75" i="44"/>
  <c r="K75" i="44"/>
  <c r="J75" i="44"/>
  <c r="I75" i="44"/>
  <c r="H75" i="44"/>
  <c r="G75" i="44"/>
  <c r="F75" i="44"/>
  <c r="E75" i="44"/>
  <c r="D75" i="44"/>
  <c r="C75" i="44"/>
  <c r="B75" i="44"/>
  <c r="M66" i="43"/>
  <c r="L66" i="43"/>
  <c r="K66" i="43"/>
  <c r="J66" i="43"/>
  <c r="I66" i="43"/>
  <c r="H66" i="43"/>
  <c r="G66" i="43"/>
  <c r="F66" i="43"/>
  <c r="E66" i="43"/>
  <c r="D66" i="43"/>
  <c r="C66" i="43"/>
  <c r="B66" i="43"/>
  <c r="M80" i="42"/>
  <c r="L80" i="42"/>
  <c r="K80" i="42"/>
  <c r="J80" i="42"/>
  <c r="I80" i="42"/>
  <c r="H80" i="42"/>
  <c r="G80" i="42"/>
  <c r="F80" i="42"/>
  <c r="E80" i="42"/>
  <c r="D80" i="42"/>
  <c r="C80" i="42"/>
  <c r="B80" i="42"/>
  <c r="M68" i="41"/>
  <c r="L68" i="41"/>
  <c r="K68" i="41"/>
  <c r="J68" i="41"/>
  <c r="I68" i="41"/>
  <c r="H68" i="41"/>
  <c r="G68" i="41"/>
  <c r="F68" i="41"/>
  <c r="E68" i="41"/>
  <c r="D68" i="41"/>
  <c r="C68" i="41"/>
  <c r="B68" i="41"/>
  <c r="M64" i="40"/>
  <c r="L64" i="40"/>
  <c r="K64" i="40"/>
  <c r="J64" i="40"/>
  <c r="I64" i="40"/>
  <c r="H64" i="40"/>
  <c r="G64" i="40"/>
  <c r="F64" i="40"/>
  <c r="E64" i="40"/>
  <c r="D64" i="40"/>
  <c r="C64" i="40"/>
  <c r="B64" i="40"/>
  <c r="M60" i="39"/>
  <c r="L60" i="39"/>
  <c r="K60" i="39"/>
  <c r="J60" i="39"/>
  <c r="I60" i="39"/>
  <c r="H60" i="39"/>
  <c r="G60" i="39"/>
  <c r="F60" i="39"/>
  <c r="E60" i="39"/>
  <c r="D60" i="39"/>
  <c r="C60" i="39"/>
  <c r="B60" i="39"/>
  <c r="M77" i="38"/>
  <c r="L77" i="38"/>
  <c r="K77" i="38"/>
  <c r="J77" i="38"/>
  <c r="I77" i="38"/>
  <c r="H77" i="38"/>
  <c r="G77" i="38"/>
  <c r="F77" i="38"/>
  <c r="E77" i="38"/>
  <c r="D77" i="38"/>
  <c r="C77" i="38"/>
  <c r="B77" i="38"/>
  <c r="M68" i="37"/>
  <c r="L68" i="37"/>
  <c r="K68" i="37"/>
  <c r="J68" i="37"/>
  <c r="I68" i="37"/>
  <c r="H68" i="37"/>
  <c r="G68" i="37"/>
  <c r="F68" i="37"/>
  <c r="E68" i="37"/>
  <c r="D68" i="37"/>
  <c r="C68" i="37"/>
  <c r="B68" i="37"/>
  <c r="M70" i="36"/>
  <c r="L70" i="36"/>
  <c r="K70" i="36"/>
  <c r="J70" i="36"/>
  <c r="I70" i="36"/>
  <c r="H70" i="36"/>
  <c r="G70" i="36"/>
  <c r="F70" i="36"/>
  <c r="E70" i="36"/>
  <c r="D70" i="36"/>
  <c r="C70" i="36"/>
  <c r="B70" i="36"/>
  <c r="M74" i="35"/>
  <c r="L74" i="35"/>
  <c r="K74" i="35"/>
  <c r="J74" i="35"/>
  <c r="I74" i="35"/>
  <c r="H74" i="35"/>
  <c r="G74" i="35"/>
  <c r="F74" i="35"/>
  <c r="E74" i="35"/>
  <c r="D74" i="35"/>
  <c r="C74" i="35"/>
  <c r="B74" i="35"/>
  <c r="M70" i="34"/>
  <c r="L70" i="34"/>
  <c r="K70" i="34"/>
  <c r="J70" i="34"/>
  <c r="I70" i="34"/>
  <c r="H70" i="34"/>
  <c r="G70" i="34"/>
  <c r="F70" i="34"/>
  <c r="E70" i="34"/>
  <c r="D70" i="34"/>
  <c r="C70" i="34"/>
  <c r="B70" i="34"/>
  <c r="M68" i="33"/>
  <c r="L68" i="33"/>
  <c r="K68" i="33"/>
  <c r="J68" i="33"/>
  <c r="I68" i="33"/>
  <c r="H68" i="33"/>
  <c r="G68" i="33"/>
  <c r="F68" i="33"/>
  <c r="E68" i="33"/>
  <c r="D68" i="33"/>
  <c r="C68" i="33"/>
  <c r="B68" i="33"/>
  <c r="M61" i="32"/>
  <c r="L61" i="32"/>
  <c r="K61" i="32"/>
  <c r="J61" i="32"/>
  <c r="I61" i="32"/>
  <c r="H61" i="32"/>
  <c r="G61" i="32"/>
  <c r="F61" i="32"/>
  <c r="E61" i="32"/>
  <c r="D61" i="32"/>
  <c r="C61" i="32"/>
  <c r="B61" i="32"/>
  <c r="M58" i="31"/>
  <c r="L58" i="31"/>
  <c r="K58" i="31"/>
  <c r="J58" i="31"/>
  <c r="I58" i="31"/>
  <c r="H58" i="31"/>
  <c r="G58" i="31"/>
  <c r="F58" i="31"/>
  <c r="E58" i="31"/>
  <c r="D58" i="31"/>
  <c r="C58" i="31"/>
  <c r="B58" i="31"/>
  <c r="M73" i="30"/>
  <c r="L73" i="30"/>
  <c r="K73" i="30"/>
  <c r="J73" i="30"/>
  <c r="I73" i="30"/>
  <c r="H73" i="30"/>
  <c r="G73" i="30"/>
  <c r="F73" i="30"/>
  <c r="E73" i="30"/>
  <c r="D73" i="30"/>
  <c r="C73" i="30"/>
  <c r="B73" i="30"/>
  <c r="M82" i="29"/>
  <c r="L82" i="29"/>
  <c r="K82" i="29"/>
  <c r="J82" i="29"/>
  <c r="I82" i="29"/>
  <c r="H82" i="29"/>
  <c r="G82" i="29"/>
  <c r="F82" i="29"/>
  <c r="E82" i="29"/>
  <c r="D82" i="29"/>
  <c r="C82" i="29"/>
  <c r="B82" i="29"/>
  <c r="M66" i="28"/>
  <c r="L66" i="28"/>
  <c r="K66" i="28"/>
  <c r="J66" i="28"/>
  <c r="I66" i="28"/>
  <c r="H66" i="28"/>
  <c r="G66" i="28"/>
  <c r="F66" i="28"/>
  <c r="E66" i="28"/>
  <c r="D66" i="28"/>
  <c r="C66" i="28"/>
  <c r="B66" i="28"/>
  <c r="M82" i="27"/>
  <c r="L82" i="27"/>
  <c r="K82" i="27"/>
  <c r="J82" i="27"/>
  <c r="I82" i="27"/>
  <c r="H82" i="27"/>
  <c r="G82" i="27"/>
  <c r="F82" i="27"/>
  <c r="E82" i="27"/>
  <c r="D82" i="27"/>
  <c r="C82" i="27"/>
  <c r="B82" i="27"/>
  <c r="M54" i="26"/>
  <c r="L54" i="26"/>
  <c r="K54" i="26"/>
  <c r="J54" i="26"/>
  <c r="I54" i="26"/>
  <c r="H54" i="26"/>
  <c r="G54" i="26"/>
  <c r="F54" i="26"/>
  <c r="E54" i="26"/>
  <c r="D54" i="26"/>
  <c r="C54" i="26"/>
  <c r="B54" i="26"/>
  <c r="M79" i="25"/>
  <c r="L79" i="25"/>
  <c r="K79" i="25"/>
  <c r="J79" i="25"/>
  <c r="I79" i="25"/>
  <c r="H79" i="25"/>
  <c r="G79" i="25"/>
  <c r="F79" i="25"/>
  <c r="E79" i="25"/>
  <c r="D79" i="25"/>
  <c r="C79" i="25"/>
  <c r="B79" i="25"/>
  <c r="M66" i="24"/>
  <c r="L66" i="24"/>
  <c r="K66" i="24"/>
  <c r="J66" i="24"/>
  <c r="I66" i="24"/>
  <c r="H66" i="24"/>
  <c r="G66" i="24"/>
  <c r="F66" i="24"/>
  <c r="E66" i="24"/>
  <c r="D66" i="24"/>
  <c r="C66" i="24"/>
  <c r="B66" i="24"/>
  <c r="M62" i="23"/>
  <c r="L62" i="23"/>
  <c r="K62" i="23"/>
  <c r="J62" i="23"/>
  <c r="I62" i="23"/>
  <c r="H62" i="23"/>
  <c r="G62" i="23"/>
  <c r="F62" i="23"/>
  <c r="E62" i="23"/>
  <c r="D62" i="23"/>
  <c r="C62" i="23"/>
  <c r="B62" i="23"/>
  <c r="M64" i="22"/>
  <c r="L64" i="22"/>
  <c r="K64" i="22"/>
  <c r="J64" i="22"/>
  <c r="I64" i="22"/>
  <c r="H64" i="22"/>
  <c r="G64" i="22"/>
  <c r="F64" i="22"/>
  <c r="E64" i="22"/>
  <c r="D64" i="22"/>
  <c r="C64" i="22"/>
  <c r="B64" i="22"/>
  <c r="M70" i="21"/>
  <c r="L70" i="21"/>
  <c r="K70" i="21"/>
  <c r="J70" i="21"/>
  <c r="I70" i="21"/>
  <c r="H70" i="21"/>
  <c r="G70" i="21"/>
  <c r="F70" i="21"/>
  <c r="E70" i="21"/>
  <c r="D70" i="21"/>
  <c r="C70" i="21"/>
  <c r="B70" i="21"/>
  <c r="M64" i="20"/>
  <c r="L64" i="20"/>
  <c r="K64" i="20"/>
  <c r="J64" i="20"/>
  <c r="I64" i="20"/>
  <c r="H64" i="20"/>
  <c r="G64" i="20"/>
  <c r="F64" i="20"/>
  <c r="E64" i="20"/>
  <c r="D64" i="20"/>
  <c r="C64" i="20"/>
  <c r="B64" i="20"/>
  <c r="M55" i="19"/>
  <c r="L55" i="19"/>
  <c r="K55" i="19"/>
  <c r="J55" i="19"/>
  <c r="I55" i="19"/>
  <c r="H55" i="19"/>
  <c r="G55" i="19"/>
  <c r="F55" i="19"/>
  <c r="E55" i="19"/>
  <c r="D55" i="19"/>
  <c r="C55" i="19"/>
  <c r="B55" i="19"/>
  <c r="M75" i="18"/>
  <c r="L75" i="18"/>
  <c r="K75" i="18"/>
  <c r="J75" i="18"/>
  <c r="I75" i="18"/>
  <c r="H75" i="18"/>
  <c r="G75" i="18"/>
  <c r="F75" i="18"/>
  <c r="E75" i="18"/>
  <c r="D75" i="18"/>
  <c r="C75" i="18"/>
  <c r="B75" i="18"/>
  <c r="M58" i="17"/>
  <c r="L58" i="17"/>
  <c r="K58" i="17"/>
  <c r="J58" i="17"/>
  <c r="I58" i="17"/>
  <c r="H58" i="17"/>
  <c r="G58" i="17"/>
  <c r="F58" i="17"/>
  <c r="E58" i="17"/>
  <c r="D58" i="17"/>
  <c r="C58" i="17"/>
  <c r="B58" i="17"/>
  <c r="M62" i="16"/>
  <c r="L62" i="16"/>
  <c r="K62" i="16"/>
  <c r="J62" i="16"/>
  <c r="I62" i="16"/>
  <c r="H62" i="16"/>
  <c r="G62" i="16"/>
  <c r="F62" i="16"/>
  <c r="E62" i="16"/>
  <c r="D62" i="16"/>
  <c r="C62" i="16"/>
  <c r="B62" i="16"/>
  <c r="M75" i="15"/>
  <c r="L75" i="15"/>
  <c r="K75" i="15"/>
  <c r="J75" i="15"/>
  <c r="I75" i="15"/>
  <c r="H75" i="15"/>
  <c r="G75" i="15"/>
  <c r="F75" i="15"/>
  <c r="E75" i="15"/>
  <c r="D75" i="15"/>
  <c r="C75" i="15"/>
  <c r="B75" i="15"/>
  <c r="M74" i="14"/>
  <c r="L74" i="14"/>
  <c r="K74" i="14"/>
  <c r="J74" i="14"/>
  <c r="I74" i="14"/>
  <c r="H74" i="14"/>
  <c r="G74" i="14"/>
  <c r="F74" i="14"/>
  <c r="E74" i="14"/>
  <c r="D74" i="14"/>
  <c r="C74" i="14"/>
  <c r="B74" i="14"/>
  <c r="M56" i="13"/>
  <c r="L56" i="13"/>
  <c r="K56" i="13"/>
  <c r="J56" i="13"/>
  <c r="I56" i="13"/>
  <c r="H56" i="13"/>
  <c r="G56" i="13"/>
  <c r="F56" i="13"/>
  <c r="E56" i="13"/>
  <c r="D56" i="13"/>
  <c r="C56" i="13"/>
  <c r="B56" i="13"/>
  <c r="M59" i="12"/>
  <c r="L59" i="12"/>
  <c r="K59" i="12"/>
  <c r="J59" i="12"/>
  <c r="I59" i="12"/>
  <c r="H59" i="12"/>
  <c r="G59" i="12"/>
  <c r="F59" i="12"/>
  <c r="E59" i="12"/>
  <c r="D59" i="12"/>
  <c r="C59" i="12"/>
  <c r="B59" i="12"/>
  <c r="M73" i="11"/>
  <c r="L73" i="11"/>
  <c r="K73" i="11"/>
  <c r="J73" i="11"/>
  <c r="I73" i="11"/>
  <c r="H73" i="11"/>
  <c r="G73" i="11"/>
  <c r="F73" i="11"/>
  <c r="E73" i="11"/>
  <c r="D73" i="11"/>
  <c r="C73" i="11"/>
  <c r="B73" i="11"/>
  <c r="M67" i="53"/>
  <c r="L67" i="53"/>
  <c r="K67" i="53"/>
  <c r="J67" i="53"/>
  <c r="I67" i="53"/>
  <c r="H67" i="53"/>
  <c r="G67" i="53"/>
  <c r="F67" i="53"/>
  <c r="E67" i="53"/>
  <c r="D67" i="53"/>
  <c r="C67" i="53"/>
  <c r="B67" i="53"/>
  <c r="M71" i="10"/>
  <c r="L71" i="10"/>
  <c r="K71" i="10"/>
  <c r="J71" i="10"/>
  <c r="I71" i="10"/>
  <c r="H71" i="10"/>
  <c r="G71" i="10"/>
  <c r="F71" i="10"/>
  <c r="E71" i="10"/>
  <c r="D71" i="10"/>
  <c r="C71" i="10"/>
  <c r="B71" i="10"/>
  <c r="M62" i="8"/>
  <c r="L62" i="8"/>
  <c r="K62" i="8"/>
  <c r="J62" i="8"/>
  <c r="I62" i="8"/>
  <c r="H62" i="8"/>
  <c r="G62" i="8"/>
  <c r="F62" i="8"/>
  <c r="E62" i="8"/>
  <c r="D62" i="8"/>
  <c r="C62" i="8"/>
  <c r="B62" i="8"/>
  <c r="M83" i="51"/>
  <c r="L83" i="51"/>
  <c r="K83" i="51"/>
  <c r="J83" i="51"/>
  <c r="I83" i="51"/>
  <c r="H83" i="51"/>
  <c r="G83" i="51"/>
  <c r="F83" i="51"/>
  <c r="E83" i="51"/>
  <c r="D83" i="51"/>
  <c r="C83" i="51"/>
  <c r="B83" i="51"/>
  <c r="M70" i="50"/>
  <c r="L70" i="50"/>
  <c r="K70" i="50"/>
  <c r="J70" i="50"/>
  <c r="I70" i="50"/>
  <c r="H70" i="50"/>
  <c r="G70" i="50"/>
  <c r="F70" i="50"/>
  <c r="E70" i="50"/>
  <c r="D70" i="50"/>
  <c r="C70" i="50"/>
  <c r="B70" i="50"/>
  <c r="M60" i="6"/>
  <c r="L60" i="6"/>
  <c r="K60" i="6"/>
  <c r="J60" i="6"/>
  <c r="I60" i="6"/>
  <c r="H60" i="6"/>
  <c r="G60" i="6"/>
  <c r="F60" i="6"/>
  <c r="E60" i="6"/>
  <c r="D60" i="6"/>
  <c r="C60" i="6"/>
  <c r="B60" i="6"/>
  <c r="M58" i="5"/>
  <c r="L58" i="5"/>
  <c r="K58" i="5"/>
  <c r="J58" i="5"/>
  <c r="I58" i="5"/>
  <c r="H58" i="5"/>
  <c r="G58" i="5"/>
  <c r="F58" i="5"/>
  <c r="E58" i="5"/>
  <c r="D58" i="5"/>
  <c r="C58" i="5"/>
  <c r="B58" i="5"/>
  <c r="M65" i="49"/>
  <c r="L65" i="49"/>
  <c r="K65" i="49"/>
  <c r="J65" i="49"/>
  <c r="I65" i="49"/>
  <c r="H65" i="49"/>
  <c r="G65" i="49"/>
  <c r="F65" i="49"/>
  <c r="E65" i="49"/>
  <c r="D65" i="49"/>
  <c r="C65" i="49"/>
  <c r="B65" i="49"/>
  <c r="M62" i="3"/>
  <c r="L62" i="3"/>
  <c r="K62" i="3"/>
  <c r="J62" i="3"/>
  <c r="I62" i="3"/>
  <c r="H62" i="3"/>
  <c r="G62" i="3"/>
  <c r="F62" i="3"/>
  <c r="E62" i="3"/>
  <c r="D62" i="3"/>
  <c r="C62" i="3"/>
  <c r="B62" i="3"/>
  <c r="M70" i="2"/>
  <c r="L70" i="2"/>
  <c r="K70" i="2"/>
  <c r="J70" i="2"/>
  <c r="I70" i="2"/>
  <c r="H70" i="2"/>
  <c r="G70" i="2"/>
  <c r="F70" i="2"/>
  <c r="E70" i="2"/>
  <c r="D70" i="2"/>
  <c r="C70" i="2"/>
  <c r="B70" i="2"/>
  <c r="M75" i="1"/>
  <c r="L75" i="1"/>
  <c r="K75" i="1"/>
  <c r="J75" i="1"/>
  <c r="I75" i="1"/>
  <c r="H75" i="1"/>
  <c r="G75" i="1"/>
  <c r="F75" i="1"/>
  <c r="E75" i="1"/>
  <c r="B75" i="1"/>
  <c r="C75" i="1"/>
  <c r="D75" i="1"/>
  <c r="N30" i="20"/>
  <c r="N39" i="46"/>
  <c r="N31" i="5"/>
  <c r="O31" i="5"/>
  <c r="N64" i="41"/>
  <c r="N64" i="33"/>
  <c r="N49" i="31"/>
  <c r="N50" i="37"/>
  <c r="N7" i="14"/>
  <c r="N59" i="14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7" i="5"/>
  <c r="O39" i="8"/>
  <c r="O40" i="8"/>
  <c r="O41" i="8"/>
  <c r="O42" i="8"/>
  <c r="O43" i="8"/>
  <c r="O44" i="8"/>
  <c r="O45" i="8"/>
  <c r="O46" i="8"/>
  <c r="O47" i="8"/>
  <c r="O45" i="10"/>
  <c r="O46" i="10"/>
  <c r="O47" i="10"/>
  <c r="O48" i="10"/>
  <c r="O49" i="10"/>
  <c r="O50" i="10"/>
  <c r="O51" i="10"/>
  <c r="O52" i="10"/>
  <c r="O53" i="10"/>
  <c r="O54" i="10"/>
  <c r="O8" i="53"/>
  <c r="O9" i="53"/>
  <c r="O10" i="53"/>
  <c r="O11" i="53"/>
  <c r="O12" i="53"/>
  <c r="O13" i="53"/>
  <c r="O14" i="53"/>
  <c r="O15" i="53"/>
  <c r="O16" i="53"/>
  <c r="O17" i="53"/>
  <c r="O18" i="53"/>
  <c r="O19" i="53"/>
  <c r="O20" i="53"/>
  <c r="O21" i="53"/>
  <c r="O22" i="53"/>
  <c r="O23" i="53"/>
  <c r="O24" i="53"/>
  <c r="O25" i="53"/>
  <c r="O26" i="53"/>
  <c r="O27" i="53"/>
  <c r="O28" i="53"/>
  <c r="O29" i="53"/>
  <c r="O30" i="53"/>
  <c r="O31" i="53"/>
  <c r="O32" i="53"/>
  <c r="O34" i="53"/>
  <c r="O35" i="53"/>
  <c r="O36" i="53"/>
  <c r="O37" i="53"/>
  <c r="O38" i="53"/>
  <c r="O39" i="53"/>
  <c r="O40" i="53"/>
  <c r="O41" i="53"/>
  <c r="O42" i="53"/>
  <c r="O43" i="53"/>
  <c r="O44" i="53"/>
  <c r="O45" i="53"/>
  <c r="O46" i="53"/>
  <c r="O47" i="53"/>
  <c r="O48" i="53"/>
  <c r="O49" i="53"/>
  <c r="O50" i="53"/>
  <c r="O51" i="53"/>
  <c r="O7" i="53"/>
  <c r="O31" i="13"/>
  <c r="O32" i="13"/>
  <c r="O33" i="13"/>
  <c r="O34" i="13"/>
  <c r="O36" i="13"/>
  <c r="O37" i="13"/>
  <c r="O38" i="13"/>
  <c r="O39" i="13"/>
  <c r="O40" i="13"/>
  <c r="O41" i="13"/>
  <c r="O42" i="13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63" i="14"/>
  <c r="O64" i="14"/>
  <c r="O65" i="14"/>
  <c r="O66" i="14"/>
  <c r="O67" i="14"/>
  <c r="O68" i="14"/>
  <c r="O69" i="14"/>
  <c r="O71" i="14"/>
  <c r="O52" i="17"/>
  <c r="O53" i="17"/>
  <c r="O54" i="17"/>
  <c r="O55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8" i="21"/>
  <c r="O9" i="21"/>
  <c r="O10" i="21"/>
  <c r="O11" i="21"/>
  <c r="O12" i="21"/>
  <c r="O13" i="21"/>
  <c r="O14" i="21"/>
  <c r="O15" i="21"/>
  <c r="O16" i="21"/>
  <c r="O17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M53" i="47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F47" i="16"/>
  <c r="N10" i="11"/>
  <c r="N10" i="10"/>
  <c r="N12" i="50"/>
  <c r="N30" i="15"/>
  <c r="B67" i="51"/>
  <c r="G81" i="51"/>
  <c r="M6" i="47"/>
  <c r="M46" i="47"/>
  <c r="L6" i="47"/>
  <c r="L46" i="47"/>
  <c r="K6" i="47"/>
  <c r="J6" i="47"/>
  <c r="J46" i="47"/>
  <c r="I6" i="47"/>
  <c r="H6" i="47"/>
  <c r="H46" i="47"/>
  <c r="G6" i="47"/>
  <c r="G46" i="47"/>
  <c r="F6" i="47"/>
  <c r="E6" i="47"/>
  <c r="D6" i="47"/>
  <c r="C6" i="47"/>
  <c r="B6" i="47"/>
  <c r="B46" i="47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C47" i="16"/>
  <c r="C52" i="43"/>
  <c r="B59" i="11"/>
  <c r="E47" i="39"/>
  <c r="B47" i="39"/>
  <c r="N10" i="50"/>
  <c r="N9" i="50"/>
  <c r="N38" i="50"/>
  <c r="N27" i="50"/>
  <c r="N53" i="50"/>
  <c r="N22" i="36"/>
  <c r="N32" i="36"/>
  <c r="M64" i="42"/>
  <c r="B64" i="42"/>
  <c r="C64" i="42"/>
  <c r="D64" i="42"/>
  <c r="E64" i="42"/>
  <c r="F64" i="42"/>
  <c r="G64" i="42"/>
  <c r="H64" i="42"/>
  <c r="J64" i="42"/>
  <c r="K64" i="42"/>
  <c r="L64" i="42"/>
  <c r="N69" i="42"/>
  <c r="N68" i="42"/>
  <c r="N12" i="42"/>
  <c r="N32" i="27"/>
  <c r="N20" i="27"/>
  <c r="N42" i="18"/>
  <c r="N32" i="53"/>
  <c r="N33" i="31"/>
  <c r="D59" i="14"/>
  <c r="B59" i="14"/>
  <c r="H51" i="28"/>
  <c r="G51" i="28"/>
  <c r="M58" i="46"/>
  <c r="L58" i="46"/>
  <c r="K58" i="46"/>
  <c r="J58" i="46"/>
  <c r="N48" i="40"/>
  <c r="N52" i="40"/>
  <c r="M51" i="28"/>
  <c r="C51" i="28"/>
  <c r="L51" i="28"/>
  <c r="M73" i="18"/>
  <c r="L73" i="18"/>
  <c r="K73" i="18"/>
  <c r="C61" i="1"/>
  <c r="B61" i="1"/>
  <c r="O61" i="1"/>
  <c r="E61" i="1"/>
  <c r="F61" i="1"/>
  <c r="G61" i="1"/>
  <c r="H61" i="1"/>
  <c r="I61" i="1"/>
  <c r="J61" i="1"/>
  <c r="K61" i="1"/>
  <c r="L61" i="1"/>
  <c r="M61" i="1"/>
  <c r="C55" i="2"/>
  <c r="D61" i="1"/>
  <c r="C48" i="3"/>
  <c r="B48" i="3"/>
  <c r="D48" i="3"/>
  <c r="J48" i="3"/>
  <c r="H48" i="3"/>
  <c r="F48" i="3"/>
  <c r="M52" i="49"/>
  <c r="L52" i="49"/>
  <c r="K52" i="49"/>
  <c r="J52" i="49"/>
  <c r="I52" i="49"/>
  <c r="H52" i="49"/>
  <c r="F52" i="49"/>
  <c r="G52" i="49"/>
  <c r="E52" i="49"/>
  <c r="D52" i="49"/>
  <c r="O52" i="49"/>
  <c r="C52" i="49"/>
  <c r="B52" i="49"/>
  <c r="O6" i="6"/>
  <c r="N11" i="46"/>
  <c r="N22" i="37"/>
  <c r="N38" i="37"/>
  <c r="N10" i="28"/>
  <c r="N24" i="25"/>
  <c r="N42" i="25"/>
  <c r="N9" i="24"/>
  <c r="N10" i="23"/>
  <c r="N28" i="22"/>
  <c r="N22" i="21"/>
  <c r="N23" i="21"/>
  <c r="N21" i="20"/>
  <c r="N20" i="17"/>
  <c r="N20" i="16"/>
  <c r="N19" i="16"/>
  <c r="M57" i="12"/>
  <c r="N45" i="10"/>
  <c r="N18" i="8"/>
  <c r="N10" i="49"/>
  <c r="N18" i="5"/>
  <c r="N42" i="33"/>
  <c r="N9" i="47"/>
  <c r="N27" i="46"/>
  <c r="N43" i="44"/>
  <c r="N22" i="43"/>
  <c r="N9" i="41"/>
  <c r="N43" i="40"/>
  <c r="N12" i="38"/>
  <c r="N19" i="35"/>
  <c r="N8" i="31"/>
  <c r="N11" i="30"/>
  <c r="N9" i="28"/>
  <c r="N16" i="28"/>
  <c r="N12" i="27"/>
  <c r="N28" i="26"/>
  <c r="N19" i="26"/>
  <c r="N9" i="22"/>
  <c r="N50" i="19"/>
  <c r="N37" i="18"/>
  <c r="N22" i="18"/>
  <c r="N10" i="17"/>
  <c r="N12" i="15"/>
  <c r="N43" i="15"/>
  <c r="N33" i="15"/>
  <c r="N39" i="10"/>
  <c r="N15" i="51"/>
  <c r="N9" i="8"/>
  <c r="N31" i="2"/>
  <c r="N12" i="2"/>
  <c r="N11" i="1"/>
  <c r="K61" i="15"/>
  <c r="N42" i="15"/>
  <c r="N36" i="15"/>
  <c r="N30" i="19"/>
  <c r="K51" i="22"/>
  <c r="N35" i="22"/>
  <c r="K66" i="27"/>
  <c r="N37" i="27"/>
  <c r="N68" i="30"/>
  <c r="N56" i="11"/>
  <c r="N9" i="26"/>
  <c r="N11" i="14"/>
  <c r="K59" i="18"/>
  <c r="N11" i="36"/>
  <c r="N9" i="43"/>
  <c r="N16" i="53"/>
  <c r="N13" i="50"/>
  <c r="N64" i="50"/>
  <c r="N65" i="50"/>
  <c r="N46" i="13"/>
  <c r="N51" i="8"/>
  <c r="N11" i="25"/>
  <c r="N13" i="32"/>
  <c r="N10" i="16"/>
  <c r="N12" i="21"/>
  <c r="N22" i="45"/>
  <c r="N11" i="44"/>
  <c r="J62" i="40"/>
  <c r="N58" i="10"/>
  <c r="K56" i="34"/>
  <c r="N11" i="34"/>
  <c r="N17" i="34"/>
  <c r="N34" i="28"/>
  <c r="N33" i="28"/>
  <c r="N61" i="28"/>
  <c r="N13" i="51"/>
  <c r="A2" i="44"/>
  <c r="J41" i="26"/>
  <c r="N32" i="5"/>
  <c r="N48" i="10"/>
  <c r="N35" i="10"/>
  <c r="N39" i="17"/>
  <c r="N23" i="17"/>
  <c r="N40" i="44"/>
  <c r="N18" i="40"/>
  <c r="N35" i="40"/>
  <c r="N50" i="53"/>
  <c r="N54" i="12"/>
  <c r="J55" i="37"/>
  <c r="N29" i="37"/>
  <c r="N58" i="37"/>
  <c r="N51" i="39"/>
  <c r="H58" i="46"/>
  <c r="I58" i="46"/>
  <c r="I52" i="41"/>
  <c r="N15" i="31"/>
  <c r="N13" i="29"/>
  <c r="J44" i="19"/>
  <c r="N56" i="16"/>
  <c r="N56" i="27"/>
  <c r="J80" i="27"/>
  <c r="J73" i="18"/>
  <c r="G73" i="18"/>
  <c r="H73" i="18"/>
  <c r="I73" i="18"/>
  <c r="J60" i="3"/>
  <c r="J48" i="8"/>
  <c r="N8" i="8"/>
  <c r="I48" i="32"/>
  <c r="N55" i="32"/>
  <c r="I63" i="25"/>
  <c r="N8" i="24"/>
  <c r="N52" i="24"/>
  <c r="I48" i="8"/>
  <c r="N11" i="8"/>
  <c r="N53" i="8"/>
  <c r="N44" i="42"/>
  <c r="N53" i="3"/>
  <c r="N41" i="43"/>
  <c r="I55" i="37"/>
  <c r="B73" i="18"/>
  <c r="N73" i="18"/>
  <c r="C73" i="18"/>
  <c r="D73" i="18"/>
  <c r="E73" i="18"/>
  <c r="F73" i="18"/>
  <c r="N72" i="18"/>
  <c r="N71" i="18"/>
  <c r="I53" i="33"/>
  <c r="N58" i="33"/>
  <c r="N53" i="32"/>
  <c r="I51" i="22"/>
  <c r="N10" i="22"/>
  <c r="N11" i="19"/>
  <c r="N8" i="26"/>
  <c r="N25" i="31"/>
  <c r="N50" i="31"/>
  <c r="N10" i="13"/>
  <c r="N57" i="49"/>
  <c r="I48" i="17"/>
  <c r="N13" i="2"/>
  <c r="N10" i="47"/>
  <c r="B58" i="46"/>
  <c r="O58" i="46"/>
  <c r="C58" i="46"/>
  <c r="D58" i="46"/>
  <c r="E58" i="46"/>
  <c r="F58" i="46"/>
  <c r="G58" i="46"/>
  <c r="N21" i="46"/>
  <c r="N7" i="46"/>
  <c r="N64" i="46"/>
  <c r="N9" i="16"/>
  <c r="N42" i="20"/>
  <c r="N35" i="23"/>
  <c r="N49" i="23"/>
  <c r="N32" i="21"/>
  <c r="I56" i="21"/>
  <c r="N27" i="21"/>
  <c r="N55" i="21"/>
  <c r="I49" i="40"/>
  <c r="H56" i="21"/>
  <c r="N53" i="40"/>
  <c r="N61" i="40"/>
  <c r="N9" i="40"/>
  <c r="N10" i="40"/>
  <c r="N11" i="40"/>
  <c r="N12" i="40"/>
  <c r="N13" i="40"/>
  <c r="N14" i="40"/>
  <c r="N15" i="40"/>
  <c r="N16" i="40"/>
  <c r="N17" i="40"/>
  <c r="N19" i="40"/>
  <c r="N20" i="40"/>
  <c r="N21" i="40"/>
  <c r="N22" i="40"/>
  <c r="N23" i="40"/>
  <c r="N24" i="40"/>
  <c r="N25" i="40"/>
  <c r="N26" i="40"/>
  <c r="N27" i="40"/>
  <c r="N29" i="40"/>
  <c r="N30" i="40"/>
  <c r="N31" i="40"/>
  <c r="N33" i="40"/>
  <c r="N34" i="40"/>
  <c r="N36" i="40"/>
  <c r="N37" i="40"/>
  <c r="N38" i="40"/>
  <c r="N39" i="40"/>
  <c r="N40" i="40"/>
  <c r="N41" i="40"/>
  <c r="N42" i="40"/>
  <c r="N44" i="40"/>
  <c r="N45" i="40"/>
  <c r="N46" i="40"/>
  <c r="N47" i="40"/>
  <c r="N7" i="40"/>
  <c r="N54" i="40"/>
  <c r="N55" i="40"/>
  <c r="N56" i="40"/>
  <c r="N57" i="40"/>
  <c r="N58" i="40"/>
  <c r="N59" i="21"/>
  <c r="N8" i="21"/>
  <c r="N9" i="21"/>
  <c r="N10" i="21"/>
  <c r="N11" i="21"/>
  <c r="N13" i="21"/>
  <c r="N14" i="21"/>
  <c r="N15" i="21"/>
  <c r="N16" i="21"/>
  <c r="N17" i="21"/>
  <c r="N19" i="21"/>
  <c r="N20" i="21"/>
  <c r="N21" i="21"/>
  <c r="N24" i="21"/>
  <c r="N25" i="21"/>
  <c r="N26" i="21"/>
  <c r="N28" i="21"/>
  <c r="N29" i="21"/>
  <c r="N30" i="21"/>
  <c r="N31" i="21"/>
  <c r="N33" i="21"/>
  <c r="N34" i="21"/>
  <c r="N35" i="21"/>
  <c r="N36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7" i="21"/>
  <c r="N7" i="42"/>
  <c r="M70" i="46"/>
  <c r="L70" i="46"/>
  <c r="K70" i="46"/>
  <c r="J70" i="46"/>
  <c r="I70" i="46"/>
  <c r="H70" i="46"/>
  <c r="G70" i="46"/>
  <c r="F70" i="46"/>
  <c r="E70" i="46"/>
  <c r="D70" i="46"/>
  <c r="C70" i="46"/>
  <c r="B70" i="46"/>
  <c r="N70" i="46"/>
  <c r="M71" i="45"/>
  <c r="L71" i="45"/>
  <c r="K71" i="45"/>
  <c r="J71" i="45"/>
  <c r="I71" i="45"/>
  <c r="H71" i="45"/>
  <c r="G71" i="45"/>
  <c r="F71" i="45"/>
  <c r="E71" i="45"/>
  <c r="D71" i="45"/>
  <c r="C71" i="45"/>
  <c r="B71" i="45"/>
  <c r="O71" i="45"/>
  <c r="M52" i="43"/>
  <c r="L52" i="43"/>
  <c r="K52" i="43"/>
  <c r="J52" i="43"/>
  <c r="I52" i="43"/>
  <c r="H52" i="43"/>
  <c r="G52" i="43"/>
  <c r="F52" i="43"/>
  <c r="E52" i="43"/>
  <c r="D52" i="43"/>
  <c r="B52" i="43"/>
  <c r="N52" i="43"/>
  <c r="M52" i="41"/>
  <c r="L52" i="41"/>
  <c r="K52" i="41"/>
  <c r="J52" i="41"/>
  <c r="H52" i="41"/>
  <c r="G52" i="41"/>
  <c r="F52" i="41"/>
  <c r="E52" i="41"/>
  <c r="D52" i="41"/>
  <c r="C52" i="41"/>
  <c r="O52" i="41"/>
  <c r="B52" i="41"/>
  <c r="M68" i="34"/>
  <c r="L68" i="34"/>
  <c r="K68" i="34"/>
  <c r="J68" i="34"/>
  <c r="I68" i="34"/>
  <c r="H68" i="34"/>
  <c r="G68" i="34"/>
  <c r="F68" i="34"/>
  <c r="E68" i="34"/>
  <c r="D68" i="34"/>
  <c r="C68" i="34"/>
  <c r="M56" i="34"/>
  <c r="L56" i="34"/>
  <c r="J56" i="34"/>
  <c r="I56" i="34"/>
  <c r="H56" i="34"/>
  <c r="G56" i="34"/>
  <c r="F56" i="34"/>
  <c r="E56" i="34"/>
  <c r="O56" i="34"/>
  <c r="D56" i="34"/>
  <c r="C56" i="34"/>
  <c r="M66" i="33"/>
  <c r="L66" i="33"/>
  <c r="K66" i="33"/>
  <c r="J66" i="33"/>
  <c r="I66" i="33"/>
  <c r="H66" i="33"/>
  <c r="G66" i="33"/>
  <c r="F66" i="33"/>
  <c r="E66" i="33"/>
  <c r="O66" i="33"/>
  <c r="D66" i="33"/>
  <c r="C66" i="33"/>
  <c r="B66" i="33"/>
  <c r="N66" i="33"/>
  <c r="N52" i="33"/>
  <c r="N51" i="33"/>
  <c r="N50" i="33"/>
  <c r="N49" i="33"/>
  <c r="N48" i="33"/>
  <c r="N47" i="33"/>
  <c r="N46" i="33"/>
  <c r="N45" i="33"/>
  <c r="N44" i="33"/>
  <c r="N43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0" i="33"/>
  <c r="N9" i="33"/>
  <c r="N8" i="33"/>
  <c r="M53" i="33"/>
  <c r="L53" i="33"/>
  <c r="K53" i="33"/>
  <c r="J53" i="33"/>
  <c r="H53" i="33"/>
  <c r="G53" i="33"/>
  <c r="F53" i="33"/>
  <c r="E53" i="33"/>
  <c r="N53" i="33"/>
  <c r="D53" i="33"/>
  <c r="C53" i="33"/>
  <c r="B53" i="33"/>
  <c r="E56" i="31"/>
  <c r="M41" i="26"/>
  <c r="L41" i="26"/>
  <c r="K41" i="26"/>
  <c r="I41" i="26"/>
  <c r="H41" i="26"/>
  <c r="G41" i="26"/>
  <c r="F41" i="26"/>
  <c r="E41" i="26"/>
  <c r="D41" i="26"/>
  <c r="C41" i="26"/>
  <c r="B41" i="26"/>
  <c r="O41" i="26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3" i="25"/>
  <c r="N40" i="25"/>
  <c r="N39" i="25"/>
  <c r="N38" i="25"/>
  <c r="N36" i="25"/>
  <c r="N35" i="25"/>
  <c r="N34" i="25"/>
  <c r="N33" i="25"/>
  <c r="N32" i="25"/>
  <c r="N31" i="25"/>
  <c r="N30" i="25"/>
  <c r="N29" i="25"/>
  <c r="N27" i="25"/>
  <c r="N26" i="25"/>
  <c r="N25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0" i="25"/>
  <c r="N9" i="25"/>
  <c r="N8" i="25"/>
  <c r="N63" i="25"/>
  <c r="M63" i="25"/>
  <c r="L63" i="25"/>
  <c r="K63" i="25"/>
  <c r="J63" i="25"/>
  <c r="H63" i="25"/>
  <c r="G63" i="25"/>
  <c r="F63" i="25"/>
  <c r="E63" i="25"/>
  <c r="D63" i="25"/>
  <c r="C63" i="25"/>
  <c r="B63" i="25"/>
  <c r="C56" i="21"/>
  <c r="D56" i="21"/>
  <c r="E56" i="21"/>
  <c r="F56" i="21"/>
  <c r="G56" i="21"/>
  <c r="J56" i="21"/>
  <c r="K56" i="21"/>
  <c r="L56" i="21"/>
  <c r="M56" i="21"/>
  <c r="B56" i="21"/>
  <c r="O56" i="21"/>
  <c r="N8" i="13"/>
  <c r="N9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6" i="13"/>
  <c r="N28" i="13"/>
  <c r="N29" i="13"/>
  <c r="N31" i="13"/>
  <c r="N32" i="13"/>
  <c r="N33" i="13"/>
  <c r="N34" i="13"/>
  <c r="N36" i="13"/>
  <c r="N37" i="13"/>
  <c r="N38" i="13"/>
  <c r="N39" i="13"/>
  <c r="N40" i="13"/>
  <c r="N41" i="13"/>
  <c r="N42" i="13"/>
  <c r="N8" i="53"/>
  <c r="N9" i="53"/>
  <c r="N10" i="53"/>
  <c r="N11" i="53"/>
  <c r="N12" i="53"/>
  <c r="N13" i="53"/>
  <c r="N14" i="53"/>
  <c r="N15" i="53"/>
  <c r="N17" i="53"/>
  <c r="N18" i="53"/>
  <c r="N19" i="53"/>
  <c r="N20" i="53"/>
  <c r="N21" i="53"/>
  <c r="N22" i="53"/>
  <c r="N23" i="53"/>
  <c r="N24" i="53"/>
  <c r="N25" i="53"/>
  <c r="N26" i="53"/>
  <c r="N27" i="53"/>
  <c r="N28" i="53"/>
  <c r="N29" i="53"/>
  <c r="N30" i="53"/>
  <c r="N31" i="53"/>
  <c r="N34" i="53"/>
  <c r="N35" i="53"/>
  <c r="N36" i="53"/>
  <c r="N37" i="53"/>
  <c r="N38" i="53"/>
  <c r="N39" i="53"/>
  <c r="N40" i="53"/>
  <c r="N41" i="53"/>
  <c r="N42" i="53"/>
  <c r="N43" i="53"/>
  <c r="N44" i="53"/>
  <c r="N45" i="53"/>
  <c r="N46" i="53"/>
  <c r="N47" i="53"/>
  <c r="N48" i="53"/>
  <c r="N49" i="53"/>
  <c r="N51" i="53"/>
  <c r="E48" i="3"/>
  <c r="H61" i="15"/>
  <c r="N43" i="42"/>
  <c r="N8" i="42"/>
  <c r="N41" i="11"/>
  <c r="N65" i="11"/>
  <c r="H59" i="14"/>
  <c r="N41" i="14"/>
  <c r="N44" i="29"/>
  <c r="N45" i="29"/>
  <c r="N46" i="29"/>
  <c r="N47" i="29"/>
  <c r="N48" i="29"/>
  <c r="N49" i="29"/>
  <c r="N50" i="29"/>
  <c r="N51" i="29"/>
  <c r="N52" i="29"/>
  <c r="N53" i="29"/>
  <c r="N54" i="29"/>
  <c r="N55" i="29"/>
  <c r="N56" i="29"/>
  <c r="N57" i="29"/>
  <c r="N58" i="29"/>
  <c r="N59" i="29"/>
  <c r="N60" i="29"/>
  <c r="N61" i="29"/>
  <c r="N62" i="29"/>
  <c r="N63" i="29"/>
  <c r="N64" i="29"/>
  <c r="B65" i="29"/>
  <c r="C65" i="29"/>
  <c r="O65" i="29"/>
  <c r="D65" i="29"/>
  <c r="E65" i="29"/>
  <c r="F65" i="29"/>
  <c r="G65" i="29"/>
  <c r="H65" i="29"/>
  <c r="I65" i="29"/>
  <c r="J65" i="29"/>
  <c r="K65" i="29"/>
  <c r="L65" i="29"/>
  <c r="M65" i="29"/>
  <c r="N68" i="29"/>
  <c r="N69" i="29"/>
  <c r="N80" i="29"/>
  <c r="N70" i="29"/>
  <c r="N71" i="29"/>
  <c r="N72" i="29"/>
  <c r="N73" i="29"/>
  <c r="N74" i="29"/>
  <c r="N76" i="29"/>
  <c r="N77" i="29"/>
  <c r="N79" i="29"/>
  <c r="B80" i="29"/>
  <c r="O80" i="29"/>
  <c r="C80" i="29"/>
  <c r="D80" i="29"/>
  <c r="E80" i="29"/>
  <c r="F80" i="29"/>
  <c r="G80" i="29"/>
  <c r="H80" i="29"/>
  <c r="I80" i="29"/>
  <c r="J80" i="29"/>
  <c r="K80" i="29"/>
  <c r="L80" i="29"/>
  <c r="M80" i="29"/>
  <c r="N26" i="29"/>
  <c r="N33" i="22"/>
  <c r="N32" i="8"/>
  <c r="N33" i="16"/>
  <c r="N42" i="38"/>
  <c r="N34" i="20"/>
  <c r="N32" i="32"/>
  <c r="N33" i="32"/>
  <c r="N31" i="26"/>
  <c r="H45" i="31"/>
  <c r="N30" i="31"/>
  <c r="N35" i="37"/>
  <c r="N14" i="27"/>
  <c r="N40" i="50"/>
  <c r="N31" i="19"/>
  <c r="N39" i="36"/>
  <c r="N37" i="10"/>
  <c r="N40" i="46"/>
  <c r="N29" i="46"/>
  <c r="N31" i="17"/>
  <c r="N40" i="45"/>
  <c r="N68" i="45"/>
  <c r="B6" i="45"/>
  <c r="B61" i="45"/>
  <c r="N70" i="45"/>
  <c r="N31" i="47"/>
  <c r="H49" i="23"/>
  <c r="N33" i="23"/>
  <c r="N38" i="34"/>
  <c r="N24" i="34"/>
  <c r="H43" i="13"/>
  <c r="N34" i="49"/>
  <c r="N39" i="2"/>
  <c r="H68" i="2"/>
  <c r="G68" i="2"/>
  <c r="N66" i="2"/>
  <c r="N37" i="41"/>
  <c r="N34" i="41"/>
  <c r="N43" i="1"/>
  <c r="N37" i="35"/>
  <c r="N61" i="35"/>
  <c r="N34" i="12"/>
  <c r="H67" i="51"/>
  <c r="N46" i="51"/>
  <c r="N29" i="51"/>
  <c r="N30" i="51"/>
  <c r="N34" i="43"/>
  <c r="N46" i="30"/>
  <c r="C73" i="1"/>
  <c r="N41" i="22"/>
  <c r="J71" i="11"/>
  <c r="K71" i="11"/>
  <c r="L71" i="11"/>
  <c r="M71" i="11"/>
  <c r="N19" i="28"/>
  <c r="N23" i="42"/>
  <c r="N32" i="31"/>
  <c r="G45" i="31"/>
  <c r="N23" i="46"/>
  <c r="N69" i="46"/>
  <c r="N27" i="2"/>
  <c r="N65" i="2"/>
  <c r="N7" i="41"/>
  <c r="N16" i="41"/>
  <c r="N24" i="12"/>
  <c r="N18" i="30"/>
  <c r="N10" i="43"/>
  <c r="N8" i="19"/>
  <c r="N16" i="10"/>
  <c r="N65" i="10"/>
  <c r="N66" i="10"/>
  <c r="N66" i="21"/>
  <c r="G67" i="51"/>
  <c r="N31" i="22"/>
  <c r="N31" i="42"/>
  <c r="N62" i="33"/>
  <c r="F61" i="15"/>
  <c r="N53" i="30"/>
  <c r="N8" i="2"/>
  <c r="N9" i="2"/>
  <c r="N11" i="2"/>
  <c r="N14" i="2"/>
  <c r="N15" i="2"/>
  <c r="N16" i="2"/>
  <c r="N17" i="2"/>
  <c r="N18" i="2"/>
  <c r="N19" i="2"/>
  <c r="N20" i="2"/>
  <c r="N21" i="2"/>
  <c r="N22" i="2"/>
  <c r="N23" i="2"/>
  <c r="N24" i="2"/>
  <c r="N25" i="2"/>
  <c r="N28" i="2"/>
  <c r="N29" i="2"/>
  <c r="N30" i="2"/>
  <c r="N32" i="2"/>
  <c r="N33" i="2"/>
  <c r="N34" i="2"/>
  <c r="N35" i="2"/>
  <c r="N36" i="2"/>
  <c r="N38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B55" i="2"/>
  <c r="D55" i="2"/>
  <c r="E55" i="2"/>
  <c r="F55" i="2"/>
  <c r="G55" i="2"/>
  <c r="H55" i="2"/>
  <c r="I55" i="2"/>
  <c r="J55" i="2"/>
  <c r="K55" i="2"/>
  <c r="L55" i="2"/>
  <c r="M55" i="2"/>
  <c r="N58" i="2"/>
  <c r="N59" i="2"/>
  <c r="N60" i="2"/>
  <c r="N61" i="2"/>
  <c r="N62" i="2"/>
  <c r="N63" i="2"/>
  <c r="N64" i="2"/>
  <c r="N67" i="2"/>
  <c r="B68" i="2"/>
  <c r="C68" i="2"/>
  <c r="N68" i="2"/>
  <c r="D68" i="2"/>
  <c r="E68" i="2"/>
  <c r="F68" i="2"/>
  <c r="I68" i="2"/>
  <c r="J68" i="2"/>
  <c r="K68" i="2"/>
  <c r="L68" i="2"/>
  <c r="M68" i="2"/>
  <c r="N9" i="49"/>
  <c r="N27" i="49"/>
  <c r="E58" i="39"/>
  <c r="N21" i="44"/>
  <c r="N22" i="44"/>
  <c r="N70" i="44"/>
  <c r="N24" i="19"/>
  <c r="N62" i="36"/>
  <c r="E66" i="27"/>
  <c r="N48" i="11"/>
  <c r="N12" i="49"/>
  <c r="N7" i="49"/>
  <c r="N65" i="33"/>
  <c r="N28" i="29"/>
  <c r="N18" i="35"/>
  <c r="N17" i="1"/>
  <c r="N29" i="5"/>
  <c r="E52" i="53"/>
  <c r="N41" i="41"/>
  <c r="D51" i="28"/>
  <c r="N37" i="31"/>
  <c r="N31" i="31"/>
  <c r="N10" i="31"/>
  <c r="N20" i="12"/>
  <c r="N11" i="12"/>
  <c r="N11" i="37"/>
  <c r="E59" i="45"/>
  <c r="N59" i="24"/>
  <c r="N31" i="27"/>
  <c r="N42" i="27"/>
  <c r="N29" i="31"/>
  <c r="N75" i="25"/>
  <c r="N7" i="1"/>
  <c r="E72" i="35"/>
  <c r="F72" i="35"/>
  <c r="D72" i="35"/>
  <c r="D54" i="13"/>
  <c r="N67" i="15"/>
  <c r="N12" i="22"/>
  <c r="D55" i="37"/>
  <c r="N13" i="42"/>
  <c r="N42" i="41"/>
  <c r="N31" i="41"/>
  <c r="N58" i="41"/>
  <c r="N59" i="41"/>
  <c r="N62" i="30"/>
  <c r="N41" i="49"/>
  <c r="N11" i="49"/>
  <c r="D60" i="16"/>
  <c r="N52" i="16"/>
  <c r="D48" i="12"/>
  <c r="N12" i="12"/>
  <c r="N13" i="12"/>
  <c r="N15" i="45"/>
  <c r="N16" i="45"/>
  <c r="N47" i="45"/>
  <c r="N48" i="45"/>
  <c r="N36" i="23"/>
  <c r="N18" i="47"/>
  <c r="N19" i="47"/>
  <c r="N24" i="47"/>
  <c r="N25" i="47"/>
  <c r="N25" i="10"/>
  <c r="N23" i="10"/>
  <c r="N20" i="34"/>
  <c r="N61" i="34"/>
  <c r="N52" i="17"/>
  <c r="N47" i="50"/>
  <c r="N34" i="5"/>
  <c r="N32" i="24"/>
  <c r="N58" i="28"/>
  <c r="N54" i="37"/>
  <c r="N53" i="37"/>
  <c r="N29" i="38"/>
  <c r="N24" i="8"/>
  <c r="N50" i="1"/>
  <c r="C48" i="32"/>
  <c r="N10" i="32"/>
  <c r="N14" i="32"/>
  <c r="N20" i="32"/>
  <c r="N21" i="32"/>
  <c r="N65" i="18"/>
  <c r="C66" i="41"/>
  <c r="N66" i="41"/>
  <c r="N28" i="27"/>
  <c r="N34" i="19"/>
  <c r="N35" i="19"/>
  <c r="C52" i="53"/>
  <c r="N7" i="43"/>
  <c r="N51" i="49"/>
  <c r="N50" i="49"/>
  <c r="N49" i="19"/>
  <c r="N58" i="24"/>
  <c r="N53" i="12"/>
  <c r="N61" i="21"/>
  <c r="N66" i="14"/>
  <c r="N67" i="14"/>
  <c r="N61" i="33"/>
  <c r="N53" i="6"/>
  <c r="N52" i="6"/>
  <c r="N39" i="51"/>
  <c r="N25" i="17"/>
  <c r="N67" i="25"/>
  <c r="N59" i="50"/>
  <c r="N35" i="44"/>
  <c r="N27" i="44"/>
  <c r="N18" i="26"/>
  <c r="N46" i="26"/>
  <c r="N8" i="5"/>
  <c r="N20" i="30"/>
  <c r="N19" i="30"/>
  <c r="N10" i="30"/>
  <c r="N8" i="30"/>
  <c r="N66" i="30"/>
  <c r="N38" i="10"/>
  <c r="N11" i="10"/>
  <c r="N56" i="32"/>
  <c r="B48" i="17"/>
  <c r="N40" i="17"/>
  <c r="B66" i="27"/>
  <c r="N30" i="11"/>
  <c r="N35" i="50"/>
  <c r="B52" i="24"/>
  <c r="N23" i="24"/>
  <c r="N12" i="10"/>
  <c r="N45" i="28"/>
  <c r="N47" i="46"/>
  <c r="N42" i="46"/>
  <c r="N46" i="12"/>
  <c r="N47" i="12"/>
  <c r="N45" i="36"/>
  <c r="N46" i="36"/>
  <c r="B71" i="30"/>
  <c r="C71" i="30"/>
  <c r="D71" i="30"/>
  <c r="E71" i="30"/>
  <c r="N71" i="30"/>
  <c r="F71" i="30"/>
  <c r="G71" i="30"/>
  <c r="H71" i="30"/>
  <c r="I71" i="30"/>
  <c r="J71" i="30"/>
  <c r="K71" i="30"/>
  <c r="L71" i="30"/>
  <c r="M71" i="30"/>
  <c r="B64" i="24"/>
  <c r="N64" i="24"/>
  <c r="C64" i="24"/>
  <c r="D64" i="24"/>
  <c r="E64" i="24"/>
  <c r="F64" i="24"/>
  <c r="G64" i="24"/>
  <c r="H64" i="24"/>
  <c r="I64" i="24"/>
  <c r="J64" i="24"/>
  <c r="K64" i="24"/>
  <c r="L64" i="24"/>
  <c r="M64" i="24"/>
  <c r="B60" i="23"/>
  <c r="C60" i="23"/>
  <c r="O60" i="23"/>
  <c r="D60" i="23"/>
  <c r="E60" i="23"/>
  <c r="F60" i="23"/>
  <c r="G60" i="23"/>
  <c r="H60" i="23"/>
  <c r="I60" i="23"/>
  <c r="J60" i="23"/>
  <c r="K60" i="23"/>
  <c r="L60" i="23"/>
  <c r="M60" i="23"/>
  <c r="N70" i="51"/>
  <c r="B56" i="5"/>
  <c r="N35" i="47"/>
  <c r="N8" i="47"/>
  <c r="M55" i="10"/>
  <c r="N39" i="19"/>
  <c r="N40" i="35"/>
  <c r="N20" i="35"/>
  <c r="N69" i="35"/>
  <c r="N62" i="35"/>
  <c r="N16" i="15"/>
  <c r="N12" i="31"/>
  <c r="N45" i="37"/>
  <c r="N44" i="50"/>
  <c r="N14" i="24"/>
  <c r="N27" i="24"/>
  <c r="N58" i="53"/>
  <c r="N43" i="27"/>
  <c r="N47" i="27"/>
  <c r="N39" i="27"/>
  <c r="N19" i="27"/>
  <c r="N27" i="28"/>
  <c r="N44" i="22"/>
  <c r="N50" i="42"/>
  <c r="N34" i="30"/>
  <c r="N63" i="30"/>
  <c r="N16" i="44"/>
  <c r="N52" i="39"/>
  <c r="N17" i="16"/>
  <c r="N16" i="46"/>
  <c r="N23" i="38"/>
  <c r="N59" i="49"/>
  <c r="L53" i="47"/>
  <c r="K53" i="47"/>
  <c r="J53" i="47"/>
  <c r="I53" i="47"/>
  <c r="H53" i="47"/>
  <c r="G53" i="47"/>
  <c r="F53" i="47"/>
  <c r="E53" i="47"/>
  <c r="D53" i="47"/>
  <c r="C53" i="47"/>
  <c r="B53" i="47"/>
  <c r="N53" i="47"/>
  <c r="N19" i="15"/>
  <c r="N44" i="30"/>
  <c r="N36" i="30"/>
  <c r="N10" i="24"/>
  <c r="N70" i="1"/>
  <c r="N68" i="1"/>
  <c r="N24" i="18"/>
  <c r="N10" i="8"/>
  <c r="N55" i="8"/>
  <c r="N60" i="10"/>
  <c r="N34" i="37"/>
  <c r="N58" i="20"/>
  <c r="L63" i="49"/>
  <c r="M63" i="49"/>
  <c r="L66" i="27"/>
  <c r="N8" i="35"/>
  <c r="L72" i="14"/>
  <c r="N17" i="23"/>
  <c r="N36" i="47"/>
  <c r="N51" i="5"/>
  <c r="N57" i="28"/>
  <c r="N22" i="19"/>
  <c r="L47" i="39"/>
  <c r="L58" i="39"/>
  <c r="N30" i="43"/>
  <c r="N31" i="43"/>
  <c r="N65" i="1"/>
  <c r="N67" i="1"/>
  <c r="N32" i="50"/>
  <c r="N62" i="41"/>
  <c r="N52" i="15"/>
  <c r="N59" i="33"/>
  <c r="N8" i="36"/>
  <c r="N65" i="35"/>
  <c r="N8" i="17"/>
  <c r="N53" i="17"/>
  <c r="N75" i="27"/>
  <c r="N25" i="16"/>
  <c r="N38" i="14"/>
  <c r="N36" i="14"/>
  <c r="N22" i="20"/>
  <c r="N43" i="38"/>
  <c r="N30" i="38"/>
  <c r="N38" i="23"/>
  <c r="N46" i="45"/>
  <c r="N35" i="45"/>
  <c r="N15" i="8"/>
  <c r="J47" i="16"/>
  <c r="N24" i="16"/>
  <c r="N51" i="16"/>
  <c r="N53" i="16"/>
  <c r="N55" i="16"/>
  <c r="N9" i="31"/>
  <c r="N22" i="31"/>
  <c r="J78" i="42"/>
  <c r="N57" i="53"/>
  <c r="N21" i="14"/>
  <c r="J64" i="43"/>
  <c r="N40" i="37"/>
  <c r="N13" i="36"/>
  <c r="J66" i="27"/>
  <c r="N64" i="35"/>
  <c r="N36" i="22"/>
  <c r="N8" i="22"/>
  <c r="N8" i="10"/>
  <c r="N61" i="30"/>
  <c r="N60" i="30"/>
  <c r="N9" i="44"/>
  <c r="N37" i="44"/>
  <c r="N36" i="18"/>
  <c r="N44" i="49"/>
  <c r="N42" i="49"/>
  <c r="N36" i="49"/>
  <c r="N28" i="35"/>
  <c r="N29" i="35"/>
  <c r="N63" i="35"/>
  <c r="N44" i="44"/>
  <c r="N8" i="44"/>
  <c r="N64" i="44"/>
  <c r="N67" i="44"/>
  <c r="N56" i="22"/>
  <c r="N54" i="31"/>
  <c r="N52" i="31"/>
  <c r="N48" i="26"/>
  <c r="N60" i="21"/>
  <c r="N41" i="18"/>
  <c r="N69" i="25"/>
  <c r="I48" i="3"/>
  <c r="N49" i="47"/>
  <c r="N50" i="5"/>
  <c r="N9" i="38"/>
  <c r="N37" i="38"/>
  <c r="N67" i="38"/>
  <c r="I75" i="38"/>
  <c r="N25" i="8"/>
  <c r="N61" i="37"/>
  <c r="N18" i="43"/>
  <c r="N46" i="43"/>
  <c r="N44" i="43"/>
  <c r="N45" i="43"/>
  <c r="N17" i="43"/>
  <c r="N23" i="43"/>
  <c r="N11" i="43"/>
  <c r="N61" i="43"/>
  <c r="N57" i="43"/>
  <c r="N59" i="43"/>
  <c r="N61" i="36"/>
  <c r="I68" i="36"/>
  <c r="I56" i="36"/>
  <c r="N28" i="23"/>
  <c r="N65" i="45"/>
  <c r="N58" i="15"/>
  <c r="N14" i="15"/>
  <c r="I47" i="39"/>
  <c r="N25" i="27"/>
  <c r="N40" i="27"/>
  <c r="N73" i="27"/>
  <c r="N48" i="13"/>
  <c r="I53" i="20"/>
  <c r="N31" i="20"/>
  <c r="N55" i="28"/>
  <c r="N9" i="12"/>
  <c r="N26" i="36"/>
  <c r="N32" i="26"/>
  <c r="N43" i="28"/>
  <c r="N18" i="24"/>
  <c r="N35" i="29"/>
  <c r="N62" i="42"/>
  <c r="N8" i="32"/>
  <c r="N70" i="25"/>
  <c r="N34" i="46"/>
  <c r="N62" i="34"/>
  <c r="N63" i="11"/>
  <c r="N21" i="26"/>
  <c r="N70" i="15"/>
  <c r="H66" i="27"/>
  <c r="N57" i="18"/>
  <c r="H53" i="20"/>
  <c r="N51" i="31"/>
  <c r="N50" i="13"/>
  <c r="H48" i="12"/>
  <c r="N54" i="23"/>
  <c r="N55" i="23"/>
  <c r="N56" i="23"/>
  <c r="N57" i="23"/>
  <c r="H55" i="37"/>
  <c r="N32" i="45"/>
  <c r="N40" i="1"/>
  <c r="H62" i="22"/>
  <c r="N20" i="49"/>
  <c r="N76" i="51"/>
  <c r="E49" i="40"/>
  <c r="F56" i="36"/>
  <c r="G66" i="27"/>
  <c r="G55" i="50"/>
  <c r="F55" i="50"/>
  <c r="E55" i="50"/>
  <c r="H69" i="10"/>
  <c r="G48" i="3"/>
  <c r="G59" i="32"/>
  <c r="G55" i="30"/>
  <c r="G61" i="38"/>
  <c r="N27" i="8"/>
  <c r="N54" i="8"/>
  <c r="N27" i="31"/>
  <c r="N23" i="31"/>
  <c r="G49" i="40"/>
  <c r="G59" i="45"/>
  <c r="F73" i="1"/>
  <c r="G59" i="18"/>
  <c r="N10" i="42"/>
  <c r="G62" i="22"/>
  <c r="N56" i="49"/>
  <c r="N21" i="50"/>
  <c r="N18" i="11"/>
  <c r="N21" i="12"/>
  <c r="G52" i="24"/>
  <c r="N47" i="37"/>
  <c r="N30" i="37"/>
  <c r="G66" i="37"/>
  <c r="G68" i="21"/>
  <c r="N52" i="47"/>
  <c r="N48" i="30"/>
  <c r="N10" i="51"/>
  <c r="N14" i="37"/>
  <c r="N27" i="45"/>
  <c r="N57" i="45"/>
  <c r="G61" i="15"/>
  <c r="N8" i="15"/>
  <c r="N32" i="15"/>
  <c r="N9" i="46"/>
  <c r="N37" i="20"/>
  <c r="G59" i="14"/>
  <c r="N30" i="35"/>
  <c r="N33" i="51"/>
  <c r="N69" i="38"/>
  <c r="F59" i="14"/>
  <c r="N32" i="51"/>
  <c r="N39" i="8"/>
  <c r="N24" i="10"/>
  <c r="N43" i="11"/>
  <c r="N22" i="12"/>
  <c r="N64" i="14"/>
  <c r="N15" i="15"/>
  <c r="N27" i="18"/>
  <c r="N12" i="20"/>
  <c r="N40" i="20"/>
  <c r="N8" i="20"/>
  <c r="N37" i="22"/>
  <c r="N13" i="23"/>
  <c r="F66" i="27"/>
  <c r="N8" i="29"/>
  <c r="N45" i="30"/>
  <c r="N21" i="31"/>
  <c r="N11" i="31"/>
  <c r="F48" i="32"/>
  <c r="N24" i="32"/>
  <c r="N31" i="34"/>
  <c r="N30" i="34"/>
  <c r="N13" i="37"/>
  <c r="F47" i="39"/>
  <c r="N11" i="41"/>
  <c r="N35" i="43"/>
  <c r="N48" i="44"/>
  <c r="N25" i="44"/>
  <c r="N36" i="26"/>
  <c r="N37" i="26"/>
  <c r="N35" i="26"/>
  <c r="N34" i="26"/>
  <c r="N33" i="26"/>
  <c r="N30" i="26"/>
  <c r="N12" i="26"/>
  <c r="N36" i="34"/>
  <c r="N22" i="34"/>
  <c r="N41" i="8"/>
  <c r="N42" i="8"/>
  <c r="N28" i="8"/>
  <c r="N56" i="3"/>
  <c r="N49" i="18"/>
  <c r="N13" i="47"/>
  <c r="N14" i="47"/>
  <c r="N33" i="47"/>
  <c r="N17" i="46"/>
  <c r="N53" i="45"/>
  <c r="N42" i="45"/>
  <c r="N29" i="44"/>
  <c r="N28" i="44"/>
  <c r="N32" i="44"/>
  <c r="N53" i="38"/>
  <c r="N30" i="32"/>
  <c r="N57" i="32"/>
  <c r="N56" i="28"/>
  <c r="N33" i="17"/>
  <c r="E59" i="14"/>
  <c r="N52" i="12"/>
  <c r="N47" i="51"/>
  <c r="N46" i="1"/>
  <c r="B55" i="37"/>
  <c r="B56" i="34"/>
  <c r="B51" i="28"/>
  <c r="O51" i="28"/>
  <c r="N15" i="27"/>
  <c r="N7" i="22"/>
  <c r="N11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9" i="22"/>
  <c r="N30" i="22"/>
  <c r="N34" i="22"/>
  <c r="N38" i="22"/>
  <c r="N39" i="22"/>
  <c r="N40" i="22"/>
  <c r="N42" i="22"/>
  <c r="N45" i="22"/>
  <c r="N46" i="22"/>
  <c r="N47" i="22"/>
  <c r="N48" i="22"/>
  <c r="N49" i="22"/>
  <c r="N50" i="22"/>
  <c r="N14" i="14"/>
  <c r="D59" i="11"/>
  <c r="N44" i="11"/>
  <c r="N24" i="11"/>
  <c r="N13" i="8"/>
  <c r="N35" i="8"/>
  <c r="N34" i="8"/>
  <c r="N17" i="8"/>
  <c r="N21" i="49"/>
  <c r="O6" i="2"/>
  <c r="O6" i="18"/>
  <c r="O61" i="18"/>
  <c r="O57" i="2"/>
  <c r="N60" i="49"/>
  <c r="D71" i="11"/>
  <c r="E62" i="20"/>
  <c r="N60" i="20"/>
  <c r="N40" i="26"/>
  <c r="E80" i="27"/>
  <c r="N7" i="34"/>
  <c r="N35" i="38"/>
  <c r="N8" i="41"/>
  <c r="N17" i="42"/>
  <c r="N16" i="42"/>
  <c r="N35" i="42"/>
  <c r="N54" i="44"/>
  <c r="N55" i="44"/>
  <c r="D59" i="45"/>
  <c r="N63" i="46"/>
  <c r="N18" i="17"/>
  <c r="N21" i="17"/>
  <c r="N54" i="17"/>
  <c r="N50" i="51"/>
  <c r="N53" i="46"/>
  <c r="C59" i="44"/>
  <c r="N24" i="44"/>
  <c r="N23" i="44"/>
  <c r="N33" i="34"/>
  <c r="N16" i="32"/>
  <c r="N17" i="32"/>
  <c r="N38" i="30"/>
  <c r="N37" i="29"/>
  <c r="N30" i="24"/>
  <c r="N29" i="24"/>
  <c r="N40" i="19"/>
  <c r="N37" i="14"/>
  <c r="N34" i="14"/>
  <c r="C59" i="14"/>
  <c r="N58" i="14"/>
  <c r="N28" i="12"/>
  <c r="N23" i="51"/>
  <c r="N17" i="5"/>
  <c r="N12" i="1"/>
  <c r="N41" i="46"/>
  <c r="N33" i="44"/>
  <c r="N36" i="37"/>
  <c r="N62" i="37"/>
  <c r="N26" i="32"/>
  <c r="N31" i="24"/>
  <c r="N40" i="23"/>
  <c r="N49" i="13"/>
  <c r="N10" i="14"/>
  <c r="N32" i="12"/>
  <c r="N45" i="26"/>
  <c r="N52" i="8"/>
  <c r="N10" i="5"/>
  <c r="N53" i="5"/>
  <c r="N47" i="1"/>
  <c r="N24" i="46"/>
  <c r="N54" i="46"/>
  <c r="N15" i="42"/>
  <c r="N25" i="51"/>
  <c r="N25" i="26"/>
  <c r="N12" i="14"/>
  <c r="N13" i="14"/>
  <c r="N40" i="30"/>
  <c r="N64" i="30"/>
  <c r="N21" i="37"/>
  <c r="N16" i="37"/>
  <c r="N49" i="37"/>
  <c r="N20" i="20"/>
  <c r="N21" i="10"/>
  <c r="L56" i="36"/>
  <c r="N44" i="35"/>
  <c r="N66" i="35"/>
  <c r="N11" i="32"/>
  <c r="N9" i="32"/>
  <c r="N30" i="28"/>
  <c r="N33" i="27"/>
  <c r="N71" i="25"/>
  <c r="N58" i="22"/>
  <c r="M44" i="19"/>
  <c r="N28" i="19"/>
  <c r="N48" i="19"/>
  <c r="N43" i="16"/>
  <c r="N39" i="15"/>
  <c r="N45" i="50"/>
  <c r="N30" i="50"/>
  <c r="N60" i="50"/>
  <c r="N44" i="45"/>
  <c r="N45" i="45"/>
  <c r="N10" i="44"/>
  <c r="N12" i="44"/>
  <c r="N50" i="44"/>
  <c r="N50" i="28"/>
  <c r="L49" i="23"/>
  <c r="L51" i="22"/>
  <c r="N29" i="19"/>
  <c r="N32" i="19"/>
  <c r="L44" i="19"/>
  <c r="N20" i="19"/>
  <c r="N15" i="19"/>
  <c r="N16" i="19"/>
  <c r="N17" i="19"/>
  <c r="N16" i="12"/>
  <c r="N11" i="11"/>
  <c r="N41" i="10"/>
  <c r="N38" i="49"/>
  <c r="N13" i="18"/>
  <c r="N52" i="14"/>
  <c r="N29" i="49"/>
  <c r="N66" i="51"/>
  <c r="N65" i="51"/>
  <c r="N64" i="51"/>
  <c r="N63" i="51"/>
  <c r="N62" i="51"/>
  <c r="N61" i="51"/>
  <c r="N60" i="51"/>
  <c r="N59" i="51"/>
  <c r="N58" i="51"/>
  <c r="N57" i="51"/>
  <c r="N56" i="51"/>
  <c r="N55" i="51"/>
  <c r="N54" i="51"/>
  <c r="N53" i="51"/>
  <c r="N52" i="51"/>
  <c r="N51" i="51"/>
  <c r="N49" i="51"/>
  <c r="N48" i="51"/>
  <c r="N44" i="51"/>
  <c r="N43" i="51"/>
  <c r="N42" i="51"/>
  <c r="N41" i="51"/>
  <c r="N40" i="51"/>
  <c r="N38" i="51"/>
  <c r="N37" i="51"/>
  <c r="N36" i="51"/>
  <c r="N35" i="51"/>
  <c r="N34" i="51"/>
  <c r="N31" i="51"/>
  <c r="N28" i="51"/>
  <c r="N27" i="51"/>
  <c r="N24" i="51"/>
  <c r="N22" i="51"/>
  <c r="N21" i="51"/>
  <c r="N20" i="51"/>
  <c r="N19" i="51"/>
  <c r="N18" i="51"/>
  <c r="N17" i="51"/>
  <c r="N16" i="51"/>
  <c r="N14" i="51"/>
  <c r="N12" i="51"/>
  <c r="N11" i="51"/>
  <c r="N67" i="51"/>
  <c r="N9" i="51"/>
  <c r="N8" i="51"/>
  <c r="N17" i="45"/>
  <c r="N14" i="41"/>
  <c r="N15" i="49"/>
  <c r="N62" i="53"/>
  <c r="N23" i="20"/>
  <c r="N34" i="45"/>
  <c r="N15" i="44"/>
  <c r="N12" i="41"/>
  <c r="N17" i="38"/>
  <c r="N34" i="38"/>
  <c r="N15" i="36"/>
  <c r="N9" i="36"/>
  <c r="N34" i="35"/>
  <c r="N50" i="34"/>
  <c r="N10" i="34"/>
  <c r="N24" i="29"/>
  <c r="N13" i="28"/>
  <c r="N10" i="26"/>
  <c r="N11" i="26"/>
  <c r="N12" i="24"/>
  <c r="K44" i="19"/>
  <c r="N36" i="16"/>
  <c r="N24" i="15"/>
  <c r="N49" i="15"/>
  <c r="N26" i="15"/>
  <c r="N11" i="15"/>
  <c r="N14" i="8"/>
  <c r="N14" i="1"/>
  <c r="N11" i="47"/>
  <c r="N50" i="47"/>
  <c r="N43" i="45"/>
  <c r="N14" i="44"/>
  <c r="M59" i="44"/>
  <c r="L59" i="44"/>
  <c r="K59" i="44"/>
  <c r="J59" i="44"/>
  <c r="N38" i="44"/>
  <c r="N42" i="44"/>
  <c r="N41" i="42"/>
  <c r="M61" i="38"/>
  <c r="L61" i="38"/>
  <c r="K61" i="38"/>
  <c r="J61" i="38"/>
  <c r="N55" i="38"/>
  <c r="N10" i="37"/>
  <c r="N24" i="36"/>
  <c r="N48" i="35"/>
  <c r="N35" i="35"/>
  <c r="N12" i="35"/>
  <c r="N32" i="35"/>
  <c r="N11" i="35"/>
  <c r="N14" i="34"/>
  <c r="N40" i="32"/>
  <c r="N53" i="31"/>
  <c r="N15" i="30"/>
  <c r="N40" i="29"/>
  <c r="N18" i="27"/>
  <c r="N27" i="26"/>
  <c r="N62" i="21"/>
  <c r="N12" i="17"/>
  <c r="N28" i="17"/>
  <c r="N46" i="17"/>
  <c r="N55" i="15"/>
  <c r="N29" i="15"/>
  <c r="N38" i="15"/>
  <c r="N71" i="15"/>
  <c r="N48" i="14"/>
  <c r="J43" i="13"/>
  <c r="N38" i="12"/>
  <c r="N31" i="12"/>
  <c r="N45" i="11"/>
  <c r="N23" i="50"/>
  <c r="N41" i="50"/>
  <c r="N37" i="49"/>
  <c r="N24" i="5"/>
  <c r="N49" i="5"/>
  <c r="N47" i="13"/>
  <c r="N54" i="6"/>
  <c r="N13" i="20"/>
  <c r="N11" i="20"/>
  <c r="N12" i="47"/>
  <c r="N29" i="47"/>
  <c r="N27" i="47"/>
  <c r="N48" i="46"/>
  <c r="N22" i="46"/>
  <c r="N14" i="46"/>
  <c r="N12" i="46"/>
  <c r="N13" i="45"/>
  <c r="N64" i="45"/>
  <c r="I59" i="44"/>
  <c r="N19" i="44"/>
  <c r="N36" i="44"/>
  <c r="N65" i="44"/>
  <c r="N12" i="43"/>
  <c r="N36" i="43"/>
  <c r="N56" i="43"/>
  <c r="N58" i="43"/>
  <c r="I64" i="42"/>
  <c r="N64" i="42"/>
  <c r="N26" i="42"/>
  <c r="N24" i="42"/>
  <c r="N70" i="42"/>
  <c r="N75" i="42"/>
  <c r="N57" i="41"/>
  <c r="I61" i="38"/>
  <c r="N15" i="38"/>
  <c r="N66" i="38"/>
  <c r="N48" i="37"/>
  <c r="N60" i="37"/>
  <c r="N14" i="36"/>
  <c r="N37" i="36"/>
  <c r="N34" i="36"/>
  <c r="N66" i="36"/>
  <c r="N13" i="35"/>
  <c r="N13" i="34"/>
  <c r="N63" i="34"/>
  <c r="N13" i="30"/>
  <c r="N38" i="29"/>
  <c r="N12" i="28"/>
  <c r="N25" i="28"/>
  <c r="N8" i="28"/>
  <c r="N59" i="28"/>
  <c r="N76" i="27"/>
  <c r="N71" i="27"/>
  <c r="N26" i="24"/>
  <c r="N57" i="24"/>
  <c r="N44" i="23"/>
  <c r="N11" i="23"/>
  <c r="N12" i="19"/>
  <c r="I44" i="19"/>
  <c r="N9" i="18"/>
  <c r="N11" i="18"/>
  <c r="N64" i="18"/>
  <c r="N24" i="17"/>
  <c r="N34" i="17"/>
  <c r="N11" i="17"/>
  <c r="N11" i="16"/>
  <c r="N27" i="16"/>
  <c r="N56" i="15"/>
  <c r="N28" i="15"/>
  <c r="N27" i="14"/>
  <c r="N63" i="14"/>
  <c r="N10" i="12"/>
  <c r="N15" i="11"/>
  <c r="N68" i="11"/>
  <c r="N64" i="11"/>
  <c r="N13" i="10"/>
  <c r="N36" i="10"/>
  <c r="N61" i="10"/>
  <c r="N72" i="51"/>
  <c r="N16" i="8"/>
  <c r="N14" i="50"/>
  <c r="N34" i="50"/>
  <c r="N61" i="50"/>
  <c r="N14" i="49"/>
  <c r="N33" i="49"/>
  <c r="N58" i="49"/>
  <c r="N57" i="3"/>
  <c r="N13" i="1"/>
  <c r="N38" i="1"/>
  <c r="N36" i="1"/>
  <c r="N34" i="1"/>
  <c r="N14" i="35"/>
  <c r="N22" i="41"/>
  <c r="N19" i="8"/>
  <c r="N56" i="41"/>
  <c r="N52" i="32"/>
  <c r="N57" i="20"/>
  <c r="N35" i="32"/>
  <c r="N28" i="32"/>
  <c r="N14" i="29"/>
  <c r="N12" i="29"/>
  <c r="N24" i="26"/>
  <c r="N50" i="26"/>
  <c r="H44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3" i="19"/>
  <c r="N48" i="18"/>
  <c r="N19" i="49"/>
  <c r="N31" i="49"/>
  <c r="N28" i="42"/>
  <c r="N38" i="42"/>
  <c r="N19" i="42"/>
  <c r="M78" i="42"/>
  <c r="L78" i="42"/>
  <c r="K78" i="42"/>
  <c r="I78" i="42"/>
  <c r="H78" i="42"/>
  <c r="N54" i="39"/>
  <c r="N21" i="15"/>
  <c r="N19" i="10"/>
  <c r="N53" i="11"/>
  <c r="N32" i="11"/>
  <c r="N51" i="36"/>
  <c r="N22" i="47"/>
  <c r="N10" i="45"/>
  <c r="N49" i="44"/>
  <c r="N34" i="44"/>
  <c r="H59" i="44"/>
  <c r="N42" i="43"/>
  <c r="N38" i="43"/>
  <c r="N26" i="43"/>
  <c r="H61" i="38"/>
  <c r="N27" i="37"/>
  <c r="N50" i="35"/>
  <c r="N9" i="30"/>
  <c r="N23" i="27"/>
  <c r="N11" i="24"/>
  <c r="N22" i="24"/>
  <c r="N30" i="23"/>
  <c r="N57" i="22"/>
  <c r="N39" i="20"/>
  <c r="N32" i="20"/>
  <c r="N28" i="16"/>
  <c r="N44" i="14"/>
  <c r="N38" i="5"/>
  <c r="N11" i="5"/>
  <c r="N9" i="17"/>
  <c r="N63" i="44"/>
  <c r="N59" i="37"/>
  <c r="N16" i="29"/>
  <c r="N56" i="24"/>
  <c r="N55" i="22"/>
  <c r="M56" i="17"/>
  <c r="L56" i="17"/>
  <c r="K56" i="17"/>
  <c r="J56" i="17"/>
  <c r="I56" i="17"/>
  <c r="H56" i="17"/>
  <c r="G56" i="17"/>
  <c r="F56" i="17"/>
  <c r="E56" i="17"/>
  <c r="D56" i="17"/>
  <c r="N65" i="15"/>
  <c r="G43" i="13"/>
  <c r="N20" i="41"/>
  <c r="N47" i="41"/>
  <c r="N46" i="41"/>
  <c r="N10" i="41"/>
  <c r="N54" i="32"/>
  <c r="N60" i="28"/>
  <c r="N14" i="11"/>
  <c r="N50" i="11"/>
  <c r="N21" i="11"/>
  <c r="N23" i="8"/>
  <c r="N46" i="50"/>
  <c r="N53" i="1"/>
  <c r="N20" i="1"/>
  <c r="N26" i="31"/>
  <c r="N19" i="29"/>
  <c r="G44" i="19"/>
  <c r="N19" i="18"/>
  <c r="N54" i="18"/>
  <c r="N16" i="18"/>
  <c r="N32" i="18"/>
  <c r="N8" i="16"/>
  <c r="N18" i="16"/>
  <c r="N15" i="16"/>
  <c r="N32" i="16"/>
  <c r="N53" i="10"/>
  <c r="N50" i="10"/>
  <c r="N33" i="10"/>
  <c r="N48" i="43"/>
  <c r="N15" i="37"/>
  <c r="N31" i="37"/>
  <c r="N25" i="30"/>
  <c r="N51" i="45"/>
  <c r="N53" i="44"/>
  <c r="G59" i="44"/>
  <c r="N45" i="34"/>
  <c r="N34" i="34"/>
  <c r="N25" i="24"/>
  <c r="N36" i="12"/>
  <c r="N25" i="5"/>
  <c r="G45" i="5"/>
  <c r="N60" i="33"/>
  <c r="N29" i="20"/>
  <c r="N18" i="42"/>
  <c r="N21" i="42"/>
  <c r="G78" i="42"/>
  <c r="N44" i="38"/>
  <c r="N19" i="36"/>
  <c r="N10" i="36"/>
  <c r="N10" i="35"/>
  <c r="N36" i="35"/>
  <c r="N54" i="35"/>
  <c r="N17" i="27"/>
  <c r="N47" i="23"/>
  <c r="N21" i="23"/>
  <c r="N18" i="23"/>
  <c r="N29" i="23"/>
  <c r="N27" i="23"/>
  <c r="N15" i="17"/>
  <c r="N29" i="17"/>
  <c r="N18" i="14"/>
  <c r="N39" i="14"/>
  <c r="N14" i="23"/>
  <c r="N51" i="6"/>
  <c r="N52" i="3"/>
  <c r="N21" i="47"/>
  <c r="N9" i="45"/>
  <c r="N66" i="45"/>
  <c r="F59" i="44"/>
  <c r="N14" i="43"/>
  <c r="N29" i="43"/>
  <c r="N77" i="42"/>
  <c r="N74" i="42"/>
  <c r="F78" i="42"/>
  <c r="N38" i="41"/>
  <c r="N23" i="41"/>
  <c r="N45" i="41"/>
  <c r="N18" i="41"/>
  <c r="N46" i="38"/>
  <c r="N26" i="38"/>
  <c r="F61" i="38"/>
  <c r="N39" i="37"/>
  <c r="N23" i="37"/>
  <c r="F55" i="37"/>
  <c r="G55" i="37"/>
  <c r="N41" i="36"/>
  <c r="N30" i="36"/>
  <c r="N54" i="36"/>
  <c r="N63" i="36"/>
  <c r="N27" i="32"/>
  <c r="N9" i="29"/>
  <c r="N39" i="29"/>
  <c r="N42" i="28"/>
  <c r="N41" i="28"/>
  <c r="N28" i="28"/>
  <c r="N20" i="26"/>
  <c r="N16" i="26"/>
  <c r="N15" i="26"/>
  <c r="F44" i="19"/>
  <c r="N10" i="18"/>
  <c r="N35" i="18"/>
  <c r="N30" i="18"/>
  <c r="N34" i="16"/>
  <c r="N45" i="12"/>
  <c r="N33" i="12"/>
  <c r="N9" i="1"/>
  <c r="N9" i="11"/>
  <c r="N25" i="11"/>
  <c r="N16" i="11"/>
  <c r="N30" i="10"/>
  <c r="N64" i="10"/>
  <c r="N42" i="50"/>
  <c r="N33" i="50"/>
  <c r="N63" i="50"/>
  <c r="N51" i="35"/>
  <c r="N32" i="34"/>
  <c r="N54" i="34"/>
  <c r="N47" i="20"/>
  <c r="N16" i="20"/>
  <c r="N26" i="20"/>
  <c r="N9" i="20"/>
  <c r="N13" i="17"/>
  <c r="N45" i="17"/>
  <c r="N14" i="17"/>
  <c r="N38" i="17"/>
  <c r="N35" i="17"/>
  <c r="N53" i="15"/>
  <c r="N34" i="15"/>
  <c r="N8" i="14"/>
  <c r="N54" i="14"/>
  <c r="N53" i="14"/>
  <c r="N45" i="14"/>
  <c r="N35" i="14"/>
  <c r="N32" i="14"/>
  <c r="N31" i="14"/>
  <c r="N29" i="14"/>
  <c r="N41" i="5"/>
  <c r="N40" i="5"/>
  <c r="N35" i="5"/>
  <c r="N30" i="5"/>
  <c r="N64" i="27"/>
  <c r="N12" i="32"/>
  <c r="N8" i="23"/>
  <c r="N12" i="18"/>
  <c r="N21" i="45"/>
  <c r="N18" i="45"/>
  <c r="N41" i="45"/>
  <c r="N31" i="45"/>
  <c r="N67" i="45"/>
  <c r="N25" i="42"/>
  <c r="N40" i="42"/>
  <c r="N37" i="42"/>
  <c r="N32" i="42"/>
  <c r="N11" i="42"/>
  <c r="E78" i="42"/>
  <c r="N48" i="41"/>
  <c r="N35" i="41"/>
  <c r="N19" i="41"/>
  <c r="N30" i="41"/>
  <c r="N41" i="44"/>
  <c r="N66" i="44"/>
  <c r="E59" i="44"/>
  <c r="O59" i="44"/>
  <c r="N15" i="43"/>
  <c r="N44" i="32"/>
  <c r="N19" i="32"/>
  <c r="N25" i="32"/>
  <c r="N18" i="32"/>
  <c r="N15" i="32"/>
  <c r="N15" i="29"/>
  <c r="N42" i="36"/>
  <c r="N28" i="36"/>
  <c r="N41" i="34"/>
  <c r="N16" i="34"/>
  <c r="N64" i="34"/>
  <c r="N35" i="30"/>
  <c r="N33" i="30"/>
  <c r="N12" i="30"/>
  <c r="N59" i="30"/>
  <c r="N15" i="28"/>
  <c r="N72" i="25"/>
  <c r="N33" i="19"/>
  <c r="E44" i="19"/>
  <c r="N25" i="19"/>
  <c r="N31" i="8"/>
  <c r="N15" i="47"/>
  <c r="N37" i="46"/>
  <c r="N35" i="46"/>
  <c r="N30" i="46"/>
  <c r="N62" i="46"/>
  <c r="N66" i="46"/>
  <c r="N19" i="38"/>
  <c r="N10" i="38"/>
  <c r="N8" i="38"/>
  <c r="E61" i="38"/>
  <c r="N21" i="38"/>
  <c r="N59" i="38"/>
  <c r="N70" i="38"/>
  <c r="N53" i="35"/>
  <c r="N31" i="35"/>
  <c r="N41" i="31"/>
  <c r="N28" i="31"/>
  <c r="N58" i="27"/>
  <c r="N49" i="27"/>
  <c r="N48" i="27"/>
  <c r="N41" i="27"/>
  <c r="N78" i="27"/>
  <c r="N14" i="26"/>
  <c r="N13" i="26"/>
  <c r="N26" i="26"/>
  <c r="N9" i="23"/>
  <c r="N32" i="23"/>
  <c r="N44" i="20"/>
  <c r="N25" i="20"/>
  <c r="N53" i="18"/>
  <c r="N44" i="18"/>
  <c r="N21" i="18"/>
  <c r="N20" i="18"/>
  <c r="N19" i="17"/>
  <c r="N17" i="15"/>
  <c r="N9" i="15"/>
  <c r="N16" i="14"/>
  <c r="N22" i="14"/>
  <c r="N69" i="14"/>
  <c r="N43" i="12"/>
  <c r="N52" i="11"/>
  <c r="N9" i="10"/>
  <c r="N32" i="10"/>
  <c r="N78" i="51"/>
  <c r="N31" i="50"/>
  <c r="N27" i="5"/>
  <c r="N19" i="5"/>
  <c r="N13" i="5"/>
  <c r="N9" i="5"/>
  <c r="N22" i="5"/>
  <c r="N16" i="5"/>
  <c r="N30" i="1"/>
  <c r="N55" i="1"/>
  <c r="N45" i="1"/>
  <c r="N41" i="1"/>
  <c r="N23" i="1"/>
  <c r="N35" i="1"/>
  <c r="N59" i="1"/>
  <c r="N9" i="42"/>
  <c r="N39" i="11"/>
  <c r="M65" i="53"/>
  <c r="L65" i="53"/>
  <c r="K65" i="53"/>
  <c r="J65" i="53"/>
  <c r="I65" i="53"/>
  <c r="H65" i="53"/>
  <c r="G65" i="53"/>
  <c r="F65" i="53"/>
  <c r="E65" i="53"/>
  <c r="D65" i="53"/>
  <c r="C65" i="53"/>
  <c r="N65" i="53"/>
  <c r="B65" i="53"/>
  <c r="O65" i="53"/>
  <c r="N64" i="53"/>
  <c r="N61" i="53"/>
  <c r="N60" i="53"/>
  <c r="N56" i="53"/>
  <c r="N55" i="53"/>
  <c r="M52" i="53"/>
  <c r="L52" i="53"/>
  <c r="K52" i="53"/>
  <c r="J52" i="53"/>
  <c r="I52" i="53"/>
  <c r="H52" i="53"/>
  <c r="G52" i="53"/>
  <c r="F52" i="53"/>
  <c r="D52" i="53"/>
  <c r="B52" i="53"/>
  <c r="N7" i="53"/>
  <c r="O6" i="53"/>
  <c r="O54" i="53"/>
  <c r="N6" i="53"/>
  <c r="N54" i="53"/>
  <c r="B6" i="53"/>
  <c r="B54" i="53"/>
  <c r="A2" i="53"/>
  <c r="A1" i="53"/>
  <c r="N29" i="32"/>
  <c r="N36" i="32"/>
  <c r="N11" i="29"/>
  <c r="N41" i="29"/>
  <c r="N23" i="29"/>
  <c r="N21" i="29"/>
  <c r="N33" i="29"/>
  <c r="N24" i="28"/>
  <c r="N23" i="26"/>
  <c r="N18" i="19"/>
  <c r="N13" i="19"/>
  <c r="N52" i="19"/>
  <c r="D44" i="19"/>
  <c r="N9" i="19"/>
  <c r="N27" i="19"/>
  <c r="N46" i="8"/>
  <c r="N40" i="8"/>
  <c r="N69" i="18"/>
  <c r="N16" i="43"/>
  <c r="N50" i="43"/>
  <c r="N28" i="43"/>
  <c r="N27" i="43"/>
  <c r="N25" i="43"/>
  <c r="N27" i="41"/>
  <c r="N26" i="41"/>
  <c r="N15" i="41"/>
  <c r="N25" i="41"/>
  <c r="N65" i="34"/>
  <c r="N51" i="13"/>
  <c r="N43" i="37"/>
  <c r="N33" i="37"/>
  <c r="N32" i="37"/>
  <c r="N28" i="37"/>
  <c r="N26" i="37"/>
  <c r="N25" i="37"/>
  <c r="N20" i="37"/>
  <c r="N18" i="37"/>
  <c r="N64" i="37"/>
  <c r="N70" i="18"/>
  <c r="N8" i="18"/>
  <c r="N14" i="18"/>
  <c r="N58" i="18"/>
  <c r="N25" i="18"/>
  <c r="N31" i="18"/>
  <c r="N29" i="18"/>
  <c r="M61" i="15"/>
  <c r="N18" i="15"/>
  <c r="N10" i="15"/>
  <c r="N57" i="15"/>
  <c r="N27" i="15"/>
  <c r="N66" i="1"/>
  <c r="N44" i="1"/>
  <c r="N37" i="1"/>
  <c r="N32" i="1"/>
  <c r="N22" i="1"/>
  <c r="N21" i="1"/>
  <c r="N26" i="1"/>
  <c r="N19" i="1"/>
  <c r="N43" i="36"/>
  <c r="N31" i="36"/>
  <c r="N29" i="36"/>
  <c r="N27" i="36"/>
  <c r="N17" i="36"/>
  <c r="N12" i="36"/>
  <c r="N64" i="36"/>
  <c r="N26" i="49"/>
  <c r="N23" i="49"/>
  <c r="N8" i="27"/>
  <c r="N16" i="27"/>
  <c r="N30" i="27"/>
  <c r="N21" i="27"/>
  <c r="N18" i="31"/>
  <c r="N24" i="31"/>
  <c r="N13" i="31"/>
  <c r="N45" i="31"/>
  <c r="N28" i="24"/>
  <c r="N24" i="24"/>
  <c r="N19" i="24"/>
  <c r="N23" i="12"/>
  <c r="N14" i="12"/>
  <c r="N30" i="12"/>
  <c r="N26" i="12"/>
  <c r="N33" i="11"/>
  <c r="N35" i="11"/>
  <c r="N54" i="11"/>
  <c r="N11" i="50"/>
  <c r="N19" i="50"/>
  <c r="N18" i="50"/>
  <c r="N17" i="50"/>
  <c r="N8" i="50"/>
  <c r="N43" i="50"/>
  <c r="N37" i="50"/>
  <c r="N29" i="50"/>
  <c r="N28" i="50"/>
  <c r="N67" i="50"/>
  <c r="N62" i="50"/>
  <c r="M68" i="50"/>
  <c r="L68" i="50"/>
  <c r="K68" i="50"/>
  <c r="J68" i="50"/>
  <c r="I68" i="50"/>
  <c r="H68" i="50"/>
  <c r="G68" i="50"/>
  <c r="F68" i="50"/>
  <c r="E68" i="50"/>
  <c r="D68" i="50"/>
  <c r="C68" i="50"/>
  <c r="N68" i="50"/>
  <c r="B68" i="50"/>
  <c r="O68" i="50"/>
  <c r="N20" i="47"/>
  <c r="N16" i="47"/>
  <c r="N40" i="47"/>
  <c r="N28" i="47"/>
  <c r="N26" i="47"/>
  <c r="N17" i="47"/>
  <c r="N10" i="46"/>
  <c r="N45" i="46"/>
  <c r="N44" i="46"/>
  <c r="N57" i="46"/>
  <c r="N17" i="44"/>
  <c r="N13" i="44"/>
  <c r="D59" i="44"/>
  <c r="N45" i="44"/>
  <c r="N36" i="42"/>
  <c r="N22" i="42"/>
  <c r="N57" i="42"/>
  <c r="N56" i="42"/>
  <c r="N29" i="42"/>
  <c r="N42" i="42"/>
  <c r="N14" i="42"/>
  <c r="D78" i="42"/>
  <c r="C78" i="42"/>
  <c r="N78" i="42"/>
  <c r="B78" i="42"/>
  <c r="N31" i="38"/>
  <c r="D61" i="38"/>
  <c r="N56" i="38"/>
  <c r="N45" i="38"/>
  <c r="N28" i="38"/>
  <c r="N27" i="38"/>
  <c r="N39" i="38"/>
  <c r="N72" i="38"/>
  <c r="N16" i="30"/>
  <c r="N52" i="30"/>
  <c r="N50" i="30"/>
  <c r="N23" i="30"/>
  <c r="N22" i="30"/>
  <c r="N14" i="30"/>
  <c r="N31" i="30"/>
  <c r="N30" i="30"/>
  <c r="N29" i="30"/>
  <c r="N57" i="33"/>
  <c r="N13" i="16"/>
  <c r="N39" i="16"/>
  <c r="N16" i="35"/>
  <c r="N23" i="35"/>
  <c r="N38" i="35"/>
  <c r="N27" i="35"/>
  <c r="N25" i="35"/>
  <c r="N25" i="23"/>
  <c r="N15" i="23"/>
  <c r="N45" i="23"/>
  <c r="N14" i="20"/>
  <c r="N24" i="20"/>
  <c r="N28" i="20"/>
  <c r="N27" i="20"/>
  <c r="N19" i="20"/>
  <c r="N17" i="20"/>
  <c r="N30" i="17"/>
  <c r="N27" i="17"/>
  <c r="N26" i="17"/>
  <c r="N17" i="17"/>
  <c r="N16" i="17"/>
  <c r="N20" i="14"/>
  <c r="N24" i="14"/>
  <c r="N65" i="14"/>
  <c r="N22" i="10"/>
  <c r="N29" i="10"/>
  <c r="N18" i="10"/>
  <c r="N54" i="5"/>
  <c r="N20" i="5"/>
  <c r="N36" i="5"/>
  <c r="N28" i="5"/>
  <c r="N14" i="5"/>
  <c r="N14" i="45"/>
  <c r="N29" i="45"/>
  <c r="N62" i="10"/>
  <c r="N15" i="10"/>
  <c r="N63" i="37"/>
  <c r="N20" i="10"/>
  <c r="N12" i="34"/>
  <c r="N11" i="28"/>
  <c r="N13" i="15"/>
  <c r="N14" i="38"/>
  <c r="N16" i="1"/>
  <c r="N15" i="24"/>
  <c r="N16" i="16"/>
  <c r="N14" i="16"/>
  <c r="N32" i="43"/>
  <c r="N21" i="43"/>
  <c r="N19" i="43"/>
  <c r="N20" i="43"/>
  <c r="N22" i="32"/>
  <c r="N25" i="36"/>
  <c r="N23" i="36"/>
  <c r="N20" i="36"/>
  <c r="N16" i="36"/>
  <c r="N33" i="36"/>
  <c r="N21" i="34"/>
  <c r="N15" i="34"/>
  <c r="N9" i="34"/>
  <c r="N53" i="34"/>
  <c r="N49" i="34"/>
  <c r="N42" i="34"/>
  <c r="N28" i="34"/>
  <c r="N27" i="34"/>
  <c r="N26" i="34"/>
  <c r="N41" i="32"/>
  <c r="N55" i="31"/>
  <c r="N39" i="31"/>
  <c r="N36" i="31"/>
  <c r="N34" i="31"/>
  <c r="N20" i="31"/>
  <c r="N19" i="31"/>
  <c r="N17" i="31"/>
  <c r="N16" i="31"/>
  <c r="N14" i="31"/>
  <c r="M56" i="31"/>
  <c r="L56" i="31"/>
  <c r="K56" i="31"/>
  <c r="J56" i="31"/>
  <c r="I56" i="31"/>
  <c r="H56" i="31"/>
  <c r="G56" i="31"/>
  <c r="F56" i="31"/>
  <c r="D56" i="31"/>
  <c r="B56" i="31"/>
  <c r="C56" i="31"/>
  <c r="N42" i="29"/>
  <c r="N36" i="29"/>
  <c r="N34" i="29"/>
  <c r="N37" i="28"/>
  <c r="N31" i="28"/>
  <c r="N26" i="28"/>
  <c r="N23" i="28"/>
  <c r="N21" i="28"/>
  <c r="N22" i="28"/>
  <c r="N49" i="26"/>
  <c r="N29" i="26"/>
  <c r="N22" i="26"/>
  <c r="N17" i="26"/>
  <c r="M52" i="26"/>
  <c r="L52" i="26"/>
  <c r="K52" i="26"/>
  <c r="J52" i="26"/>
  <c r="I52" i="26"/>
  <c r="H52" i="26"/>
  <c r="G52" i="26"/>
  <c r="F52" i="26"/>
  <c r="E52" i="26"/>
  <c r="D52" i="26"/>
  <c r="C52" i="26"/>
  <c r="N7" i="24"/>
  <c r="N16" i="24"/>
  <c r="N17" i="24"/>
  <c r="N50" i="18"/>
  <c r="N23" i="18"/>
  <c r="N15" i="18"/>
  <c r="N66" i="18"/>
  <c r="N33" i="8"/>
  <c r="N43" i="8"/>
  <c r="N30" i="8"/>
  <c r="N20" i="8"/>
  <c r="N32" i="47"/>
  <c r="N51" i="47"/>
  <c r="N52" i="46"/>
  <c r="N26" i="46"/>
  <c r="N25" i="46"/>
  <c r="N58" i="46"/>
  <c r="N15" i="46"/>
  <c r="N13" i="46"/>
  <c r="N18" i="46"/>
  <c r="N26" i="45"/>
  <c r="N25" i="45"/>
  <c r="N24" i="45"/>
  <c r="N23" i="45"/>
  <c r="N8" i="45"/>
  <c r="N56" i="45"/>
  <c r="N54" i="45"/>
  <c r="N49" i="45"/>
  <c r="N38" i="45"/>
  <c r="N30" i="45"/>
  <c r="N12" i="45"/>
  <c r="N19" i="45"/>
  <c r="N20" i="45"/>
  <c r="N29" i="16"/>
  <c r="N37" i="15"/>
  <c r="N35" i="15"/>
  <c r="N31" i="15"/>
  <c r="N23" i="15"/>
  <c r="N20" i="15"/>
  <c r="N52" i="10"/>
  <c r="N31" i="10"/>
  <c r="N28" i="10"/>
  <c r="N14" i="10"/>
  <c r="N49" i="50"/>
  <c r="N36" i="50"/>
  <c r="N26" i="50"/>
  <c r="N24" i="50"/>
  <c r="N20" i="50"/>
  <c r="N46" i="49"/>
  <c r="N16" i="49"/>
  <c r="N13" i="49"/>
  <c r="N30" i="49"/>
  <c r="N17" i="49"/>
  <c r="N52" i="49"/>
  <c r="N32" i="49"/>
  <c r="N55" i="3"/>
  <c r="N71" i="42"/>
  <c r="N51" i="42"/>
  <c r="N49" i="42"/>
  <c r="N34" i="42"/>
  <c r="N20" i="42"/>
  <c r="N60" i="41"/>
  <c r="N18" i="44"/>
  <c r="B59" i="44"/>
  <c r="N58" i="44"/>
  <c r="N31" i="44"/>
  <c r="N30" i="44"/>
  <c r="N20" i="44"/>
  <c r="N73" i="25"/>
  <c r="N37" i="37"/>
  <c r="N17" i="37"/>
  <c r="N24" i="38"/>
  <c r="N20" i="38"/>
  <c r="N13" i="38"/>
  <c r="N60" i="38"/>
  <c r="B61" i="38"/>
  <c r="C61" i="38"/>
  <c r="N36" i="38"/>
  <c r="N11" i="38"/>
  <c r="N40" i="38"/>
  <c r="N33" i="38"/>
  <c r="N60" i="35"/>
  <c r="N42" i="35"/>
  <c r="N26" i="35"/>
  <c r="N24" i="35"/>
  <c r="N17" i="35"/>
  <c r="N56" i="35"/>
  <c r="N15" i="35"/>
  <c r="N49" i="30"/>
  <c r="N41" i="30"/>
  <c r="N28" i="30"/>
  <c r="N63" i="33"/>
  <c r="N26" i="30"/>
  <c r="N43" i="30"/>
  <c r="N35" i="27"/>
  <c r="N10" i="27"/>
  <c r="N59" i="27"/>
  <c r="N26" i="27"/>
  <c r="N46" i="27"/>
  <c r="N44" i="27"/>
  <c r="N9" i="27"/>
  <c r="N38" i="27"/>
  <c r="N68" i="25"/>
  <c r="B56" i="17"/>
  <c r="C56" i="17"/>
  <c r="N55" i="17"/>
  <c r="N48" i="20"/>
  <c r="N45" i="20"/>
  <c r="N33" i="20"/>
  <c r="N18" i="20"/>
  <c r="N15" i="20"/>
  <c r="N35" i="20"/>
  <c r="N51" i="14"/>
  <c r="N50" i="14"/>
  <c r="N47" i="14"/>
  <c r="N43" i="14"/>
  <c r="N42" i="14"/>
  <c r="N28" i="14"/>
  <c r="N26" i="14"/>
  <c r="N25" i="14"/>
  <c r="N23" i="14"/>
  <c r="N19" i="14"/>
  <c r="N15" i="14"/>
  <c r="N9" i="14"/>
  <c r="N26" i="11"/>
  <c r="N57" i="11"/>
  <c r="N37" i="11"/>
  <c r="N31" i="11"/>
  <c r="N29" i="11"/>
  <c r="N22" i="11"/>
  <c r="N27" i="12"/>
  <c r="N8" i="12"/>
  <c r="N19" i="19"/>
  <c r="C44" i="19"/>
  <c r="B44" i="19"/>
  <c r="O44" i="19"/>
  <c r="N43" i="19"/>
  <c r="N37" i="19"/>
  <c r="N26" i="19"/>
  <c r="N14" i="19"/>
  <c r="N21" i="5"/>
  <c r="N15" i="5"/>
  <c r="N12" i="5"/>
  <c r="N7" i="2"/>
  <c r="N56" i="1"/>
  <c r="N25" i="1"/>
  <c r="N18" i="1"/>
  <c r="N42" i="1"/>
  <c r="N39" i="1"/>
  <c r="N10" i="1"/>
  <c r="N33" i="1"/>
  <c r="N69" i="1"/>
  <c r="N12" i="23"/>
  <c r="N42" i="23"/>
  <c r="N37" i="23"/>
  <c r="N31" i="23"/>
  <c r="N26" i="23"/>
  <c r="N24" i="23"/>
  <c r="N16" i="23"/>
  <c r="M67" i="51"/>
  <c r="L67" i="51"/>
  <c r="K67" i="51"/>
  <c r="J67" i="51"/>
  <c r="I67" i="51"/>
  <c r="F67" i="51"/>
  <c r="E67" i="51"/>
  <c r="D67" i="51"/>
  <c r="C67" i="51"/>
  <c r="N60" i="34"/>
  <c r="N48" i="47"/>
  <c r="N72" i="27"/>
  <c r="B68" i="34"/>
  <c r="O68" i="34"/>
  <c r="N28" i="49"/>
  <c r="N25" i="49"/>
  <c r="N35" i="49"/>
  <c r="N17" i="11"/>
  <c r="N13" i="11"/>
  <c r="N12" i="11"/>
  <c r="N66" i="11"/>
  <c r="N68" i="44"/>
  <c r="N67" i="35"/>
  <c r="N63" i="45"/>
  <c r="N65" i="38"/>
  <c r="N60" i="36"/>
  <c r="N67" i="36"/>
  <c r="N65" i="36"/>
  <c r="N59" i="36"/>
  <c r="N70" i="27"/>
  <c r="N74" i="27"/>
  <c r="N53" i="23"/>
  <c r="N59" i="10"/>
  <c r="N73" i="51"/>
  <c r="N71" i="51"/>
  <c r="N64" i="21"/>
  <c r="B52" i="26"/>
  <c r="N42" i="12"/>
  <c r="N22" i="16"/>
  <c r="N32" i="41"/>
  <c r="N61" i="41"/>
  <c r="N19" i="12"/>
  <c r="N74" i="51"/>
  <c r="N33" i="5"/>
  <c r="N43" i="49"/>
  <c r="N57" i="16"/>
  <c r="N36" i="28"/>
  <c r="N34" i="18"/>
  <c r="L61" i="15"/>
  <c r="N57" i="8"/>
  <c r="N39" i="12"/>
  <c r="N51" i="34"/>
  <c r="N52" i="38"/>
  <c r="N33" i="43"/>
  <c r="N49" i="46"/>
  <c r="J62" i="20"/>
  <c r="N7" i="47"/>
  <c r="N23" i="47"/>
  <c r="N30" i="47"/>
  <c r="N34" i="47"/>
  <c r="N37" i="47"/>
  <c r="N38" i="47"/>
  <c r="N39" i="47"/>
  <c r="N41" i="47"/>
  <c r="N42" i="47"/>
  <c r="N43" i="47"/>
  <c r="N18" i="36"/>
  <c r="N21" i="36"/>
  <c r="N35" i="36"/>
  <c r="N40" i="36"/>
  <c r="N44" i="36"/>
  <c r="N47" i="36"/>
  <c r="N48" i="36"/>
  <c r="N49" i="36"/>
  <c r="N50" i="36"/>
  <c r="N52" i="36"/>
  <c r="N53" i="36"/>
  <c r="N55" i="36"/>
  <c r="N7" i="33"/>
  <c r="N77" i="27"/>
  <c r="B59" i="18"/>
  <c r="N7" i="25"/>
  <c r="I77" i="25"/>
  <c r="N23" i="11"/>
  <c r="N27" i="11"/>
  <c r="N7" i="8"/>
  <c r="I59" i="18"/>
  <c r="N18" i="18"/>
  <c r="N45" i="18"/>
  <c r="N20" i="28"/>
  <c r="N29" i="28"/>
  <c r="N25" i="29"/>
  <c r="N17" i="29"/>
  <c r="N58" i="1"/>
  <c r="N15" i="1"/>
  <c r="N7" i="35"/>
  <c r="N21" i="35"/>
  <c r="N22" i="35"/>
  <c r="N41" i="35"/>
  <c r="N43" i="35"/>
  <c r="N45" i="35"/>
  <c r="N46" i="35"/>
  <c r="N47" i="35"/>
  <c r="N49" i="35"/>
  <c r="N52" i="35"/>
  <c r="N55" i="35"/>
  <c r="N8" i="46"/>
  <c r="N19" i="46"/>
  <c r="N20" i="46"/>
  <c r="N28" i="46"/>
  <c r="N31" i="46"/>
  <c r="N32" i="46"/>
  <c r="N36" i="46"/>
  <c r="N43" i="46"/>
  <c r="N7" i="19"/>
  <c r="N21" i="19"/>
  <c r="N23" i="19"/>
  <c r="N20" i="24"/>
  <c r="N21" i="24"/>
  <c r="N24" i="37"/>
  <c r="N7" i="10"/>
  <c r="N17" i="10"/>
  <c r="N26" i="10"/>
  <c r="N27" i="10"/>
  <c r="N21" i="30"/>
  <c r="N24" i="30"/>
  <c r="N27" i="30"/>
  <c r="N39" i="30"/>
  <c r="N42" i="30"/>
  <c r="N47" i="30"/>
  <c r="N51" i="30"/>
  <c r="N54" i="30"/>
  <c r="I55" i="30"/>
  <c r="N7" i="44"/>
  <c r="N26" i="44"/>
  <c r="N46" i="44"/>
  <c r="N47" i="44"/>
  <c r="N51" i="44"/>
  <c r="N52" i="44"/>
  <c r="N56" i="44"/>
  <c r="N57" i="44"/>
  <c r="N62" i="44"/>
  <c r="N72" i="44"/>
  <c r="N12" i="16"/>
  <c r="N23" i="16"/>
  <c r="N7" i="45"/>
  <c r="N28" i="45"/>
  <c r="N33" i="45"/>
  <c r="N36" i="45"/>
  <c r="N39" i="45"/>
  <c r="N50" i="45"/>
  <c r="N52" i="45"/>
  <c r="N55" i="45"/>
  <c r="N58" i="45"/>
  <c r="N25" i="12"/>
  <c r="C48" i="17"/>
  <c r="D48" i="17"/>
  <c r="E48" i="17"/>
  <c r="F48" i="17"/>
  <c r="G48" i="17"/>
  <c r="H48" i="17"/>
  <c r="N7" i="17"/>
  <c r="N16" i="38"/>
  <c r="N7" i="30"/>
  <c r="N17" i="30"/>
  <c r="N35" i="28"/>
  <c r="N38" i="28"/>
  <c r="N39" i="28"/>
  <c r="N44" i="28"/>
  <c r="N46" i="28"/>
  <c r="N47" i="28"/>
  <c r="N48" i="28"/>
  <c r="N49" i="28"/>
  <c r="N44" i="17"/>
  <c r="N41" i="12"/>
  <c r="N44" i="12"/>
  <c r="N18" i="38"/>
  <c r="N22" i="38"/>
  <c r="N25" i="38"/>
  <c r="N38" i="11"/>
  <c r="N40" i="11"/>
  <c r="N29" i="41"/>
  <c r="N8" i="49"/>
  <c r="H48" i="32"/>
  <c r="N35" i="31"/>
  <c r="H68" i="21"/>
  <c r="N37" i="5"/>
  <c r="F45" i="5"/>
  <c r="E45" i="5"/>
  <c r="D45" i="5"/>
  <c r="C45" i="5"/>
  <c r="B45" i="5"/>
  <c r="M45" i="5"/>
  <c r="L45" i="5"/>
  <c r="K45" i="5"/>
  <c r="J45" i="5"/>
  <c r="I45" i="5"/>
  <c r="H45" i="5"/>
  <c r="N43" i="23"/>
  <c r="N42" i="17"/>
  <c r="N43" i="17"/>
  <c r="N7" i="20"/>
  <c r="N38" i="20"/>
  <c r="N41" i="20"/>
  <c r="N46" i="46"/>
  <c r="N50" i="46"/>
  <c r="N51" i="46"/>
  <c r="N55" i="46"/>
  <c r="N56" i="46"/>
  <c r="N8" i="43"/>
  <c r="N24" i="43"/>
  <c r="N39" i="43"/>
  <c r="N40" i="43"/>
  <c r="N43" i="43"/>
  <c r="N47" i="43"/>
  <c r="N49" i="43"/>
  <c r="N51" i="43"/>
  <c r="N39" i="42"/>
  <c r="N45" i="42"/>
  <c r="N48" i="42"/>
  <c r="N52" i="42"/>
  <c r="N53" i="42"/>
  <c r="N54" i="42"/>
  <c r="N55" i="42"/>
  <c r="N59" i="42"/>
  <c r="N60" i="42"/>
  <c r="N27" i="42"/>
  <c r="N30" i="42"/>
  <c r="N33" i="42"/>
  <c r="N7" i="37"/>
  <c r="N41" i="37"/>
  <c r="N42" i="37"/>
  <c r="N44" i="37"/>
  <c r="N46" i="37"/>
  <c r="N51" i="37"/>
  <c r="N52" i="37"/>
  <c r="M56" i="36"/>
  <c r="C56" i="36"/>
  <c r="D56" i="36"/>
  <c r="E56" i="36"/>
  <c r="G56" i="36"/>
  <c r="H56" i="36"/>
  <c r="J56" i="36"/>
  <c r="K56" i="36"/>
  <c r="B56" i="36"/>
  <c r="N56" i="36"/>
  <c r="N23" i="32"/>
  <c r="N31" i="32"/>
  <c r="N34" i="32"/>
  <c r="N37" i="32"/>
  <c r="N38" i="32"/>
  <c r="N39" i="32"/>
  <c r="N42" i="32"/>
  <c r="N45" i="32"/>
  <c r="N46" i="32"/>
  <c r="N47" i="32"/>
  <c r="N38" i="31"/>
  <c r="N40" i="31"/>
  <c r="N42" i="31"/>
  <c r="N44" i="31"/>
  <c r="N27" i="29"/>
  <c r="N29" i="29"/>
  <c r="N30" i="29"/>
  <c r="N31" i="29"/>
  <c r="N32" i="29"/>
  <c r="N29" i="27"/>
  <c r="N34" i="27"/>
  <c r="N22" i="27"/>
  <c r="N24" i="27"/>
  <c r="N27" i="27"/>
  <c r="N7" i="26"/>
  <c r="N36" i="19"/>
  <c r="N38" i="19"/>
  <c r="N32" i="17"/>
  <c r="N48" i="17"/>
  <c r="N17" i="12"/>
  <c r="N18" i="12"/>
  <c r="N22" i="8"/>
  <c r="N26" i="8"/>
  <c r="N19" i="11"/>
  <c r="N20" i="11"/>
  <c r="N28" i="11"/>
  <c r="N34" i="11"/>
  <c r="N36" i="11"/>
  <c r="N42" i="11"/>
  <c r="N7" i="5"/>
  <c r="N18" i="49"/>
  <c r="N22" i="49"/>
  <c r="N13" i="41"/>
  <c r="N17" i="41"/>
  <c r="N21" i="41"/>
  <c r="N24" i="41"/>
  <c r="N28" i="41"/>
  <c r="N36" i="41"/>
  <c r="N39" i="41"/>
  <c r="N40" i="41"/>
  <c r="N43" i="41"/>
  <c r="N44" i="41"/>
  <c r="N49" i="41"/>
  <c r="N50" i="41"/>
  <c r="N51" i="41"/>
  <c r="N38" i="38"/>
  <c r="N47" i="38"/>
  <c r="N48" i="38"/>
  <c r="N49" i="38"/>
  <c r="N50" i="38"/>
  <c r="N51" i="38"/>
  <c r="N54" i="38"/>
  <c r="N57" i="38"/>
  <c r="N58" i="38"/>
  <c r="N17" i="28"/>
  <c r="N18" i="28"/>
  <c r="N38" i="26"/>
  <c r="N39" i="26"/>
  <c r="N43" i="20"/>
  <c r="N46" i="20"/>
  <c r="N50" i="20"/>
  <c r="N51" i="20"/>
  <c r="N53" i="20"/>
  <c r="N52" i="20"/>
  <c r="N41" i="19"/>
  <c r="N42" i="19"/>
  <c r="N38" i="18"/>
  <c r="E59" i="18"/>
  <c r="N46" i="15"/>
  <c r="N48" i="50"/>
  <c r="N46" i="39"/>
  <c r="N8" i="34"/>
  <c r="N18" i="34"/>
  <c r="N19" i="34"/>
  <c r="N23" i="34"/>
  <c r="N25" i="34"/>
  <c r="N29" i="34"/>
  <c r="N35" i="34"/>
  <c r="N37" i="34"/>
  <c r="N39" i="34"/>
  <c r="N40" i="34"/>
  <c r="N43" i="34"/>
  <c r="N44" i="34"/>
  <c r="N46" i="34"/>
  <c r="N47" i="34"/>
  <c r="N48" i="34"/>
  <c r="N52" i="34"/>
  <c r="N55" i="34"/>
  <c r="N7" i="32"/>
  <c r="N7" i="31"/>
  <c r="N14" i="28"/>
  <c r="N51" i="28"/>
  <c r="N22" i="15"/>
  <c r="N25" i="15"/>
  <c r="N45" i="15"/>
  <c r="N47" i="15"/>
  <c r="N48" i="15"/>
  <c r="N50" i="15"/>
  <c r="N51" i="15"/>
  <c r="N54" i="15"/>
  <c r="N59" i="15"/>
  <c r="N60" i="15"/>
  <c r="N17" i="14"/>
  <c r="N30" i="14"/>
  <c r="N33" i="14"/>
  <c r="N46" i="14"/>
  <c r="N49" i="14"/>
  <c r="N55" i="14"/>
  <c r="N56" i="14"/>
  <c r="N57" i="14"/>
  <c r="N23" i="5"/>
  <c r="N26" i="5"/>
  <c r="N39" i="5"/>
  <c r="N42" i="5"/>
  <c r="N43" i="5"/>
  <c r="N44" i="5"/>
  <c r="E75" i="38"/>
  <c r="N74" i="38"/>
  <c r="N71" i="38"/>
  <c r="N18" i="29"/>
  <c r="N20" i="29"/>
  <c r="N22" i="29"/>
  <c r="N7" i="23"/>
  <c r="N26" i="16"/>
  <c r="N35" i="16"/>
  <c r="N37" i="16"/>
  <c r="N38" i="16"/>
  <c r="N40" i="16"/>
  <c r="N41" i="16"/>
  <c r="N42" i="16"/>
  <c r="N44" i="16"/>
  <c r="N45" i="16"/>
  <c r="N46" i="16"/>
  <c r="N29" i="12"/>
  <c r="N40" i="10"/>
  <c r="N42" i="10"/>
  <c r="N43" i="10"/>
  <c r="N7" i="51"/>
  <c r="N36" i="8"/>
  <c r="N37" i="8"/>
  <c r="N44" i="8"/>
  <c r="N45" i="8"/>
  <c r="N47" i="8"/>
  <c r="N16" i="50"/>
  <c r="N55" i="50"/>
  <c r="N22" i="50"/>
  <c r="N25" i="50"/>
  <c r="N39" i="50"/>
  <c r="N50" i="50"/>
  <c r="N51" i="50"/>
  <c r="N52" i="50"/>
  <c r="N54" i="50"/>
  <c r="N24" i="49"/>
  <c r="N27" i="1"/>
  <c r="B54" i="13"/>
  <c r="D57" i="12"/>
  <c r="N56" i="12"/>
  <c r="N7" i="28"/>
  <c r="M51" i="22"/>
  <c r="J51" i="22"/>
  <c r="H51" i="22"/>
  <c r="G51" i="22"/>
  <c r="F51" i="22"/>
  <c r="E51" i="22"/>
  <c r="D51" i="22"/>
  <c r="C51" i="22"/>
  <c r="N7" i="18"/>
  <c r="N56" i="18"/>
  <c r="N55" i="18"/>
  <c r="N52" i="18"/>
  <c r="N51" i="18"/>
  <c r="N47" i="18"/>
  <c r="N46" i="18"/>
  <c r="N40" i="18"/>
  <c r="N43" i="18"/>
  <c r="N33" i="18"/>
  <c r="N28" i="18"/>
  <c r="N26" i="18"/>
  <c r="N17" i="18"/>
  <c r="M59" i="18"/>
  <c r="L59" i="18"/>
  <c r="J59" i="18"/>
  <c r="H59" i="18"/>
  <c r="F59" i="18"/>
  <c r="D59" i="18"/>
  <c r="C59" i="18"/>
  <c r="M47" i="16"/>
  <c r="L47" i="16"/>
  <c r="K47" i="16"/>
  <c r="I47" i="16"/>
  <c r="H47" i="16"/>
  <c r="G47" i="16"/>
  <c r="E47" i="16"/>
  <c r="O47" i="16"/>
  <c r="D47" i="16"/>
  <c r="N7" i="15"/>
  <c r="N21" i="8"/>
  <c r="M48" i="8"/>
  <c r="L48" i="8"/>
  <c r="K48" i="8"/>
  <c r="H48" i="8"/>
  <c r="G48" i="8"/>
  <c r="O48" i="8"/>
  <c r="F48" i="8"/>
  <c r="E48" i="8"/>
  <c r="C48" i="8"/>
  <c r="M47" i="6"/>
  <c r="L47" i="6"/>
  <c r="K47" i="6"/>
  <c r="J47" i="6"/>
  <c r="I47" i="6"/>
  <c r="G47" i="6"/>
  <c r="F47" i="6"/>
  <c r="E47" i="6"/>
  <c r="D47" i="6"/>
  <c r="C47" i="6"/>
  <c r="N7" i="38"/>
  <c r="N36" i="27"/>
  <c r="N11" i="27"/>
  <c r="N34" i="23"/>
  <c r="D62" i="22"/>
  <c r="N36" i="17"/>
  <c r="N37" i="17"/>
  <c r="N7" i="11"/>
  <c r="N39" i="49"/>
  <c r="N40" i="49"/>
  <c r="N47" i="49"/>
  <c r="N48" i="49"/>
  <c r="N49" i="49"/>
  <c r="N7" i="29"/>
  <c r="N41" i="17"/>
  <c r="N47" i="17"/>
  <c r="N7" i="13"/>
  <c r="N46" i="11"/>
  <c r="N47" i="11"/>
  <c r="N49" i="11"/>
  <c r="N51" i="11"/>
  <c r="N55" i="11"/>
  <c r="N58" i="11"/>
  <c r="N7" i="50"/>
  <c r="N45" i="27"/>
  <c r="N13" i="27"/>
  <c r="N7" i="27"/>
  <c r="N66" i="27"/>
  <c r="N35" i="12"/>
  <c r="N40" i="12"/>
  <c r="N37" i="12"/>
  <c r="N46" i="10"/>
  <c r="N47" i="10"/>
  <c r="N49" i="10"/>
  <c r="N8" i="1"/>
  <c r="N29" i="1"/>
  <c r="B59" i="45"/>
  <c r="B75" i="38"/>
  <c r="N60" i="27"/>
  <c r="N55" i="27"/>
  <c r="B68" i="21"/>
  <c r="B62" i="22"/>
  <c r="B61" i="15"/>
  <c r="N47" i="47"/>
  <c r="N61" i="46"/>
  <c r="N67" i="46"/>
  <c r="N65" i="46"/>
  <c r="N62" i="45"/>
  <c r="N69" i="44"/>
  <c r="N55" i="43"/>
  <c r="N63" i="43"/>
  <c r="N60" i="43"/>
  <c r="N67" i="42"/>
  <c r="N72" i="42"/>
  <c r="N73" i="42"/>
  <c r="N55" i="41"/>
  <c r="N65" i="41"/>
  <c r="N63" i="41"/>
  <c r="N50" i="39"/>
  <c r="N57" i="39"/>
  <c r="N53" i="39"/>
  <c r="N55" i="39"/>
  <c r="N64" i="38"/>
  <c r="N68" i="38"/>
  <c r="N65" i="37"/>
  <c r="N7" i="36"/>
  <c r="N59" i="35"/>
  <c r="N71" i="35"/>
  <c r="N59" i="34"/>
  <c r="N67" i="34"/>
  <c r="N56" i="33"/>
  <c r="N51" i="32"/>
  <c r="N58" i="32"/>
  <c r="N48" i="31"/>
  <c r="M81" i="51"/>
  <c r="L81" i="51"/>
  <c r="K81" i="51"/>
  <c r="J81" i="51"/>
  <c r="I81" i="51"/>
  <c r="H81" i="51"/>
  <c r="F81" i="51"/>
  <c r="E81" i="51"/>
  <c r="D81" i="51"/>
  <c r="C81" i="51"/>
  <c r="B81" i="51"/>
  <c r="N80" i="51"/>
  <c r="N77" i="51"/>
  <c r="O6" i="51"/>
  <c r="O69" i="51"/>
  <c r="N6" i="51"/>
  <c r="N69" i="51"/>
  <c r="B6" i="51"/>
  <c r="B69" i="51"/>
  <c r="A2" i="51"/>
  <c r="A1" i="51"/>
  <c r="N58" i="50"/>
  <c r="M55" i="50"/>
  <c r="L55" i="50"/>
  <c r="K55" i="50"/>
  <c r="J55" i="50"/>
  <c r="H55" i="50"/>
  <c r="D55" i="50"/>
  <c r="C55" i="50"/>
  <c r="B55" i="50"/>
  <c r="O6" i="50"/>
  <c r="O57" i="50"/>
  <c r="N6" i="50"/>
  <c r="N57" i="50"/>
  <c r="B6" i="50"/>
  <c r="B57" i="50"/>
  <c r="A2" i="50"/>
  <c r="A1" i="50"/>
  <c r="K63" i="49"/>
  <c r="J63" i="49"/>
  <c r="I63" i="49"/>
  <c r="H63" i="49"/>
  <c r="G63" i="49"/>
  <c r="F63" i="49"/>
  <c r="E63" i="49"/>
  <c r="D63" i="49"/>
  <c r="C63" i="49"/>
  <c r="B63" i="49"/>
  <c r="O63" i="49"/>
  <c r="N55" i="49"/>
  <c r="N61" i="49"/>
  <c r="N62" i="49"/>
  <c r="O6" i="49"/>
  <c r="O54" i="49"/>
  <c r="N6" i="49"/>
  <c r="N54" i="49"/>
  <c r="B6" i="49"/>
  <c r="B54" i="49"/>
  <c r="A2" i="49"/>
  <c r="A1" i="49"/>
  <c r="J59" i="11"/>
  <c r="I61" i="15"/>
  <c r="I59" i="11"/>
  <c r="I43" i="13"/>
  <c r="G59" i="11"/>
  <c r="N22" i="23"/>
  <c r="N54" i="10"/>
  <c r="N51" i="1"/>
  <c r="F59" i="11"/>
  <c r="E61" i="15"/>
  <c r="E59" i="11"/>
  <c r="D61" i="15"/>
  <c r="C61" i="15"/>
  <c r="C59" i="11"/>
  <c r="B48" i="12"/>
  <c r="O48" i="12"/>
  <c r="C48" i="12"/>
  <c r="E48" i="12"/>
  <c r="F48" i="12"/>
  <c r="G48" i="12"/>
  <c r="I48" i="12"/>
  <c r="J48" i="12"/>
  <c r="K48" i="12"/>
  <c r="J61" i="15"/>
  <c r="O61" i="15"/>
  <c r="J49" i="40"/>
  <c r="N19" i="23"/>
  <c r="H75" i="38"/>
  <c r="M66" i="27"/>
  <c r="I66" i="27"/>
  <c r="C66" i="27"/>
  <c r="N65" i="27"/>
  <c r="A1" i="26"/>
  <c r="B60" i="8"/>
  <c r="M73" i="1"/>
  <c r="L73" i="1"/>
  <c r="K73" i="1"/>
  <c r="J73" i="1"/>
  <c r="I73" i="1"/>
  <c r="H73" i="1"/>
  <c r="G73" i="1"/>
  <c r="E73" i="1"/>
  <c r="D73" i="1"/>
  <c r="B73" i="1"/>
  <c r="N6" i="3"/>
  <c r="N50" i="3"/>
  <c r="O6" i="3"/>
  <c r="O50" i="3"/>
  <c r="N28" i="1"/>
  <c r="N76" i="25"/>
  <c r="N60" i="24"/>
  <c r="B61" i="11"/>
  <c r="N6" i="11"/>
  <c r="N61" i="11"/>
  <c r="O6" i="11"/>
  <c r="O61" i="11"/>
  <c r="A1" i="38"/>
  <c r="B6" i="24"/>
  <c r="B54" i="24"/>
  <c r="N6" i="24"/>
  <c r="N54" i="24"/>
  <c r="O6" i="24"/>
  <c r="O54" i="24"/>
  <c r="B60" i="3"/>
  <c r="N6" i="47"/>
  <c r="O6" i="47"/>
  <c r="A1" i="47"/>
  <c r="B6" i="46"/>
  <c r="B60" i="46"/>
  <c r="N6" i="46"/>
  <c r="O6" i="46"/>
  <c r="A1" i="46"/>
  <c r="A2" i="46"/>
  <c r="N6" i="45"/>
  <c r="O6" i="45"/>
  <c r="A1" i="45"/>
  <c r="A2" i="45"/>
  <c r="B6" i="44"/>
  <c r="B61" i="44"/>
  <c r="N6" i="44"/>
  <c r="O6" i="44"/>
  <c r="A1" i="44"/>
  <c r="B54" i="43"/>
  <c r="N6" i="43"/>
  <c r="O6" i="43"/>
  <c r="A1" i="43"/>
  <c r="B6" i="42"/>
  <c r="B66" i="42"/>
  <c r="N6" i="42"/>
  <c r="O6" i="42"/>
  <c r="A1" i="42"/>
  <c r="A2" i="42"/>
  <c r="B6" i="41"/>
  <c r="B54" i="41"/>
  <c r="N6" i="41"/>
  <c r="O6" i="41"/>
  <c r="A1" i="41"/>
  <c r="A2" i="41"/>
  <c r="B6" i="40"/>
  <c r="B51" i="40"/>
  <c r="N6" i="40"/>
  <c r="O6" i="40"/>
  <c r="A1" i="40"/>
  <c r="A2" i="40"/>
  <c r="B49" i="39"/>
  <c r="N6" i="39"/>
  <c r="O6" i="39"/>
  <c r="A1" i="39"/>
  <c r="B6" i="38"/>
  <c r="B63" i="38"/>
  <c r="N6" i="38"/>
  <c r="O6" i="38"/>
  <c r="A2" i="38"/>
  <c r="B57" i="37"/>
  <c r="N6" i="37"/>
  <c r="O6" i="37"/>
  <c r="A1" i="37"/>
  <c r="B58" i="36"/>
  <c r="N6" i="36"/>
  <c r="O6" i="36"/>
  <c r="O66" i="42"/>
  <c r="A1" i="36"/>
  <c r="B58" i="35"/>
  <c r="N6" i="35"/>
  <c r="N58" i="35"/>
  <c r="O6" i="35"/>
  <c r="O58" i="35"/>
  <c r="A1" i="35"/>
  <c r="B6" i="34"/>
  <c r="B58" i="34"/>
  <c r="N6" i="34"/>
  <c r="N58" i="34"/>
  <c r="O6" i="34"/>
  <c r="O58" i="34"/>
  <c r="A1" i="34"/>
  <c r="A2" i="34"/>
  <c r="B6" i="33"/>
  <c r="B55" i="33"/>
  <c r="N6" i="33"/>
  <c r="N55" i="33"/>
  <c r="O6" i="33"/>
  <c r="O55" i="33"/>
  <c r="A1" i="33"/>
  <c r="A2" i="33"/>
  <c r="B6" i="32"/>
  <c r="B50" i="32"/>
  <c r="N6" i="32"/>
  <c r="N50" i="32"/>
  <c r="O6" i="32"/>
  <c r="O50" i="32"/>
  <c r="A1" i="32"/>
  <c r="A2" i="32"/>
  <c r="B6" i="31"/>
  <c r="B47" i="31"/>
  <c r="N6" i="31"/>
  <c r="N47" i="31"/>
  <c r="O6" i="31"/>
  <c r="O47" i="31"/>
  <c r="A1" i="31"/>
  <c r="A2" i="31"/>
  <c r="B6" i="30"/>
  <c r="B57" i="30"/>
  <c r="N6" i="30"/>
  <c r="N57" i="30"/>
  <c r="O6" i="30"/>
  <c r="O57" i="30"/>
  <c r="A1" i="30"/>
  <c r="A2" i="30"/>
  <c r="B6" i="29"/>
  <c r="B67" i="29"/>
  <c r="N6" i="29"/>
  <c r="N67" i="29"/>
  <c r="O6" i="29"/>
  <c r="O67" i="29"/>
  <c r="A1" i="29"/>
  <c r="A2" i="29"/>
  <c r="B6" i="28"/>
  <c r="B53" i="28"/>
  <c r="N6" i="28"/>
  <c r="N53" i="28"/>
  <c r="O6" i="28"/>
  <c r="O53" i="28"/>
  <c r="A1" i="28"/>
  <c r="A2" i="28"/>
  <c r="B6" i="27"/>
  <c r="B68" i="27"/>
  <c r="N6" i="27"/>
  <c r="N68" i="27"/>
  <c r="O6" i="27"/>
  <c r="O68" i="27"/>
  <c r="A1" i="27"/>
  <c r="A2" i="27"/>
  <c r="B6" i="26"/>
  <c r="B43" i="26"/>
  <c r="N6" i="26"/>
  <c r="N43" i="26"/>
  <c r="O6" i="26"/>
  <c r="O43" i="26"/>
  <c r="A2" i="26"/>
  <c r="B6" i="25"/>
  <c r="B65" i="25"/>
  <c r="N6" i="25"/>
  <c r="N65" i="25"/>
  <c r="O6" i="25"/>
  <c r="O65" i="25"/>
  <c r="A1" i="25"/>
  <c r="A2" i="25"/>
  <c r="A1" i="24"/>
  <c r="A2" i="24"/>
  <c r="B51" i="23"/>
  <c r="N6" i="23"/>
  <c r="N51" i="23"/>
  <c r="O6" i="23"/>
  <c r="O51" i="23"/>
  <c r="A1" i="23"/>
  <c r="B6" i="22"/>
  <c r="B53" i="22"/>
  <c r="N6" i="22"/>
  <c r="N53" i="22"/>
  <c r="O6" i="22"/>
  <c r="O53" i="22"/>
  <c r="A1" i="22"/>
  <c r="A2" i="22"/>
  <c r="B6" i="21"/>
  <c r="B58" i="21"/>
  <c r="N6" i="21"/>
  <c r="N58" i="21"/>
  <c r="O6" i="21"/>
  <c r="O58" i="21"/>
  <c r="A1" i="21"/>
  <c r="A2" i="21"/>
  <c r="B6" i="20"/>
  <c r="B55" i="20"/>
  <c r="N6" i="20"/>
  <c r="N55" i="20"/>
  <c r="O6" i="20"/>
  <c r="O55" i="20"/>
  <c r="A1" i="20"/>
  <c r="A2" i="20"/>
  <c r="B6" i="19"/>
  <c r="B46" i="19"/>
  <c r="N6" i="19"/>
  <c r="N46" i="19"/>
  <c r="O6" i="19"/>
  <c r="O46" i="19"/>
  <c r="B6" i="17"/>
  <c r="B50" i="17"/>
  <c r="N6" i="17"/>
  <c r="N50" i="17"/>
  <c r="O6" i="17"/>
  <c r="O50" i="17"/>
  <c r="A1" i="17"/>
  <c r="A2" i="17"/>
  <c r="A1" i="16"/>
  <c r="B49" i="16"/>
  <c r="N6" i="16"/>
  <c r="N49" i="16"/>
  <c r="O6" i="16"/>
  <c r="O49" i="16"/>
  <c r="N7" i="16"/>
  <c r="B6" i="15"/>
  <c r="B63" i="15"/>
  <c r="N6" i="15"/>
  <c r="N63" i="15"/>
  <c r="O6" i="15"/>
  <c r="O63" i="15"/>
  <c r="A1" i="15"/>
  <c r="A2" i="15"/>
  <c r="B61" i="14"/>
  <c r="N6" i="14"/>
  <c r="N61" i="14"/>
  <c r="O6" i="14"/>
  <c r="O61" i="14"/>
  <c r="A1" i="14"/>
  <c r="B45" i="13"/>
  <c r="N6" i="13"/>
  <c r="N45" i="13"/>
  <c r="O6" i="13"/>
  <c r="O45" i="13"/>
  <c r="A1" i="13"/>
  <c r="B6" i="12"/>
  <c r="B50" i="12"/>
  <c r="N6" i="12"/>
  <c r="N50" i="12"/>
  <c r="O6" i="12"/>
  <c r="O50" i="12"/>
  <c r="A1" i="12"/>
  <c r="A2" i="12"/>
  <c r="A1" i="11"/>
  <c r="B6" i="10"/>
  <c r="B57" i="10"/>
  <c r="N6" i="10"/>
  <c r="N57" i="10"/>
  <c r="O6" i="10"/>
  <c r="O57" i="10"/>
  <c r="A1" i="10"/>
  <c r="A2" i="10"/>
  <c r="A1" i="8"/>
  <c r="A2" i="8"/>
  <c r="B6" i="8"/>
  <c r="B50" i="8"/>
  <c r="N6" i="8"/>
  <c r="N50" i="8"/>
  <c r="O6" i="8"/>
  <c r="O50" i="8"/>
  <c r="A1" i="6"/>
  <c r="A2" i="6"/>
  <c r="B6" i="6"/>
  <c r="B49" i="6"/>
  <c r="N6" i="6"/>
  <c r="N49" i="6"/>
  <c r="O49" i="6"/>
  <c r="B6" i="5"/>
  <c r="B47" i="5"/>
  <c r="N6" i="5"/>
  <c r="N47" i="5"/>
  <c r="O6" i="5"/>
  <c r="O47" i="5"/>
  <c r="A1" i="5"/>
  <c r="A2" i="5"/>
  <c r="B6" i="3"/>
  <c r="B50" i="3"/>
  <c r="A1" i="3"/>
  <c r="A2" i="3"/>
  <c r="B6" i="2"/>
  <c r="B57" i="2"/>
  <c r="N6" i="2"/>
  <c r="N6" i="18"/>
  <c r="N61" i="18"/>
  <c r="A6" i="2"/>
  <c r="A2" i="2"/>
  <c r="A2" i="18"/>
  <c r="A1" i="2"/>
  <c r="A1" i="19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O63" i="1"/>
  <c r="N63" i="1"/>
  <c r="C54" i="13"/>
  <c r="N51" i="12"/>
  <c r="N7" i="12"/>
  <c r="N54" i="22"/>
  <c r="N61" i="22"/>
  <c r="N59" i="22"/>
  <c r="N67" i="21"/>
  <c r="N63" i="21"/>
  <c r="N65" i="21"/>
  <c r="N56" i="20"/>
  <c r="N61" i="20"/>
  <c r="N59" i="20"/>
  <c r="N62" i="18"/>
  <c r="N67" i="18"/>
  <c r="N68" i="18"/>
  <c r="C68" i="21"/>
  <c r="N79" i="27"/>
  <c r="N54" i="28"/>
  <c r="N63" i="28"/>
  <c r="N58" i="30"/>
  <c r="N70" i="30"/>
  <c r="N65" i="30"/>
  <c r="N67" i="30"/>
  <c r="N68" i="15"/>
  <c r="N51" i="10"/>
  <c r="K47" i="39"/>
  <c r="K60" i="3"/>
  <c r="N24" i="1"/>
  <c r="N48" i="1"/>
  <c r="N49" i="1"/>
  <c r="N52" i="1"/>
  <c r="N54" i="1"/>
  <c r="N57" i="1"/>
  <c r="N60" i="1"/>
  <c r="B63" i="1"/>
  <c r="N71" i="1"/>
  <c r="N72" i="1"/>
  <c r="N64" i="1"/>
  <c r="K48" i="3"/>
  <c r="L48" i="3"/>
  <c r="M48" i="3"/>
  <c r="N58" i="3"/>
  <c r="N59" i="3"/>
  <c r="N51" i="3"/>
  <c r="C60" i="3"/>
  <c r="D60" i="3"/>
  <c r="E60" i="3"/>
  <c r="F60" i="3"/>
  <c r="G60" i="3"/>
  <c r="H60" i="3"/>
  <c r="I60" i="3"/>
  <c r="L60" i="3"/>
  <c r="M60" i="3"/>
  <c r="N55" i="5"/>
  <c r="N48" i="5"/>
  <c r="C56" i="5"/>
  <c r="D56" i="5"/>
  <c r="E56" i="5"/>
  <c r="F56" i="5"/>
  <c r="G56" i="5"/>
  <c r="H56" i="5"/>
  <c r="I56" i="5"/>
  <c r="J56" i="5"/>
  <c r="K56" i="5"/>
  <c r="L56" i="5"/>
  <c r="M56" i="5"/>
  <c r="B47" i="6"/>
  <c r="N57" i="6"/>
  <c r="N55" i="6"/>
  <c r="B58" i="6"/>
  <c r="C58" i="6"/>
  <c r="D58" i="6"/>
  <c r="N58" i="6"/>
  <c r="E58" i="6"/>
  <c r="F58" i="6"/>
  <c r="G58" i="6"/>
  <c r="H58" i="6"/>
  <c r="I58" i="6"/>
  <c r="J58" i="6"/>
  <c r="K58" i="6"/>
  <c r="L58" i="6"/>
  <c r="M58" i="6"/>
  <c r="B48" i="8"/>
  <c r="N56" i="8"/>
  <c r="N59" i="8"/>
  <c r="C60" i="8"/>
  <c r="D60" i="8"/>
  <c r="E60" i="8"/>
  <c r="F60" i="8"/>
  <c r="N60" i="8"/>
  <c r="G60" i="8"/>
  <c r="H60" i="8"/>
  <c r="I60" i="8"/>
  <c r="J60" i="8"/>
  <c r="K60" i="8"/>
  <c r="L60" i="8"/>
  <c r="M60" i="8"/>
  <c r="B55" i="10"/>
  <c r="O55" i="10"/>
  <c r="C55" i="10"/>
  <c r="D55" i="10"/>
  <c r="E55" i="10"/>
  <c r="F55" i="10"/>
  <c r="G55" i="10"/>
  <c r="H55" i="10"/>
  <c r="I55" i="10"/>
  <c r="J55" i="10"/>
  <c r="K55" i="10"/>
  <c r="L55" i="10"/>
  <c r="N63" i="10"/>
  <c r="N68" i="10"/>
  <c r="B69" i="10"/>
  <c r="N69" i="10"/>
  <c r="C69" i="10"/>
  <c r="D69" i="10"/>
  <c r="E69" i="10"/>
  <c r="F69" i="10"/>
  <c r="G69" i="10"/>
  <c r="I69" i="10"/>
  <c r="J69" i="10"/>
  <c r="K69" i="10"/>
  <c r="L69" i="10"/>
  <c r="M69" i="10"/>
  <c r="K59" i="11"/>
  <c r="L59" i="11"/>
  <c r="M59" i="11"/>
  <c r="N69" i="11"/>
  <c r="N67" i="11"/>
  <c r="N70" i="11"/>
  <c r="N62" i="11"/>
  <c r="B71" i="11"/>
  <c r="C71" i="11"/>
  <c r="E71" i="11"/>
  <c r="F71" i="11"/>
  <c r="G71" i="11"/>
  <c r="H71" i="11"/>
  <c r="I71" i="11"/>
  <c r="L48" i="12"/>
  <c r="M48" i="12"/>
  <c r="B57" i="12"/>
  <c r="O57" i="12"/>
  <c r="C57" i="12"/>
  <c r="E57" i="12"/>
  <c r="F57" i="12"/>
  <c r="G57" i="12"/>
  <c r="H57" i="12"/>
  <c r="I57" i="12"/>
  <c r="J57" i="12"/>
  <c r="N57" i="12"/>
  <c r="K57" i="12"/>
  <c r="L57" i="12"/>
  <c r="B43" i="13"/>
  <c r="C43" i="13"/>
  <c r="D43" i="13"/>
  <c r="F43" i="13"/>
  <c r="K43" i="13"/>
  <c r="L43" i="13"/>
  <c r="M43" i="13"/>
  <c r="N52" i="13"/>
  <c r="N53" i="13"/>
  <c r="E54" i="13"/>
  <c r="F54" i="13"/>
  <c r="G54" i="13"/>
  <c r="H54" i="13"/>
  <c r="I54" i="13"/>
  <c r="J54" i="13"/>
  <c r="K54" i="13"/>
  <c r="L54" i="13"/>
  <c r="M54" i="13"/>
  <c r="I59" i="14"/>
  <c r="J59" i="14"/>
  <c r="K59" i="14"/>
  <c r="L59" i="14"/>
  <c r="M59" i="14"/>
  <c r="N71" i="14"/>
  <c r="N68" i="14"/>
  <c r="N62" i="14"/>
  <c r="B72" i="14"/>
  <c r="C72" i="14"/>
  <c r="D72" i="14"/>
  <c r="E72" i="14"/>
  <c r="F72" i="14"/>
  <c r="G72" i="14"/>
  <c r="H72" i="14"/>
  <c r="I72" i="14"/>
  <c r="J72" i="14"/>
  <c r="K72" i="14"/>
  <c r="M72" i="14"/>
  <c r="N69" i="15"/>
  <c r="N72" i="15"/>
  <c r="N64" i="15"/>
  <c r="B73" i="15"/>
  <c r="D73" i="15"/>
  <c r="E73" i="15"/>
  <c r="F73" i="15"/>
  <c r="G73" i="15"/>
  <c r="H73" i="15"/>
  <c r="I73" i="15"/>
  <c r="J73" i="15"/>
  <c r="N73" i="15"/>
  <c r="K73" i="15"/>
  <c r="L73" i="15"/>
  <c r="M73" i="15"/>
  <c r="B47" i="16"/>
  <c r="N54" i="16"/>
  <c r="N50" i="16"/>
  <c r="B60" i="16"/>
  <c r="O60" i="16"/>
  <c r="C60" i="16"/>
  <c r="E60" i="16"/>
  <c r="F60" i="16"/>
  <c r="G60" i="16"/>
  <c r="H60" i="16"/>
  <c r="I60" i="16"/>
  <c r="J60" i="16"/>
  <c r="K60" i="16"/>
  <c r="L60" i="16"/>
  <c r="M60" i="16"/>
  <c r="J48" i="17"/>
  <c r="K48" i="17"/>
  <c r="L48" i="17"/>
  <c r="M48" i="17"/>
  <c r="N51" i="17"/>
  <c r="N47" i="19"/>
  <c r="B53" i="20"/>
  <c r="C53" i="20"/>
  <c r="D53" i="20"/>
  <c r="E53" i="20"/>
  <c r="F53" i="20"/>
  <c r="G53" i="20"/>
  <c r="J53" i="20"/>
  <c r="K53" i="20"/>
  <c r="L53" i="20"/>
  <c r="M53" i="20"/>
  <c r="B62" i="20"/>
  <c r="C62" i="20"/>
  <c r="D62" i="20"/>
  <c r="G62" i="20"/>
  <c r="H62" i="20"/>
  <c r="I62" i="20"/>
  <c r="K62" i="20"/>
  <c r="L62" i="20"/>
  <c r="M62" i="20"/>
  <c r="D68" i="21"/>
  <c r="E68" i="21"/>
  <c r="F68" i="21"/>
  <c r="I68" i="21"/>
  <c r="J68" i="21"/>
  <c r="K68" i="21"/>
  <c r="L68" i="21"/>
  <c r="M68" i="21"/>
  <c r="B51" i="22"/>
  <c r="C62" i="22"/>
  <c r="E62" i="22"/>
  <c r="F62" i="22"/>
  <c r="O62" i="22"/>
  <c r="I62" i="22"/>
  <c r="J62" i="22"/>
  <c r="K62" i="22"/>
  <c r="L62" i="22"/>
  <c r="M62" i="22"/>
  <c r="N23" i="23"/>
  <c r="N20" i="23"/>
  <c r="N39" i="23"/>
  <c r="N41" i="23"/>
  <c r="N46" i="23"/>
  <c r="N48" i="23"/>
  <c r="B49" i="23"/>
  <c r="O49" i="23"/>
  <c r="C49" i="23"/>
  <c r="D49" i="23"/>
  <c r="E49" i="23"/>
  <c r="F49" i="23"/>
  <c r="G49" i="23"/>
  <c r="I49" i="23"/>
  <c r="J49" i="23"/>
  <c r="K49" i="23"/>
  <c r="M49" i="23"/>
  <c r="N59" i="23"/>
  <c r="N52" i="23"/>
  <c r="C52" i="24"/>
  <c r="O52" i="24"/>
  <c r="D52" i="24"/>
  <c r="E52" i="24"/>
  <c r="F52" i="24"/>
  <c r="H52" i="24"/>
  <c r="I52" i="24"/>
  <c r="J52" i="24"/>
  <c r="K52" i="24"/>
  <c r="L52" i="24"/>
  <c r="M52" i="24"/>
  <c r="N61" i="24"/>
  <c r="N55" i="24"/>
  <c r="N74" i="25"/>
  <c r="N66" i="25"/>
  <c r="B77" i="25"/>
  <c r="C77" i="25"/>
  <c r="O77" i="25"/>
  <c r="D77" i="25"/>
  <c r="E77" i="25"/>
  <c r="F77" i="25"/>
  <c r="G77" i="25"/>
  <c r="H77" i="25"/>
  <c r="J77" i="25"/>
  <c r="K77" i="25"/>
  <c r="L77" i="25"/>
  <c r="M77" i="25"/>
  <c r="N51" i="26"/>
  <c r="N44" i="26"/>
  <c r="N50" i="27"/>
  <c r="N51" i="27"/>
  <c r="N52" i="27"/>
  <c r="N53" i="27"/>
  <c r="N54" i="27"/>
  <c r="N57" i="27"/>
  <c r="N61" i="27"/>
  <c r="N63" i="27"/>
  <c r="N62" i="27"/>
  <c r="B80" i="27"/>
  <c r="D80" i="27"/>
  <c r="F80" i="27"/>
  <c r="N80" i="27"/>
  <c r="G80" i="27"/>
  <c r="H80" i="27"/>
  <c r="I80" i="27"/>
  <c r="K80" i="27"/>
  <c r="L80" i="27"/>
  <c r="M80" i="27"/>
  <c r="E51" i="28"/>
  <c r="F51" i="28"/>
  <c r="I51" i="28"/>
  <c r="J51" i="28"/>
  <c r="K51" i="28"/>
  <c r="B64" i="28"/>
  <c r="C64" i="28"/>
  <c r="D64" i="28"/>
  <c r="E64" i="28"/>
  <c r="F64" i="28"/>
  <c r="G64" i="28"/>
  <c r="H64" i="28"/>
  <c r="I64" i="28"/>
  <c r="J64" i="28"/>
  <c r="K64" i="28"/>
  <c r="L64" i="28"/>
  <c r="M64" i="28"/>
  <c r="B55" i="30"/>
  <c r="C55" i="30"/>
  <c r="D55" i="30"/>
  <c r="E55" i="30"/>
  <c r="N55" i="30"/>
  <c r="F55" i="30"/>
  <c r="H55" i="30"/>
  <c r="J55" i="30"/>
  <c r="K55" i="30"/>
  <c r="L55" i="30"/>
  <c r="M55" i="30"/>
  <c r="B45" i="31"/>
  <c r="C45" i="31"/>
  <c r="D45" i="31"/>
  <c r="E45" i="31"/>
  <c r="F45" i="31"/>
  <c r="I45" i="31"/>
  <c r="J45" i="31"/>
  <c r="K45" i="31"/>
  <c r="L45" i="31"/>
  <c r="M45" i="31"/>
  <c r="B48" i="32"/>
  <c r="D48" i="32"/>
  <c r="E48" i="32"/>
  <c r="G48" i="32"/>
  <c r="J48" i="32"/>
  <c r="O48" i="32"/>
  <c r="K48" i="32"/>
  <c r="L48" i="32"/>
  <c r="M48" i="32"/>
  <c r="B59" i="32"/>
  <c r="N59" i="32"/>
  <c r="C59" i="32"/>
  <c r="D59" i="32"/>
  <c r="E59" i="32"/>
  <c r="F59" i="32"/>
  <c r="H59" i="32"/>
  <c r="I59" i="32"/>
  <c r="J59" i="32"/>
  <c r="K59" i="32"/>
  <c r="L59" i="32"/>
  <c r="M59" i="32"/>
  <c r="B56" i="35"/>
  <c r="O56" i="35"/>
  <c r="C56" i="35"/>
  <c r="D56" i="35"/>
  <c r="E56" i="35"/>
  <c r="F56" i="35"/>
  <c r="G56" i="35"/>
  <c r="H56" i="35"/>
  <c r="I56" i="35"/>
  <c r="J56" i="35"/>
  <c r="K56" i="35"/>
  <c r="L56" i="35"/>
  <c r="M56" i="35"/>
  <c r="B72" i="35"/>
  <c r="C72" i="35"/>
  <c r="G72" i="35"/>
  <c r="H72" i="35"/>
  <c r="I72" i="35"/>
  <c r="J72" i="35"/>
  <c r="K72" i="35"/>
  <c r="L72" i="35"/>
  <c r="M72" i="35"/>
  <c r="B68" i="36"/>
  <c r="C68" i="36"/>
  <c r="D68" i="36"/>
  <c r="E68" i="36"/>
  <c r="F68" i="36"/>
  <c r="G68" i="36"/>
  <c r="H68" i="36"/>
  <c r="J68" i="36"/>
  <c r="K68" i="36"/>
  <c r="L68" i="36"/>
  <c r="M68" i="36"/>
  <c r="C55" i="37"/>
  <c r="E55" i="37"/>
  <c r="K55" i="37"/>
  <c r="L55" i="37"/>
  <c r="M55" i="37"/>
  <c r="B66" i="37"/>
  <c r="C66" i="37"/>
  <c r="D66" i="37"/>
  <c r="N66" i="37"/>
  <c r="E66" i="37"/>
  <c r="H66" i="37"/>
  <c r="I66" i="37"/>
  <c r="J66" i="37"/>
  <c r="K66" i="37"/>
  <c r="L66" i="37"/>
  <c r="M66" i="37"/>
  <c r="C75" i="38"/>
  <c r="D75" i="38"/>
  <c r="F75" i="38"/>
  <c r="G75" i="38"/>
  <c r="J75" i="38"/>
  <c r="K75" i="38"/>
  <c r="L75" i="38"/>
  <c r="M75" i="38"/>
  <c r="C47" i="39"/>
  <c r="D47" i="39"/>
  <c r="O47" i="39"/>
  <c r="G47" i="39"/>
  <c r="H47" i="39"/>
  <c r="J47" i="39"/>
  <c r="M47" i="39"/>
  <c r="B58" i="39"/>
  <c r="C58" i="39"/>
  <c r="D58" i="39"/>
  <c r="F58" i="39"/>
  <c r="G58" i="39"/>
  <c r="H58" i="39"/>
  <c r="I58" i="39"/>
  <c r="J58" i="39"/>
  <c r="K58" i="39"/>
  <c r="M58" i="39"/>
  <c r="B49" i="40"/>
  <c r="C49" i="40"/>
  <c r="D49" i="40"/>
  <c r="F49" i="40"/>
  <c r="H49" i="40"/>
  <c r="K49" i="40"/>
  <c r="L49" i="40"/>
  <c r="M49" i="40"/>
  <c r="B62" i="40"/>
  <c r="C62" i="40"/>
  <c r="O62" i="40"/>
  <c r="D62" i="40"/>
  <c r="E62" i="40"/>
  <c r="G62" i="40"/>
  <c r="H62" i="40"/>
  <c r="I62" i="40"/>
  <c r="K62" i="40"/>
  <c r="L62" i="40"/>
  <c r="M62" i="40"/>
  <c r="B66" i="41"/>
  <c r="D66" i="41"/>
  <c r="E66" i="41"/>
  <c r="F66" i="41"/>
  <c r="G66" i="41"/>
  <c r="H66" i="41"/>
  <c r="I66" i="41"/>
  <c r="J66" i="41"/>
  <c r="K66" i="41"/>
  <c r="L66" i="41"/>
  <c r="M66" i="41"/>
  <c r="B64" i="43"/>
  <c r="C64" i="43"/>
  <c r="D64" i="43"/>
  <c r="E64" i="43"/>
  <c r="G64" i="43"/>
  <c r="H64" i="43"/>
  <c r="I64" i="43"/>
  <c r="K64" i="43"/>
  <c r="L64" i="43"/>
  <c r="M64" i="43"/>
  <c r="B73" i="44"/>
  <c r="C73" i="44"/>
  <c r="D73" i="44"/>
  <c r="E73" i="44"/>
  <c r="N73" i="44"/>
  <c r="G73" i="44"/>
  <c r="H73" i="44"/>
  <c r="I73" i="44"/>
  <c r="J73" i="44"/>
  <c r="K73" i="44"/>
  <c r="L73" i="44"/>
  <c r="M73" i="44"/>
  <c r="C59" i="45"/>
  <c r="F59" i="45"/>
  <c r="H59" i="45"/>
  <c r="I59" i="45"/>
  <c r="J59" i="45"/>
  <c r="K59" i="45"/>
  <c r="L59" i="45"/>
  <c r="M59" i="45"/>
  <c r="B44" i="47"/>
  <c r="C44" i="47"/>
  <c r="D44" i="47"/>
  <c r="E44" i="47"/>
  <c r="F44" i="47"/>
  <c r="G44" i="47"/>
  <c r="H44" i="47"/>
  <c r="I44" i="47"/>
  <c r="J44" i="47"/>
  <c r="K44" i="47"/>
  <c r="L44" i="47"/>
  <c r="M44" i="47"/>
  <c r="N63" i="24"/>
  <c r="F62" i="20"/>
  <c r="N59" i="16"/>
  <c r="F73" i="44"/>
  <c r="F64" i="43"/>
  <c r="F62" i="40"/>
  <c r="F66" i="37"/>
  <c r="C6" i="3"/>
  <c r="C50" i="3"/>
  <c r="C6" i="45"/>
  <c r="C61" i="45"/>
  <c r="C6" i="30"/>
  <c r="C57" i="30"/>
  <c r="C6" i="50"/>
  <c r="C57" i="50"/>
  <c r="C6" i="42"/>
  <c r="C66" i="42"/>
  <c r="C6" i="29"/>
  <c r="C67" i="29"/>
  <c r="C6" i="8"/>
  <c r="C50" i="8"/>
  <c r="C61" i="14"/>
  <c r="C6" i="53"/>
  <c r="C54" i="53"/>
  <c r="C6" i="49"/>
  <c r="C54" i="49"/>
  <c r="C61" i="11"/>
  <c r="C54" i="43"/>
  <c r="C6" i="40"/>
  <c r="C51" i="40"/>
  <c r="C6" i="21"/>
  <c r="C58" i="21"/>
  <c r="C6" i="24"/>
  <c r="C54" i="24"/>
  <c r="C49" i="39"/>
  <c r="C6" i="41"/>
  <c r="C54" i="41"/>
  <c r="C6" i="12"/>
  <c r="C50" i="12"/>
  <c r="C6" i="5"/>
  <c r="C47" i="5"/>
  <c r="N63" i="42"/>
  <c r="N61" i="42"/>
  <c r="N58" i="42"/>
  <c r="N69" i="27"/>
  <c r="D6" i="20"/>
  <c r="D55" i="20"/>
  <c r="C6" i="20"/>
  <c r="C55" i="20"/>
  <c r="C6" i="25"/>
  <c r="C65" i="25"/>
  <c r="C6" i="6"/>
  <c r="C49" i="6"/>
  <c r="C58" i="36"/>
  <c r="C6" i="51"/>
  <c r="C69" i="51"/>
  <c r="C6" i="32"/>
  <c r="C50" i="32"/>
  <c r="C6" i="2"/>
  <c r="C6" i="18"/>
  <c r="C61" i="18"/>
  <c r="C46" i="47"/>
  <c r="C51" i="23"/>
  <c r="C45" i="13"/>
  <c r="C6" i="10"/>
  <c r="C57" i="10"/>
  <c r="C6" i="44"/>
  <c r="C61" i="44"/>
  <c r="C6" i="31"/>
  <c r="C47" i="31"/>
  <c r="C6" i="34"/>
  <c r="C58" i="34"/>
  <c r="C73" i="15"/>
  <c r="N66" i="15"/>
  <c r="N21" i="16"/>
  <c r="D6" i="33"/>
  <c r="D55" i="33"/>
  <c r="D6" i="44"/>
  <c r="D61" i="44"/>
  <c r="D49" i="16"/>
  <c r="D6" i="3"/>
  <c r="D50" i="3"/>
  <c r="D6" i="22"/>
  <c r="D53" i="22"/>
  <c r="D61" i="11"/>
  <c r="D54" i="43"/>
  <c r="D6" i="53"/>
  <c r="D54" i="53"/>
  <c r="D57" i="37"/>
  <c r="D6" i="29"/>
  <c r="D67" i="29"/>
  <c r="D6" i="41"/>
  <c r="D54" i="41"/>
  <c r="D6" i="51"/>
  <c r="D69" i="51"/>
  <c r="D58" i="36"/>
  <c r="D6" i="15"/>
  <c r="D63" i="15"/>
  <c r="D6" i="30"/>
  <c r="D57" i="30"/>
  <c r="D6" i="31"/>
  <c r="D47" i="31"/>
  <c r="D58" i="35"/>
  <c r="D6" i="26"/>
  <c r="D43" i="26"/>
  <c r="D6" i="2"/>
  <c r="D6" i="8"/>
  <c r="D50" i="8"/>
  <c r="D6" i="6"/>
  <c r="D49" i="6"/>
  <c r="C6" i="28"/>
  <c r="C53" i="28"/>
  <c r="C6" i="26"/>
  <c r="C43" i="26"/>
  <c r="C6" i="46"/>
  <c r="C60" i="46"/>
  <c r="C6" i="33"/>
  <c r="C55" i="33"/>
  <c r="C57" i="37"/>
  <c r="C6" i="15"/>
  <c r="C63" i="15"/>
  <c r="C6" i="27"/>
  <c r="C68" i="27"/>
  <c r="C6" i="38"/>
  <c r="C63" i="38"/>
  <c r="C49" i="16"/>
  <c r="C58" i="35"/>
  <c r="C63" i="1"/>
  <c r="D6" i="19"/>
  <c r="D46" i="19"/>
  <c r="D6" i="46"/>
  <c r="D60" i="46"/>
  <c r="D6" i="50"/>
  <c r="D57" i="50"/>
  <c r="D6" i="24"/>
  <c r="D54" i="24"/>
  <c r="D6" i="38"/>
  <c r="D63" i="38"/>
  <c r="D46" i="47"/>
  <c r="D6" i="42"/>
  <c r="D66" i="42"/>
  <c r="D6" i="12"/>
  <c r="D50" i="12"/>
  <c r="D6" i="34"/>
  <c r="D58" i="34"/>
  <c r="D6" i="25"/>
  <c r="D65" i="25"/>
  <c r="D49" i="39"/>
  <c r="D6" i="27"/>
  <c r="D68" i="27"/>
  <c r="D6" i="45"/>
  <c r="D61" i="45"/>
  <c r="D63" i="1"/>
  <c r="D6" i="10"/>
  <c r="D57" i="10"/>
  <c r="D51" i="23"/>
  <c r="D61" i="14"/>
  <c r="C80" i="27"/>
  <c r="D6" i="5"/>
  <c r="D47" i="5"/>
  <c r="D6" i="40"/>
  <c r="D51" i="40"/>
  <c r="D6" i="32"/>
  <c r="D50" i="32"/>
  <c r="D6" i="17"/>
  <c r="D50" i="17"/>
  <c r="D45" i="13"/>
  <c r="D6" i="28"/>
  <c r="D53" i="28"/>
  <c r="D6" i="49"/>
  <c r="D54" i="49"/>
  <c r="D6" i="21"/>
  <c r="D58" i="21"/>
  <c r="C6" i="22"/>
  <c r="C53" i="22"/>
  <c r="C6" i="19"/>
  <c r="C46" i="19"/>
  <c r="C6" i="17"/>
  <c r="C50" i="17"/>
  <c r="E6" i="31"/>
  <c r="E47" i="31"/>
  <c r="E6" i="5"/>
  <c r="E47" i="5"/>
  <c r="E6" i="44"/>
  <c r="E61" i="44"/>
  <c r="E6" i="40"/>
  <c r="E51" i="40"/>
  <c r="E6" i="3"/>
  <c r="E50" i="3"/>
  <c r="E6" i="26"/>
  <c r="E43" i="26"/>
  <c r="E6" i="20"/>
  <c r="E55" i="20"/>
  <c r="E6" i="10"/>
  <c r="E57" i="10"/>
  <c r="E6" i="8"/>
  <c r="E50" i="8"/>
  <c r="E61" i="11"/>
  <c r="E6" i="28"/>
  <c r="E53" i="28"/>
  <c r="E6" i="12"/>
  <c r="E50" i="12"/>
  <c r="E6" i="30"/>
  <c r="E57" i="30"/>
  <c r="E6" i="53"/>
  <c r="E54" i="53"/>
  <c r="E6" i="42"/>
  <c r="E66" i="42"/>
  <c r="E49" i="16"/>
  <c r="E6" i="22"/>
  <c r="E53" i="22"/>
  <c r="E6" i="41"/>
  <c r="E54" i="41"/>
  <c r="E61" i="14"/>
  <c r="E6" i="33"/>
  <c r="E55" i="33"/>
  <c r="E6" i="38"/>
  <c r="E63" i="38"/>
  <c r="E6" i="34"/>
  <c r="E58" i="34"/>
  <c r="E6" i="46"/>
  <c r="E60" i="46"/>
  <c r="E6" i="27"/>
  <c r="E68" i="27"/>
  <c r="E49" i="39"/>
  <c r="E58" i="35"/>
  <c r="E6" i="6"/>
  <c r="E49" i="6"/>
  <c r="E6" i="32"/>
  <c r="E50" i="32"/>
  <c r="E6" i="29"/>
  <c r="E67" i="29"/>
  <c r="E51" i="23"/>
  <c r="E6" i="19"/>
  <c r="E46" i="19"/>
  <c r="E63" i="1"/>
  <c r="E6" i="17"/>
  <c r="E50" i="17"/>
  <c r="E57" i="37"/>
  <c r="E45" i="13"/>
  <c r="E6" i="51"/>
  <c r="E69" i="51"/>
  <c r="E6" i="45"/>
  <c r="E61" i="45"/>
  <c r="E58" i="36"/>
  <c r="E6" i="25"/>
  <c r="E65" i="25"/>
  <c r="E6" i="2"/>
  <c r="E6" i="18"/>
  <c r="E61" i="18"/>
  <c r="E6" i="50"/>
  <c r="E57" i="50"/>
  <c r="E54" i="43"/>
  <c r="E6" i="24"/>
  <c r="E54" i="24"/>
  <c r="E46" i="47"/>
  <c r="E6" i="15"/>
  <c r="E63" i="15"/>
  <c r="E6" i="21"/>
  <c r="E58" i="21"/>
  <c r="E6" i="49"/>
  <c r="E54" i="49"/>
  <c r="F6" i="32"/>
  <c r="F50" i="32"/>
  <c r="F6" i="27"/>
  <c r="F68" i="27"/>
  <c r="F6" i="42"/>
  <c r="F66" i="42"/>
  <c r="F6" i="12"/>
  <c r="F50" i="12"/>
  <c r="F6" i="6"/>
  <c r="F49" i="6"/>
  <c r="F6" i="24"/>
  <c r="F54" i="24"/>
  <c r="F6" i="10"/>
  <c r="F57" i="10"/>
  <c r="F51" i="23"/>
  <c r="F6" i="40"/>
  <c r="F51" i="40"/>
  <c r="F57" i="37"/>
  <c r="F61" i="11"/>
  <c r="F6" i="30"/>
  <c r="F57" i="30"/>
  <c r="F58" i="36"/>
  <c r="F6" i="26"/>
  <c r="F43" i="26"/>
  <c r="F6" i="29"/>
  <c r="F67" i="29"/>
  <c r="F6" i="2"/>
  <c r="F6" i="18"/>
  <c r="F61" i="18"/>
  <c r="F6" i="38"/>
  <c r="F63" i="38"/>
  <c r="F6" i="5"/>
  <c r="F47" i="5"/>
  <c r="F49" i="16"/>
  <c r="F6" i="50"/>
  <c r="F57" i="50"/>
  <c r="F6" i="31"/>
  <c r="F47" i="31"/>
  <c r="F54" i="43"/>
  <c r="F6" i="28"/>
  <c r="F53" i="28"/>
  <c r="F46" i="47"/>
  <c r="F6" i="22"/>
  <c r="F53" i="22"/>
  <c r="F58" i="35"/>
  <c r="F6" i="19"/>
  <c r="F46" i="19"/>
  <c r="F6" i="3"/>
  <c r="F50" i="3"/>
  <c r="F6" i="44"/>
  <c r="F61" i="44"/>
  <c r="F6" i="33"/>
  <c r="F55" i="33"/>
  <c r="F45" i="13"/>
  <c r="F6" i="49"/>
  <c r="F54" i="49"/>
  <c r="F49" i="39"/>
  <c r="F6" i="8"/>
  <c r="F50" i="8"/>
  <c r="F63" i="1"/>
  <c r="F6" i="46"/>
  <c r="F60" i="46"/>
  <c r="F6" i="15"/>
  <c r="F63" i="15"/>
  <c r="F6" i="45"/>
  <c r="F61" i="45"/>
  <c r="F6" i="17"/>
  <c r="F50" i="17"/>
  <c r="F6" i="21"/>
  <c r="F58" i="21"/>
  <c r="F61" i="14"/>
  <c r="F6" i="25"/>
  <c r="F65" i="25"/>
  <c r="F6" i="41"/>
  <c r="F54" i="41"/>
  <c r="F6" i="34"/>
  <c r="F58" i="34"/>
  <c r="F6" i="53"/>
  <c r="F54" i="53"/>
  <c r="F6" i="51"/>
  <c r="F69" i="51"/>
  <c r="F6" i="20"/>
  <c r="F55" i="20"/>
  <c r="G6" i="15"/>
  <c r="G63" i="15"/>
  <c r="G6" i="21"/>
  <c r="G58" i="21"/>
  <c r="G51" i="23"/>
  <c r="G6" i="33"/>
  <c r="G55" i="33"/>
  <c r="G57" i="37"/>
  <c r="G6" i="5"/>
  <c r="G47" i="5"/>
  <c r="G6" i="25"/>
  <c r="G65" i="25"/>
  <c r="G6" i="22"/>
  <c r="G53" i="22"/>
  <c r="G6" i="8"/>
  <c r="G50" i="8"/>
  <c r="G6" i="31"/>
  <c r="G47" i="31"/>
  <c r="G6" i="6"/>
  <c r="G49" i="6"/>
  <c r="G61" i="14"/>
  <c r="G6" i="29"/>
  <c r="G67" i="29"/>
  <c r="G6" i="20"/>
  <c r="G55" i="20"/>
  <c r="G6" i="50"/>
  <c r="G57" i="50"/>
  <c r="G6" i="10"/>
  <c r="G57" i="10"/>
  <c r="G6" i="17"/>
  <c r="G50" i="17"/>
  <c r="G58" i="36"/>
  <c r="G6" i="24"/>
  <c r="G54" i="24"/>
  <c r="G6" i="2"/>
  <c r="G57" i="2"/>
  <c r="G6" i="51"/>
  <c r="G69" i="51"/>
  <c r="G6" i="38"/>
  <c r="G63" i="38"/>
  <c r="G6" i="27"/>
  <c r="G68" i="27"/>
  <c r="G49" i="16"/>
  <c r="G6" i="26"/>
  <c r="G43" i="26"/>
  <c r="G6" i="40"/>
  <c r="G51" i="40"/>
  <c r="G6" i="30"/>
  <c r="G57" i="30"/>
  <c r="G45" i="13"/>
  <c r="G6" i="46"/>
  <c r="G60" i="46"/>
  <c r="G54" i="43"/>
  <c r="G6" i="12"/>
  <c r="G50" i="12"/>
  <c r="G6" i="49"/>
  <c r="G54" i="49"/>
  <c r="G6" i="19"/>
  <c r="G46" i="19"/>
  <c r="G6" i="34"/>
  <c r="G58" i="34"/>
  <c r="G6" i="3"/>
  <c r="G50" i="3"/>
  <c r="G6" i="32"/>
  <c r="G50" i="32"/>
  <c r="G6" i="41"/>
  <c r="G54" i="41"/>
  <c r="G63" i="1"/>
  <c r="G6" i="42"/>
  <c r="G66" i="42"/>
  <c r="G6" i="28"/>
  <c r="G53" i="28"/>
  <c r="G6" i="45"/>
  <c r="G61" i="45"/>
  <c r="G49" i="39"/>
  <c r="G6" i="53"/>
  <c r="G54" i="53"/>
  <c r="G6" i="44"/>
  <c r="G61" i="44"/>
  <c r="G61" i="11"/>
  <c r="G58" i="35"/>
  <c r="H6" i="24"/>
  <c r="H54" i="24"/>
  <c r="H6" i="5"/>
  <c r="H47" i="5"/>
  <c r="H6" i="29"/>
  <c r="H67" i="29"/>
  <c r="H49" i="39"/>
  <c r="H6" i="30"/>
  <c r="H57" i="30"/>
  <c r="H63" i="1"/>
  <c r="H6" i="20"/>
  <c r="H55" i="20"/>
  <c r="H6" i="33"/>
  <c r="H55" i="33"/>
  <c r="H6" i="50"/>
  <c r="H57" i="50"/>
  <c r="H6" i="46"/>
  <c r="H60" i="46"/>
  <c r="H54" i="43"/>
  <c r="H6" i="3"/>
  <c r="H50" i="3"/>
  <c r="H61" i="11"/>
  <c r="H49" i="16"/>
  <c r="H57" i="37"/>
  <c r="H6" i="44"/>
  <c r="H61" i="44"/>
  <c r="H6" i="34"/>
  <c r="H58" i="34"/>
  <c r="H61" i="14"/>
  <c r="H45" i="13"/>
  <c r="H6" i="42"/>
  <c r="H66" i="42"/>
  <c r="H6" i="2"/>
  <c r="H6" i="18"/>
  <c r="H61" i="18"/>
  <c r="H6" i="15"/>
  <c r="H63" i="15"/>
  <c r="H51" i="23"/>
  <c r="H6" i="17"/>
  <c r="H50" i="17"/>
  <c r="H6" i="28"/>
  <c r="H53" i="28"/>
  <c r="H6" i="32"/>
  <c r="H50" i="32"/>
  <c r="H6" i="27"/>
  <c r="H68" i="27"/>
  <c r="H6" i="38"/>
  <c r="H63" i="38"/>
  <c r="H58" i="36"/>
  <c r="H6" i="10"/>
  <c r="H57" i="10"/>
  <c r="H6" i="12"/>
  <c r="H50" i="12"/>
  <c r="H6" i="8"/>
  <c r="H50" i="8"/>
  <c r="H6" i="40"/>
  <c r="H51" i="40"/>
  <c r="H6" i="41"/>
  <c r="H54" i="41"/>
  <c r="H6" i="51"/>
  <c r="H69" i="51"/>
  <c r="H6" i="22"/>
  <c r="H53" i="22"/>
  <c r="H6" i="31"/>
  <c r="H47" i="31"/>
  <c r="H6" i="19"/>
  <c r="H46" i="19"/>
  <c r="H6" i="49"/>
  <c r="H54" i="49"/>
  <c r="H6" i="6"/>
  <c r="H49" i="6"/>
  <c r="H58" i="35"/>
  <c r="H6" i="21"/>
  <c r="H58" i="21"/>
  <c r="H6" i="25"/>
  <c r="H65" i="25"/>
  <c r="H6" i="53"/>
  <c r="H54" i="53"/>
  <c r="H6" i="26"/>
  <c r="H43" i="26"/>
  <c r="H6" i="45"/>
  <c r="H61" i="45"/>
  <c r="I6" i="20"/>
  <c r="I55" i="20"/>
  <c r="I6" i="28"/>
  <c r="I53" i="28"/>
  <c r="I46" i="47"/>
  <c r="I6" i="44"/>
  <c r="I61" i="44"/>
  <c r="I6" i="27"/>
  <c r="I68" i="27"/>
  <c r="I6" i="12"/>
  <c r="I50" i="12"/>
  <c r="I6" i="50"/>
  <c r="I57" i="50"/>
  <c r="I6" i="3"/>
  <c r="I50" i="3"/>
  <c r="I58" i="35"/>
  <c r="I51" i="23"/>
  <c r="I6" i="17"/>
  <c r="I50" i="17"/>
  <c r="I6" i="15"/>
  <c r="I63" i="15"/>
  <c r="I61" i="14"/>
  <c r="I6" i="33"/>
  <c r="I55" i="33"/>
  <c r="I57" i="37"/>
  <c r="I49" i="39"/>
  <c r="I6" i="38"/>
  <c r="I63" i="38"/>
  <c r="I6" i="46"/>
  <c r="I60" i="46"/>
  <c r="I49" i="16"/>
  <c r="I6" i="32"/>
  <c r="I50" i="32"/>
  <c r="I6" i="51"/>
  <c r="I69" i="51"/>
  <c r="I6" i="53"/>
  <c r="I54" i="53"/>
  <c r="I6" i="42"/>
  <c r="I66" i="42"/>
  <c r="I63" i="1"/>
  <c r="I6" i="29"/>
  <c r="I67" i="29"/>
  <c r="I6" i="30"/>
  <c r="I57" i="30"/>
  <c r="I6" i="22"/>
  <c r="I53" i="22"/>
  <c r="I6" i="31"/>
  <c r="I47" i="31"/>
  <c r="I6" i="6"/>
  <c r="I49" i="6"/>
  <c r="I6" i="34"/>
  <c r="I58" i="34"/>
  <c r="I6" i="25"/>
  <c r="I65" i="25"/>
  <c r="I58" i="36"/>
  <c r="I54" i="43"/>
  <c r="I6" i="21"/>
  <c r="I58" i="21"/>
  <c r="I6" i="5"/>
  <c r="I47" i="5"/>
  <c r="I6" i="8"/>
  <c r="I50" i="8"/>
  <c r="I61" i="11"/>
  <c r="I6" i="2"/>
  <c r="I57" i="2"/>
  <c r="I6" i="24"/>
  <c r="I54" i="24"/>
  <c r="I6" i="26"/>
  <c r="I43" i="26"/>
  <c r="I6" i="10"/>
  <c r="I57" i="10"/>
  <c r="I6" i="41"/>
  <c r="I54" i="41"/>
  <c r="I6" i="49"/>
  <c r="I54" i="49"/>
  <c r="I6" i="19"/>
  <c r="I46" i="19"/>
  <c r="I6" i="45"/>
  <c r="I61" i="45"/>
  <c r="I45" i="13"/>
  <c r="I6" i="40"/>
  <c r="I51" i="40"/>
  <c r="J6" i="19"/>
  <c r="J46" i="19"/>
  <c r="J6" i="45"/>
  <c r="J61" i="45"/>
  <c r="J6" i="15"/>
  <c r="J63" i="15"/>
  <c r="J6" i="31"/>
  <c r="J47" i="31"/>
  <c r="J6" i="28"/>
  <c r="J53" i="28"/>
  <c r="J49" i="16"/>
  <c r="J6" i="17"/>
  <c r="J50" i="17"/>
  <c r="J6" i="3"/>
  <c r="J50" i="3"/>
  <c r="J58" i="35"/>
  <c r="J6" i="30"/>
  <c r="J57" i="30"/>
  <c r="J63" i="1"/>
  <c r="J6" i="41"/>
  <c r="J54" i="41"/>
  <c r="J6" i="34"/>
  <c r="J58" i="34"/>
  <c r="J6" i="42"/>
  <c r="J66" i="42"/>
  <c r="J61" i="14"/>
  <c r="J6" i="53"/>
  <c r="J54" i="53"/>
  <c r="J6" i="21"/>
  <c r="J58" i="21"/>
  <c r="J45" i="13"/>
  <c r="J6" i="27"/>
  <c r="J68" i="27"/>
  <c r="J6" i="44"/>
  <c r="J61" i="44"/>
  <c r="J6" i="6"/>
  <c r="J49" i="6"/>
  <c r="J6" i="29"/>
  <c r="J67" i="29"/>
  <c r="J61" i="11"/>
  <c r="J6" i="5"/>
  <c r="J47" i="5"/>
  <c r="J6" i="2"/>
  <c r="J6" i="18"/>
  <c r="J61" i="18"/>
  <c r="J57" i="2"/>
  <c r="J6" i="49"/>
  <c r="J54" i="49"/>
  <c r="J6" i="24"/>
  <c r="J54" i="24"/>
  <c r="J6" i="40"/>
  <c r="J51" i="40"/>
  <c r="J6" i="26"/>
  <c r="J43" i="26"/>
  <c r="J6" i="32"/>
  <c r="J50" i="32"/>
  <c r="J6" i="25"/>
  <c r="J65" i="25"/>
  <c r="J6" i="33"/>
  <c r="J55" i="33"/>
  <c r="J58" i="36"/>
  <c r="J6" i="8"/>
  <c r="J50" i="8"/>
  <c r="J51" i="23"/>
  <c r="J6" i="51"/>
  <c r="J69" i="51"/>
  <c r="J49" i="39"/>
  <c r="J6" i="46"/>
  <c r="J60" i="46"/>
  <c r="J6" i="12"/>
  <c r="J50" i="12"/>
  <c r="J6" i="38"/>
  <c r="J63" i="38"/>
  <c r="J54" i="43"/>
  <c r="J6" i="10"/>
  <c r="J57" i="10"/>
  <c r="J6" i="50"/>
  <c r="J57" i="50"/>
  <c r="J57" i="37"/>
  <c r="J6" i="22"/>
  <c r="J53" i="22"/>
  <c r="J6" i="20"/>
  <c r="J55" i="20"/>
  <c r="K6" i="46"/>
  <c r="K60" i="46"/>
  <c r="K6" i="30"/>
  <c r="K57" i="30"/>
  <c r="K58" i="35"/>
  <c r="K58" i="36"/>
  <c r="K6" i="29"/>
  <c r="K67" i="29"/>
  <c r="K6" i="44"/>
  <c r="K61" i="44"/>
  <c r="K6" i="12"/>
  <c r="K50" i="12"/>
  <c r="K6" i="17"/>
  <c r="K50" i="17"/>
  <c r="K63" i="1"/>
  <c r="K6" i="49"/>
  <c r="K54" i="49"/>
  <c r="K6" i="45"/>
  <c r="K61" i="45"/>
  <c r="K46" i="47"/>
  <c r="K6" i="5"/>
  <c r="K47" i="5"/>
  <c r="K6" i="15"/>
  <c r="K63" i="15"/>
  <c r="K6" i="38"/>
  <c r="K63" i="38"/>
  <c r="K6" i="3"/>
  <c r="K50" i="3"/>
  <c r="K6" i="25"/>
  <c r="K65" i="25"/>
  <c r="K6" i="26"/>
  <c r="K43" i="26"/>
  <c r="K6" i="31"/>
  <c r="K47" i="31"/>
  <c r="K6" i="32"/>
  <c r="K50" i="32"/>
  <c r="K49" i="39"/>
  <c r="K54" i="43"/>
  <c r="K45" i="13"/>
  <c r="K6" i="27"/>
  <c r="K68" i="27"/>
  <c r="K6" i="51"/>
  <c r="K69" i="51"/>
  <c r="K6" i="24"/>
  <c r="K54" i="24"/>
  <c r="K61" i="14"/>
  <c r="K6" i="34"/>
  <c r="K58" i="34"/>
  <c r="K6" i="41"/>
  <c r="K54" i="41"/>
  <c r="K49" i="16"/>
  <c r="K51" i="23"/>
  <c r="K6" i="53"/>
  <c r="K54" i="53"/>
  <c r="K6" i="28"/>
  <c r="K53" i="28"/>
  <c r="K6" i="2"/>
  <c r="K57" i="2"/>
  <c r="K6" i="21"/>
  <c r="K58" i="21"/>
  <c r="K6" i="10"/>
  <c r="K57" i="10"/>
  <c r="K6" i="8"/>
  <c r="K50" i="8"/>
  <c r="K61" i="11"/>
  <c r="K6" i="42"/>
  <c r="K66" i="42"/>
  <c r="K6" i="40"/>
  <c r="K51" i="40"/>
  <c r="K6" i="19"/>
  <c r="K46" i="19"/>
  <c r="K57" i="37"/>
  <c r="K6" i="33"/>
  <c r="K55" i="33"/>
  <c r="K6" i="50"/>
  <c r="K57" i="50"/>
  <c r="K6" i="22"/>
  <c r="K53" i="22"/>
  <c r="K6" i="20"/>
  <c r="K55" i="20"/>
  <c r="K6" i="6"/>
  <c r="K49" i="6"/>
  <c r="L6" i="44"/>
  <c r="L61" i="44"/>
  <c r="L6" i="41"/>
  <c r="L54" i="41"/>
  <c r="L6" i="21"/>
  <c r="L58" i="21"/>
  <c r="L6" i="31"/>
  <c r="L47" i="31"/>
  <c r="L6" i="51"/>
  <c r="L69" i="51"/>
  <c r="L6" i="10"/>
  <c r="L57" i="10"/>
  <c r="L6" i="45"/>
  <c r="L61" i="45"/>
  <c r="L58" i="36"/>
  <c r="L6" i="28"/>
  <c r="L53" i="28"/>
  <c r="L58" i="35"/>
  <c r="L6" i="50"/>
  <c r="L57" i="50"/>
  <c r="L6" i="38"/>
  <c r="L63" i="38"/>
  <c r="L6" i="5"/>
  <c r="L47" i="5"/>
  <c r="L54" i="43"/>
  <c r="L6" i="3"/>
  <c r="L50" i="3"/>
  <c r="L6" i="12"/>
  <c r="L50" i="12"/>
  <c r="L6" i="33"/>
  <c r="L55" i="33"/>
  <c r="L6" i="30"/>
  <c r="L57" i="30"/>
  <c r="L6" i="15"/>
  <c r="L63" i="15"/>
  <c r="L6" i="32"/>
  <c r="L50" i="32"/>
  <c r="L61" i="14"/>
  <c r="L45" i="13"/>
  <c r="L6" i="25"/>
  <c r="L65" i="25"/>
  <c r="L61" i="11"/>
  <c r="L6" i="6"/>
  <c r="L49" i="6"/>
  <c r="L6" i="17"/>
  <c r="L50" i="17"/>
  <c r="L49" i="39"/>
  <c r="L6" i="34"/>
  <c r="L58" i="34"/>
  <c r="L6" i="22"/>
  <c r="L53" i="22"/>
  <c r="L6" i="2"/>
  <c r="L57" i="2"/>
  <c r="L6" i="18"/>
  <c r="L61" i="18"/>
  <c r="L6" i="40"/>
  <c r="L51" i="40"/>
  <c r="L6" i="42"/>
  <c r="L66" i="42"/>
  <c r="L6" i="27"/>
  <c r="L68" i="27"/>
  <c r="L63" i="1"/>
  <c r="L6" i="26"/>
  <c r="L43" i="26"/>
  <c r="L6" i="29"/>
  <c r="L67" i="29"/>
  <c r="L6" i="24"/>
  <c r="L54" i="24"/>
  <c r="L51" i="23"/>
  <c r="L49" i="16"/>
  <c r="L6" i="46"/>
  <c r="L60" i="46"/>
  <c r="L6" i="49"/>
  <c r="L54" i="49"/>
  <c r="L57" i="37"/>
  <c r="L6" i="8"/>
  <c r="L50" i="8"/>
  <c r="L6" i="19"/>
  <c r="L46" i="19"/>
  <c r="L6" i="53"/>
  <c r="L54" i="53"/>
  <c r="L6" i="20"/>
  <c r="L55" i="20"/>
  <c r="M51" i="23"/>
  <c r="M6" i="24"/>
  <c r="M54" i="24"/>
  <c r="M6" i="49"/>
  <c r="M54" i="49"/>
  <c r="M6" i="29"/>
  <c r="M67" i="29"/>
  <c r="M6" i="21"/>
  <c r="M58" i="21"/>
  <c r="M6" i="17"/>
  <c r="M50" i="17"/>
  <c r="M57" i="37"/>
  <c r="M6" i="8"/>
  <c r="M50" i="8"/>
  <c r="M6" i="12"/>
  <c r="M50" i="12"/>
  <c r="M6" i="42"/>
  <c r="M66" i="42"/>
  <c r="M6" i="6"/>
  <c r="M49" i="6"/>
  <c r="M58" i="35"/>
  <c r="M6" i="10"/>
  <c r="M57" i="10"/>
  <c r="M6" i="30"/>
  <c r="M57" i="30"/>
  <c r="M45" i="13"/>
  <c r="M6" i="51"/>
  <c r="M69" i="51"/>
  <c r="M6" i="45"/>
  <c r="M61" i="45"/>
  <c r="M61" i="11"/>
  <c r="M6" i="40"/>
  <c r="M51" i="40"/>
  <c r="M6" i="34"/>
  <c r="M58" i="34"/>
  <c r="M6" i="32"/>
  <c r="M50" i="32"/>
  <c r="M6" i="53"/>
  <c r="M54" i="53"/>
  <c r="M6" i="46"/>
  <c r="M60" i="46"/>
  <c r="M6" i="15"/>
  <c r="M63" i="15"/>
  <c r="M6" i="41"/>
  <c r="M54" i="41"/>
  <c r="M6" i="31"/>
  <c r="M47" i="31"/>
  <c r="M6" i="2"/>
  <c r="M57" i="2"/>
  <c r="M58" i="36"/>
  <c r="M63" i="1"/>
  <c r="M6" i="50"/>
  <c r="M57" i="50"/>
  <c r="M61" i="14"/>
  <c r="M6" i="38"/>
  <c r="M63" i="38"/>
  <c r="M6" i="44"/>
  <c r="M61" i="44"/>
  <c r="M54" i="43"/>
  <c r="M6" i="26"/>
  <c r="M43" i="26"/>
  <c r="M49" i="39"/>
  <c r="M6" i="33"/>
  <c r="M55" i="33"/>
  <c r="M6" i="19"/>
  <c r="M46" i="19"/>
  <c r="M6" i="27"/>
  <c r="M68" i="27"/>
  <c r="M49" i="16"/>
  <c r="M6" i="28"/>
  <c r="M53" i="28"/>
  <c r="M6" i="3"/>
  <c r="M50" i="3"/>
  <c r="M6" i="22"/>
  <c r="M53" i="22"/>
  <c r="M6" i="5"/>
  <c r="M47" i="5"/>
  <c r="M6" i="25"/>
  <c r="M65" i="25"/>
  <c r="M6" i="20"/>
  <c r="M55" i="20"/>
  <c r="N63" i="18"/>
  <c r="O61" i="45"/>
  <c r="F57" i="2"/>
  <c r="O46" i="47"/>
  <c r="K6" i="18"/>
  <c r="K61" i="18"/>
  <c r="B6" i="18"/>
  <c r="B61" i="18"/>
  <c r="C57" i="2"/>
  <c r="N46" i="47"/>
  <c r="N63" i="38"/>
  <c r="N61" i="45"/>
  <c r="N51" i="40"/>
  <c r="N60" i="46"/>
  <c r="N58" i="36"/>
  <c r="N49" i="39"/>
  <c r="N54" i="43"/>
  <c r="O51" i="40"/>
  <c r="O61" i="44"/>
  <c r="O54" i="43"/>
  <c r="O63" i="38"/>
  <c r="O57" i="37"/>
  <c r="O54" i="41"/>
  <c r="O60" i="46"/>
  <c r="O49" i="39"/>
  <c r="O58" i="36"/>
  <c r="N57" i="2"/>
  <c r="M6" i="18"/>
  <c r="M61" i="18"/>
  <c r="O53" i="19"/>
  <c r="O56" i="17"/>
  <c r="N68" i="36"/>
  <c r="O58" i="39"/>
  <c r="N64" i="28"/>
  <c r="O73" i="15"/>
  <c r="O72" i="14"/>
  <c r="O70" i="46"/>
  <c r="O64" i="42"/>
  <c r="O55" i="37"/>
  <c r="N44" i="19"/>
  <c r="O66" i="41"/>
  <c r="O58" i="6"/>
  <c r="O60" i="3"/>
  <c r="N75" i="38"/>
  <c r="O60" i="8"/>
  <c r="O69" i="10"/>
  <c r="O47" i="6"/>
  <c r="N63" i="49"/>
  <c r="O55" i="2"/>
  <c r="E57" i="2"/>
  <c r="A2" i="19"/>
  <c r="I6" i="18"/>
  <c r="I61" i="18"/>
  <c r="G6" i="18"/>
  <c r="G61" i="18"/>
  <c r="N55" i="2"/>
  <c r="O68" i="2"/>
  <c r="O71" i="30"/>
  <c r="N41" i="26"/>
  <c r="N51" i="22"/>
  <c r="N68" i="21"/>
  <c r="O53" i="20"/>
  <c r="N61" i="15"/>
  <c r="N47" i="39"/>
  <c r="N61" i="38"/>
  <c r="O61" i="38"/>
  <c r="O56" i="36"/>
  <c r="O72" i="35"/>
  <c r="N72" i="35"/>
  <c r="N58" i="39"/>
  <c r="N55" i="37"/>
  <c r="O64" i="28"/>
  <c r="N44" i="47"/>
  <c r="O71" i="11"/>
  <c r="N72" i="14"/>
  <c r="O59" i="11"/>
  <c r="O59" i="45"/>
  <c r="O68" i="36"/>
  <c r="N60" i="16"/>
  <c r="A1" i="18"/>
  <c r="O52" i="43"/>
  <c r="O59" i="32"/>
  <c r="O64" i="24"/>
  <c r="N59" i="45"/>
  <c r="N65" i="29"/>
  <c r="N43" i="13"/>
  <c r="O66" i="37"/>
  <c r="N71" i="45"/>
  <c r="O78" i="42"/>
  <c r="N62" i="40"/>
  <c r="N52" i="53"/>
  <c r="O49" i="40"/>
  <c r="O59" i="14"/>
  <c r="N48" i="32"/>
  <c r="N56" i="5"/>
  <c r="N56" i="31"/>
  <c r="O56" i="31"/>
  <c r="O53" i="33"/>
  <c r="N77" i="25"/>
  <c r="O56" i="5"/>
  <c r="N47" i="16"/>
  <c r="N81" i="51"/>
  <c r="O81" i="51"/>
  <c r="N55" i="10"/>
  <c r="O52" i="26"/>
  <c r="N52" i="26"/>
  <c r="N68" i="34"/>
  <c r="N62" i="22"/>
  <c r="O75" i="38"/>
  <c r="O45" i="31"/>
  <c r="O55" i="30"/>
  <c r="O43" i="13"/>
  <c r="N71" i="11"/>
  <c r="O48" i="17"/>
  <c r="N59" i="18"/>
  <c r="N56" i="21"/>
  <c r="N49" i="40"/>
  <c r="D57" i="2"/>
  <c r="D6" i="18"/>
  <c r="D61" i="18"/>
  <c r="O54" i="13"/>
  <c r="N54" i="13"/>
  <c r="N48" i="12"/>
  <c r="N64" i="43"/>
  <c r="N73" i="1"/>
  <c r="O73" i="1"/>
  <c r="N45" i="5"/>
  <c r="O59" i="18"/>
  <c r="O66" i="27"/>
  <c r="N48" i="8"/>
  <c r="O73" i="18"/>
  <c r="O80" i="27"/>
  <c r="O44" i="47"/>
  <c r="O68" i="21"/>
  <c r="N62" i="20"/>
  <c r="O62" i="20"/>
  <c r="N61" i="44"/>
  <c r="N54" i="41"/>
  <c r="N57" i="37"/>
  <c r="N66" i="42"/>
  <c r="N59" i="11"/>
  <c r="N56" i="34"/>
  <c r="O45" i="5"/>
  <c r="O73" i="44"/>
  <c r="O51" i="22"/>
  <c r="N56" i="17"/>
  <c r="O52" i="53"/>
  <c r="N61" i="1"/>
  <c r="N52" i="41"/>
  <c r="O48" i="3"/>
  <c r="N60" i="3"/>
  <c r="O53" i="47"/>
  <c r="O63" i="25"/>
  <c r="N48" i="3"/>
  <c r="O64" i="43"/>
  <c r="N60" i="23"/>
  <c r="H57" i="2"/>
  <c r="N59" i="44"/>
  <c r="O67" i="51"/>
</calcChain>
</file>

<file path=xl/sharedStrings.xml><?xml version="1.0" encoding="utf-8"?>
<sst xmlns="http://schemas.openxmlformats.org/spreadsheetml/2006/main" count="3014" uniqueCount="702">
  <si>
    <t>Espécie / Período</t>
  </si>
  <si>
    <t>TOTAIS</t>
  </si>
  <si>
    <t>Arrecadação</t>
  </si>
  <si>
    <t>Fotocópias</t>
  </si>
  <si>
    <t>Eventuais/doações</t>
  </si>
  <si>
    <t>Ajuda de custo</t>
  </si>
  <si>
    <t>SUBSEÇÃO  NOVA ESPERANÇA</t>
  </si>
  <si>
    <t/>
  </si>
  <si>
    <t>.</t>
  </si>
  <si>
    <t xml:space="preserve">Saldo bancário / Caixa mensal </t>
  </si>
  <si>
    <t>TOTAL</t>
  </si>
  <si>
    <t xml:space="preserve">TOTAIS </t>
  </si>
  <si>
    <t>Total</t>
  </si>
  <si>
    <t>Média</t>
  </si>
  <si>
    <t xml:space="preserve">ORDEM DOS ADVOGADOS DO BRASIL - Seção PR </t>
  </si>
  <si>
    <t>SUBSEÇÃO  ARAUCARIA</t>
  </si>
  <si>
    <t>SUBSEÇÃO  BANDEIRANTES</t>
  </si>
  <si>
    <t>SUBSEÇÃO LARANJEIRAS DO SUL</t>
  </si>
  <si>
    <t>SUBSEÇÃO  MEDIANEIRA</t>
  </si>
  <si>
    <t>SUBSEÇÃO SÃO JOSÉ DOS PINHAIS</t>
  </si>
  <si>
    <t>SUBSEÇÃO SANTO ANTONIO DA PLATINA</t>
  </si>
  <si>
    <t>SUBSEÇÃO TOLEDO</t>
  </si>
  <si>
    <t>SUBSEÇÃO  UMUARAMA</t>
  </si>
  <si>
    <t>SUBSEÇÃO  UNIÃO DA VITÓRIA</t>
  </si>
  <si>
    <t>SUBSEÇÃO  WENCESLAU BRAZ</t>
  </si>
  <si>
    <t>SUBSEÇÃO  TELEMACO BORBA</t>
  </si>
  <si>
    <t>SUBSEÇÃO  RIO NEGRO</t>
  </si>
  <si>
    <t>SUBSEÇÃO  PRUDENTÓPOLIS</t>
  </si>
  <si>
    <t>SUBSEÇÃO  PONTA GROSSA</t>
  </si>
  <si>
    <t>SUBSEÇÃO  PITANGA</t>
  </si>
  <si>
    <t>SUBSEÇÃO  PATO BRANCO</t>
  </si>
  <si>
    <t>SUBSEÇÃO  PARANAVAI</t>
  </si>
  <si>
    <t>SUBSEÇÃO  PARANAGUÁ</t>
  </si>
  <si>
    <t>SUBSEÇÃO  PALOTINA</t>
  </si>
  <si>
    <t>SUBSEÇÃO  PALMAS</t>
  </si>
  <si>
    <t>SUBSEÇÃO  MARINGÁ</t>
  </si>
  <si>
    <t>SUBSEÇÃO  MARECHAL CANDIDO RONDON</t>
  </si>
  <si>
    <t>SUBSEÇÃO  LONDRINA</t>
  </si>
  <si>
    <t>SUBSEÇÃO  LOANDA</t>
  </si>
  <si>
    <t>SUBSEÇÃO  LAPA</t>
  </si>
  <si>
    <t>SUBSEÇÃO  JACAREZINHO</t>
  </si>
  <si>
    <t>SUBSEÇÃO  IVAIPORÃ</t>
  </si>
  <si>
    <t>SUBSEÇÃO  IRATI</t>
  </si>
  <si>
    <t>SUBSEÇÃO  IPORÃ</t>
  </si>
  <si>
    <t>SUBSEÇÃO  IBAITI</t>
  </si>
  <si>
    <t>SUBSEÇÃO  GUARAPUAVA</t>
  </si>
  <si>
    <t>SUBSEÇÃO  GUAIRA</t>
  </si>
  <si>
    <t>SUBSEÇÃO  GOIOERÊ</t>
  </si>
  <si>
    <t>SUBSEÇÃO  FRANCISCO BELTRÃO</t>
  </si>
  <si>
    <t>SUBSEÇÃO  FOZ DO IGUAÇU</t>
  </si>
  <si>
    <t>SUBSEÇÃO  DOIS VIZINHOS</t>
  </si>
  <si>
    <t>SUBSEÇÃO  CRUZEIRO DO OESTE</t>
  </si>
  <si>
    <t>SUBSEÇÃO  CORNELIO PROCOPIO</t>
  </si>
  <si>
    <t>SUBSEÇÃO  CIANORTE</t>
  </si>
  <si>
    <t>SUBSEÇÃO  CASTRO</t>
  </si>
  <si>
    <t>SUBSEÇÃO  CASCAVEL</t>
  </si>
  <si>
    <t>SUBSEÇÃO  CAMPO MOURÃO</t>
  </si>
  <si>
    <t>SUBSEÇÃO  CAMPO LARGO</t>
  </si>
  <si>
    <t>SUBSEÇÃO  ASSIS CHATEAUBRIAND</t>
  </si>
  <si>
    <t>SUBSEÇÃO  ARAPONGAS</t>
  </si>
  <si>
    <t xml:space="preserve">SUBSEÇÃO  APUCARANA </t>
  </si>
  <si>
    <t>Eventuais / Doações</t>
  </si>
  <si>
    <t>Eventuais / Doações/ Locações</t>
  </si>
  <si>
    <t>Eventuais / Arrecadações / Inscrições</t>
  </si>
  <si>
    <t>Eventuais / Diversas</t>
  </si>
  <si>
    <t>Rendimento de aplicações financeiras</t>
  </si>
  <si>
    <t>Rendimentos de aplicações financeiras</t>
  </si>
  <si>
    <t>Impressos e Material de Expediente</t>
  </si>
  <si>
    <t>Material de Copa e Cozinha</t>
  </si>
  <si>
    <t>Material de Reprografia</t>
  </si>
  <si>
    <t>Fornecimento de Alimentação - PJ</t>
  </si>
  <si>
    <t>Serviços de Correspondencia - PJ</t>
  </si>
  <si>
    <t>Serviços de Energia Elétrica</t>
  </si>
  <si>
    <t>Serviços de Processamentos de Dados</t>
  </si>
  <si>
    <t>Serviços de Segurança - PJ</t>
  </si>
  <si>
    <t xml:space="preserve">Serviços de Telecomunicações </t>
  </si>
  <si>
    <t>Material Elétrico</t>
  </si>
  <si>
    <t>Material de Informática</t>
  </si>
  <si>
    <t xml:space="preserve">Locação de Máquinas e Equipamentos </t>
  </si>
  <si>
    <t>Tarifas Bancárias Diversas - PJ</t>
  </si>
  <si>
    <t>Generos de Alimentação</t>
  </si>
  <si>
    <t>Taxa de Água e Esgoto</t>
  </si>
  <si>
    <t>Assinaturas de Periódicos - PJ</t>
  </si>
  <si>
    <t>Material de Limpeza e Produtos de Limpeza</t>
  </si>
  <si>
    <t>Material para Manutenção de Bens Imoveis</t>
  </si>
  <si>
    <t>Material para Manutenção Bens Imoveis</t>
  </si>
  <si>
    <t>Serviços de Segurança Pj</t>
  </si>
  <si>
    <t>Taxas e Pedágios (Exceto Bancárias)</t>
  </si>
  <si>
    <t>Material de Copa Cozinha</t>
  </si>
  <si>
    <t xml:space="preserve">Serviços de Energia Elétrica </t>
  </si>
  <si>
    <t>Combustivel e Lubrificantes Automotivos</t>
  </si>
  <si>
    <t xml:space="preserve">Locação de Maquinas e Equipamentos </t>
  </si>
  <si>
    <t>Manutenção e Conservação Bens Imoveis</t>
  </si>
  <si>
    <t>Manutenção e Conservação Maq. Eparelhos</t>
  </si>
  <si>
    <t xml:space="preserve">Serviços de Cópias e Reprodução de Documentos </t>
  </si>
  <si>
    <t>Serviços de Energia Elétrica - PJ</t>
  </si>
  <si>
    <t xml:space="preserve">Serviços de Processamento de Dados </t>
  </si>
  <si>
    <t>Assinatura de Periódicos  - PJ</t>
  </si>
  <si>
    <t>Serviços de Limpeza e Conservação</t>
  </si>
  <si>
    <t>Serviços de Processamento de Dados</t>
  </si>
  <si>
    <t xml:space="preserve">Impressos e Material de Expediente </t>
  </si>
  <si>
    <t>Seguros em Geral - PJ</t>
  </si>
  <si>
    <t>Publicações Oficiais - PJ</t>
  </si>
  <si>
    <t xml:space="preserve">Manutenção e Conservação Maq. Aparelhos </t>
  </si>
  <si>
    <t xml:space="preserve">Serviços de Segurança </t>
  </si>
  <si>
    <t>Serviços de Limpeza e Conservação - PJ</t>
  </si>
  <si>
    <t>Serviços de Apoio Admin. Tec. Ope. PF</t>
  </si>
  <si>
    <t>Serviços Médicos - PJ</t>
  </si>
  <si>
    <t>Material de Informatica</t>
  </si>
  <si>
    <t xml:space="preserve">Material de Reprografia </t>
  </si>
  <si>
    <t xml:space="preserve">Serviços de Correspondencia </t>
  </si>
  <si>
    <t>Material de Limpeza e Produtos</t>
  </si>
  <si>
    <t>Serviços Gráficos - PJ</t>
  </si>
  <si>
    <t>Bens de Pequeno Valor</t>
  </si>
  <si>
    <t>Serviços de Apoio Adm. Tec. Ope. - PF</t>
  </si>
  <si>
    <t>Serviços de Táxi</t>
  </si>
  <si>
    <t>Assinatura de Periódicos - PJ</t>
  </si>
  <si>
    <t>Material de Limpeza e Podutos de Limp.</t>
  </si>
  <si>
    <t>Material para Manutenção Bens Moveis</t>
  </si>
  <si>
    <t>Locação de Imoveis - PJ</t>
  </si>
  <si>
    <t xml:space="preserve">Publicações Oficiais - PJ </t>
  </si>
  <si>
    <t xml:space="preserve">Vale Transporte </t>
  </si>
  <si>
    <t>Auxilio Alimentação</t>
  </si>
  <si>
    <t>Material Eletrico</t>
  </si>
  <si>
    <t>Confecção de Banners e Bandeira</t>
  </si>
  <si>
    <t xml:space="preserve">Material de Limpeza e Produtos </t>
  </si>
  <si>
    <t>Material de Proteção e Segurança</t>
  </si>
  <si>
    <t>Vale Transporte</t>
  </si>
  <si>
    <t>DESPESAS</t>
  </si>
  <si>
    <t>ARRECADAÇÃO</t>
  </si>
  <si>
    <t>Serviços Graficos</t>
  </si>
  <si>
    <t>Despesas Eventuais</t>
  </si>
  <si>
    <t>Passagens Terrestres - PJ</t>
  </si>
  <si>
    <t>Manutenção e Conservação de Bens Imoveis</t>
  </si>
  <si>
    <t>Fornecimento de Alimentação - Pj</t>
  </si>
  <si>
    <t>Material para Eventos, Cursos e Palestras</t>
  </si>
  <si>
    <t>Locação de Maquinas e Equipamentos - PJ</t>
  </si>
  <si>
    <t xml:space="preserve">Material para Eventos, Cursos e Palestras </t>
  </si>
  <si>
    <t>Serviços de Segurança</t>
  </si>
  <si>
    <t>Publicações Oficiais</t>
  </si>
  <si>
    <t>Serviços de Energia Eletrica</t>
  </si>
  <si>
    <t>Manutenção e Conservação Maq. E Apare</t>
  </si>
  <si>
    <t>Manutenção e Conservação Maq. Aparelhos</t>
  </si>
  <si>
    <t>Taxas de Agua e Esgoto</t>
  </si>
  <si>
    <t>Locação de bens moveis</t>
  </si>
  <si>
    <t>Serviços de Audio, Video e Fot</t>
  </si>
  <si>
    <t>Serviços de Processamento de Dado</t>
  </si>
  <si>
    <t>Serviços de Apoio Adm Tec Ope - PF</t>
  </si>
  <si>
    <t>Descontos Obtidos</t>
  </si>
  <si>
    <t>Despesas Festividades e Homenagens</t>
  </si>
  <si>
    <t>Material para Eventos, Cursos</t>
  </si>
  <si>
    <t>Serviços de Taxi - PJ</t>
  </si>
  <si>
    <t>Serviços de Apoio Adm. Tec. Operac.  - PF</t>
  </si>
  <si>
    <t>Locação de Imóveis - PJ</t>
  </si>
  <si>
    <t xml:space="preserve">Despesas Festividades e Homenagens </t>
  </si>
  <si>
    <t>Rendimentos de Aplicações Financeiras</t>
  </si>
  <si>
    <t>Material Congracamento Esportivo</t>
  </si>
  <si>
    <t>Despesas com Eventos na Semana do Advogado</t>
  </si>
  <si>
    <t>Manutenção e Conservação Bens Imóveis</t>
  </si>
  <si>
    <t>Locação de Maquinas e Equipamentos</t>
  </si>
  <si>
    <t>Serviços de Apoio Adm Tec Operacional - PF</t>
  </si>
  <si>
    <t>Serviços de Copias, Reproduções Doc</t>
  </si>
  <si>
    <t>Serviços de Correspondências - PJ</t>
  </si>
  <si>
    <t>Taxas de Água e Esgoto</t>
  </si>
  <si>
    <t xml:space="preserve">Manutensão Conservação de Maq. Aparelhos </t>
  </si>
  <si>
    <t>Manutenção e Conservação. Maq. Aparelhos</t>
  </si>
  <si>
    <t>Ajuda de custo extraordinaria (reembolso)</t>
  </si>
  <si>
    <t>Despesas de Capital (Imobilizado)</t>
  </si>
  <si>
    <t>Serviços de Copias, Reprodução e Documentos</t>
  </si>
  <si>
    <t xml:space="preserve">Serviços de Limpeza e Conservação </t>
  </si>
  <si>
    <t>Manutenção e Conservação de Bens Móveis</t>
  </si>
  <si>
    <t>Serviços de Cópias, Reprodução Doc</t>
  </si>
  <si>
    <t>Serviços de Apoio Adm. Tec.Operac. PF</t>
  </si>
  <si>
    <t>Serviços de Apoio Adm Tec Operac PF</t>
  </si>
  <si>
    <t>Serviços de Seguranças</t>
  </si>
  <si>
    <t>Serviços de Taxi</t>
  </si>
  <si>
    <t>Material para Manutenção Bens Imóveis</t>
  </si>
  <si>
    <t>Serviços de Correspondencias</t>
  </si>
  <si>
    <t>Serviços de Segurança PJ</t>
  </si>
  <si>
    <t>Eventuais</t>
  </si>
  <si>
    <t>Combustivel e Lubrificante Automotivo</t>
  </si>
  <si>
    <t>Publicações Oficiais PJ</t>
  </si>
  <si>
    <t>Fornecimento de Alimentação PJ</t>
  </si>
  <si>
    <t>Manutenção e Conservação Bens Móveis PJ</t>
  </si>
  <si>
    <t>Serviços Gráficos PJ</t>
  </si>
  <si>
    <t>Impressos e Materiais de Expediente</t>
  </si>
  <si>
    <t xml:space="preserve">Material de Copa e Cozinha </t>
  </si>
  <si>
    <t>Fretes e Carretos PJ</t>
  </si>
  <si>
    <t>Impressos e Materiais de Expedientes</t>
  </si>
  <si>
    <t>Serviços de Apoio Adm Tec Operacional - PJ</t>
  </si>
  <si>
    <t>Serviços de Audio, Videos e Fotografias</t>
  </si>
  <si>
    <t>Locação de Imóveis PJ</t>
  </si>
  <si>
    <t>Serviços de Correspondencias PJ</t>
  </si>
  <si>
    <t>Taxas e Pedagios (Exceto Bancarias)</t>
  </si>
  <si>
    <t>Assinaturas de Periodicos PJ</t>
  </si>
  <si>
    <t>Material para Manutenção Bens Móveis</t>
  </si>
  <si>
    <t>Manutenção e Conservação Bens Móveis</t>
  </si>
  <si>
    <t>Serviços de Apoio Adm Tec Operac PJ</t>
  </si>
  <si>
    <t>Fornecimento de Alimentação</t>
  </si>
  <si>
    <t>Hospedagens</t>
  </si>
  <si>
    <t>Passagens Terrestres PJ</t>
  </si>
  <si>
    <t>Serviços de Taxi PJ</t>
  </si>
  <si>
    <t>Uniforme</t>
  </si>
  <si>
    <t xml:space="preserve">Fornecimento de Alimentação </t>
  </si>
  <si>
    <t>Material para Manutenção Bens Movéis</t>
  </si>
  <si>
    <t>Passagens Aereas PJ</t>
  </si>
  <si>
    <t>Seguros em Geral PJ</t>
  </si>
  <si>
    <t>Serviços Judiciais e Cartorias</t>
  </si>
  <si>
    <t xml:space="preserve">Locação de Bens Móveis PJ </t>
  </si>
  <si>
    <t>Impressos  e Material de Expediente</t>
  </si>
  <si>
    <t>Serviços de Telecomunicações</t>
  </si>
  <si>
    <t>Serviços Judiciais e Cartorais</t>
  </si>
  <si>
    <t>Serviços de Cópias Reprodução Doc</t>
  </si>
  <si>
    <t>Ajuda de custo extraordinaria (Reembolso)</t>
  </si>
  <si>
    <t>Confecçôes de Banners, Bandeira</t>
  </si>
  <si>
    <t>Taxas e Padagios ( Exceto Bancaria)</t>
  </si>
  <si>
    <t>Locação de Bens Móveis PJ</t>
  </si>
  <si>
    <t xml:space="preserve">Material para Eventos, Cursos e </t>
  </si>
  <si>
    <t>Manutenção e Conservação Bens  Imóveis</t>
  </si>
  <si>
    <t>Manutenção e Conservação Maquina Aparelhos</t>
  </si>
  <si>
    <t>Assinatura de Periodicos PJ</t>
  </si>
  <si>
    <t>Locação de Imóvel PJ</t>
  </si>
  <si>
    <t>Aluguel de Box para Estacionamento PJ</t>
  </si>
  <si>
    <t>Locação de Maquina e Equipamentos</t>
  </si>
  <si>
    <t>Manutenção e Conservação Maquinas e Aparelhos</t>
  </si>
  <si>
    <t>Passagens Terrestre PJ</t>
  </si>
  <si>
    <t>Serviços Graficos PJ</t>
  </si>
  <si>
    <t>Manutenção e Conservação Maquinas Aparelhos</t>
  </si>
  <si>
    <t>Cursos e Treinamentos</t>
  </si>
  <si>
    <t>Material para Audio Video e Fot</t>
  </si>
  <si>
    <t>Seguros em Gerais PJ</t>
  </si>
  <si>
    <t>Material Copa e Cozinha</t>
  </si>
  <si>
    <t>Manutenção e Conservação de Bens Imóveis</t>
  </si>
  <si>
    <t>Combustivel e Lubrificantes Automotivo</t>
  </si>
  <si>
    <t xml:space="preserve">Material de Informatica </t>
  </si>
  <si>
    <t>Taxas e Pedagios ( Exceto Bancaria)</t>
  </si>
  <si>
    <t>Manutenção de Bens Moveis PJ</t>
  </si>
  <si>
    <t>Despesas de Capital ( Imobilizado)</t>
  </si>
  <si>
    <t>Eventuais / Doaçoes</t>
  </si>
  <si>
    <t>Eventual/ doações</t>
  </si>
  <si>
    <t>Bens de Pequenos Valores</t>
  </si>
  <si>
    <t>Manutenção e Conservação Maq Aparelhos</t>
  </si>
  <si>
    <t xml:space="preserve">Manutensão Conservação Bens Imóveis </t>
  </si>
  <si>
    <t>Impressos e Material de Expedientes</t>
  </si>
  <si>
    <t>Material para Manutenção de Bens Imóveis</t>
  </si>
  <si>
    <t>Hospedagens PJ</t>
  </si>
  <si>
    <t xml:space="preserve">Manutenção e Conservação Bens Imóveis </t>
  </si>
  <si>
    <t xml:space="preserve">Material para Eventos, Cursos, e </t>
  </si>
  <si>
    <t>Serviços Médicos</t>
  </si>
  <si>
    <t>Ajuda de custo (Reembolso)</t>
  </si>
  <si>
    <t>Patrocinios para Eventos</t>
  </si>
  <si>
    <t>Serviços de Audio Video e Fot</t>
  </si>
  <si>
    <t>Eventuais e Doações</t>
  </si>
  <si>
    <t>Despesas com Capital (Imobilizado)</t>
  </si>
  <si>
    <t>Serviços de Apoio Admin. Tec. Ope. PJ</t>
  </si>
  <si>
    <t>Fornecimento Alimentação PJ</t>
  </si>
  <si>
    <t>Serviços Medicos PJ</t>
  </si>
  <si>
    <t>Manutenção e Conservação maq. Aparelhos</t>
  </si>
  <si>
    <t>Servços Graficos PJ</t>
  </si>
  <si>
    <t>Manutenção e Conservação Bens Imóveis PJ</t>
  </si>
  <si>
    <t>Ajuda de custo Reembolso</t>
  </si>
  <si>
    <t>Tarifas Bancarias Diversas PJ</t>
  </si>
  <si>
    <t>Manutenção e Conservação Maq. Aparelho</t>
  </si>
  <si>
    <t>Revenda Leitor Digital</t>
  </si>
  <si>
    <t>Serviços de Limpeza e Conservações</t>
  </si>
  <si>
    <t>Fotocopias</t>
  </si>
  <si>
    <t>Aluguel de Box para Estacionamento  PJ</t>
  </si>
  <si>
    <t>SUBSEÇÃO  COLOMBO</t>
  </si>
  <si>
    <t>Material para Manutenção de Bens Moveis</t>
  </si>
  <si>
    <t>Serviços Médicos PJ</t>
  </si>
  <si>
    <t>Bens Adqueridos para Doação</t>
  </si>
  <si>
    <t>Despesas Medicas</t>
  </si>
  <si>
    <t>Locação de Bens Moveis PJ</t>
  </si>
  <si>
    <t>Locação de Imoveis PJ</t>
  </si>
  <si>
    <t>Serviços de Apoio Adm Tec Ope - PJ</t>
  </si>
  <si>
    <t>Material para Manutenção Bens Imovéis</t>
  </si>
  <si>
    <t>Fretes e Carretos</t>
  </si>
  <si>
    <t>Manutenção de Bens Moveis</t>
  </si>
  <si>
    <t>Confecção de Banners, Bandeira</t>
  </si>
  <si>
    <t>Serviços Medicos</t>
  </si>
  <si>
    <t>Manutenção e Conservação de Maq. Aparelhos</t>
  </si>
  <si>
    <t>Locação de Maq. e Equipamentos</t>
  </si>
  <si>
    <t>Seminarios, Congressos e Cursos</t>
  </si>
  <si>
    <t>Serviços de Apoio Adm Tec Operac. PF</t>
  </si>
  <si>
    <t>Despesas com Eventos na Semana do Adv</t>
  </si>
  <si>
    <t>Taxas e Pedagios (exceto Bancaria)</t>
  </si>
  <si>
    <t>Taxas de Pedágios (Exceto Bancarias)</t>
  </si>
  <si>
    <t>Manutençao e Conservação Bens Imoveis</t>
  </si>
  <si>
    <t xml:space="preserve">Material Para Eventos, Cursos e </t>
  </si>
  <si>
    <t>Serviços Tecnicos Profissionais PJ</t>
  </si>
  <si>
    <t>Despesas de Viagem</t>
  </si>
  <si>
    <t>Ajuda de Custo Reembolso</t>
  </si>
  <si>
    <t>Ajuda de Custo (Reembolso)</t>
  </si>
  <si>
    <t>Assinatura Periodica</t>
  </si>
  <si>
    <t>Assinatura de Periodicos - PJ</t>
  </si>
  <si>
    <t>Material Eletronico</t>
  </si>
  <si>
    <t>Material para Audio, Video e Fot</t>
  </si>
  <si>
    <t>Material para Manutenção de Bens Móveis</t>
  </si>
  <si>
    <t xml:space="preserve">Despesas com Eventos na Semana do </t>
  </si>
  <si>
    <t>Despesas Festividade e Homenagens</t>
  </si>
  <si>
    <t>Eventuais ou Doações</t>
  </si>
  <si>
    <t>Despesas com Eventos na Semana Advogado</t>
  </si>
  <si>
    <t>Taxas e Padagios (Exceto Bancaria)</t>
  </si>
  <si>
    <t>Manutenção de Softwares PJ</t>
  </si>
  <si>
    <t>Hospedagem PJ</t>
  </si>
  <si>
    <t xml:space="preserve">Ajuda de Custo (Reembolso) </t>
  </si>
  <si>
    <t>Desconto Obtido</t>
  </si>
  <si>
    <t>Seminarios e Cursos</t>
  </si>
  <si>
    <t xml:space="preserve">Assinaturas de Periodicos PJ </t>
  </si>
  <si>
    <t>Confecção de Banner, Bandeira</t>
  </si>
  <si>
    <t>Material para manutenção Bens Móveis</t>
  </si>
  <si>
    <t>Estagiários</t>
  </si>
  <si>
    <t>Manutenção de Bens Móveis PJ</t>
  </si>
  <si>
    <t>Locação de Maq. E Equipamentos</t>
  </si>
  <si>
    <t>Material para Manutenção Bens  Móveis</t>
  </si>
  <si>
    <t>Taxas Bancarias Diversas PJ</t>
  </si>
  <si>
    <t>Confecções de Banners, Bandeira</t>
  </si>
  <si>
    <t>Ajuda de Custo Extra ( Reembolso)</t>
  </si>
  <si>
    <t>Ajuda de Custo Extra (Reembolso)</t>
  </si>
  <si>
    <t>Adesões jantar do Dia do Advogado</t>
  </si>
  <si>
    <t>Ajuda de Custo ( Reembolso )</t>
  </si>
  <si>
    <t>Adesões Jantar do Dia do Advogado</t>
  </si>
  <si>
    <t>Despesas com Eventos na Semana do Advog</t>
  </si>
  <si>
    <t xml:space="preserve">Despesas com Eventos , Cursos e </t>
  </si>
  <si>
    <t>Eventos</t>
  </si>
  <si>
    <t xml:space="preserve">Despesas com Eventos, Cursos e </t>
  </si>
  <si>
    <t>Ajuda de Custos ( Reembolso)</t>
  </si>
  <si>
    <t>Diferença Ajuda de Custo</t>
  </si>
  <si>
    <t>Compra, Revenda Leitor Digital</t>
  </si>
  <si>
    <t>Despesas com Eventos na Semana do Advogados</t>
  </si>
  <si>
    <t>Material para Congracamento Esportivo</t>
  </si>
  <si>
    <t>Impressos e material de Expediente</t>
  </si>
  <si>
    <t>Ajuda de Custo</t>
  </si>
  <si>
    <t>Adesões Jantar do Dia do Advogados</t>
  </si>
  <si>
    <t>Despesas com Festividade e Homenagens</t>
  </si>
  <si>
    <t xml:space="preserve">Despesas com Festividades e Homenagens </t>
  </si>
  <si>
    <t>Serviços Graficos - PJ</t>
  </si>
  <si>
    <t>Serviços de Copias e Reprodução de Doc.</t>
  </si>
  <si>
    <t>Locação de Bens Moveis - PJ</t>
  </si>
  <si>
    <t>Seviços de Cópias e Repdorução de Doc.</t>
  </si>
  <si>
    <t>Confecção de Banner e Bandeira</t>
  </si>
  <si>
    <t>Material para Audio, Video e Foto</t>
  </si>
  <si>
    <t>Serviços de Copias Reprodução de Doc</t>
  </si>
  <si>
    <t>Serviços Graficos  - PJ</t>
  </si>
  <si>
    <t>Fretes e Carretos - Pj</t>
  </si>
  <si>
    <t xml:space="preserve">Patrocinio para Eventos </t>
  </si>
  <si>
    <t>Hospedagens - PJ</t>
  </si>
  <si>
    <t>Uniformes</t>
  </si>
  <si>
    <t>Despesas com Festividades e Homenagens</t>
  </si>
  <si>
    <t>Despesas com Eventos Semana do Advogado</t>
  </si>
  <si>
    <t xml:space="preserve">Confecção de Banners, Bandeira </t>
  </si>
  <si>
    <t>Tarifas Bancarias Diversas</t>
  </si>
  <si>
    <t>Serviços Judiciais e Cartoriais</t>
  </si>
  <si>
    <t>Serviços Gráficos</t>
  </si>
  <si>
    <t>Material para Eventos, cursos e palestras</t>
  </si>
  <si>
    <t>Material/Congreçamento Esportivo</t>
  </si>
  <si>
    <t>Eventuais, Eventos e Doações</t>
  </si>
  <si>
    <t>Serviço de Taxi</t>
  </si>
  <si>
    <t>Material/Congraçamento Esportivo</t>
  </si>
  <si>
    <t>Despesa com Festividades e Homenagens</t>
  </si>
  <si>
    <t>Despesa com Festividades e homenagens</t>
  </si>
  <si>
    <t>Serviços de Audio, Video e Foto</t>
  </si>
  <si>
    <t>Confecçõa de Banners, Bandeira</t>
  </si>
  <si>
    <t>Rendimento de Aplicações Financeiras</t>
  </si>
  <si>
    <t>Material para Audio Video e Foto</t>
  </si>
  <si>
    <t>Tarifas Bancarias Diversas - PJ</t>
  </si>
  <si>
    <t xml:space="preserve">Material de Limpeza e Prdoutos </t>
  </si>
  <si>
    <t>Serviço de Limpeza e Conservação</t>
  </si>
  <si>
    <t>Publicações Oficias - PJ</t>
  </si>
  <si>
    <t>Ajuda / Reembolso Seccional</t>
  </si>
  <si>
    <t>Ajuda de custo (reembolso)</t>
  </si>
  <si>
    <t>Material para Manutenção  de Bens Imoveis</t>
  </si>
  <si>
    <t>Seguros em Geral</t>
  </si>
  <si>
    <t>Material de Proteção e Seguran</t>
  </si>
  <si>
    <t>Auxilios Financeiros</t>
  </si>
  <si>
    <t>Serviços Médicos Pj</t>
  </si>
  <si>
    <t>Assinatura de Periodicos</t>
  </si>
  <si>
    <t xml:space="preserve">Manutenção de Bens Moveis -PJ </t>
  </si>
  <si>
    <t>Serviços de Processamento de dados</t>
  </si>
  <si>
    <t>Serviços de Apoio Adm tec Operacional</t>
  </si>
  <si>
    <t>Seminario e cursos</t>
  </si>
  <si>
    <t>Serviços de Apoio Admin. Tec. Ope PJ</t>
  </si>
  <si>
    <t>Auxilios financeiros</t>
  </si>
  <si>
    <t>Serviços de taxi</t>
  </si>
  <si>
    <t>Material de congraçamento esportivo</t>
  </si>
  <si>
    <t>Serviços de Apoio Adm Tec Operac. PJ</t>
  </si>
  <si>
    <t>Despesas com Eventuais</t>
  </si>
  <si>
    <t>Patrocinio para Eventos</t>
  </si>
  <si>
    <t>Serviços de Correspondencia</t>
  </si>
  <si>
    <t>Serviços de telecomunicações</t>
  </si>
  <si>
    <t>Auxilio Financeiros</t>
  </si>
  <si>
    <t>Manutenção de Bens moveis-  PJ</t>
  </si>
  <si>
    <t>Serviços de Judicial e Cartorais</t>
  </si>
  <si>
    <t>Bens Adquiridos para Doação</t>
  </si>
  <si>
    <t>Material P/ evemtos e cursos</t>
  </si>
  <si>
    <t>Serviços de Copias Reprodução DOC</t>
  </si>
  <si>
    <t>Aluguel de Box para Estac. - PJ</t>
  </si>
  <si>
    <t>Manutençao e Conservação Bens Moveis</t>
  </si>
  <si>
    <t>Confecção de Banners e Bandeiras</t>
  </si>
  <si>
    <t>Material de Congraçamento Esportivo</t>
  </si>
  <si>
    <t>Despesas de Eventuais</t>
  </si>
  <si>
    <t>Descontos</t>
  </si>
  <si>
    <t>Manutenção e Conservação Bens imov</t>
  </si>
  <si>
    <t>Serviços de Audio Video e Foto</t>
  </si>
  <si>
    <t>Material Congraçamento Esportivo</t>
  </si>
  <si>
    <t>Material congraçamento esportivo</t>
  </si>
  <si>
    <t>Aluguel de Box para estac. -PJ</t>
  </si>
  <si>
    <t>Confecção de Banners, Bandeiras</t>
  </si>
  <si>
    <t>Manutenção e Conservação Bens Moveis</t>
  </si>
  <si>
    <t>Ferramentas</t>
  </si>
  <si>
    <t>Caixa de Assistencia ( Reembolso )</t>
  </si>
  <si>
    <t>Confecção de Banners Bandeiras</t>
  </si>
  <si>
    <t>Fornecimento de Alimentos- PJ</t>
  </si>
  <si>
    <t>Material para Eventos e Cursos</t>
  </si>
  <si>
    <t xml:space="preserve">Manutenção de Bens Imoveis -PJ </t>
  </si>
  <si>
    <t xml:space="preserve">Bens de pequeno valor </t>
  </si>
  <si>
    <t>Venda de Bens mobilizados</t>
  </si>
  <si>
    <t>Bens de pequeno valor</t>
  </si>
  <si>
    <t>Material para Eventos e cursos</t>
  </si>
  <si>
    <t>Aluguel de BOX para estacio. - PJ</t>
  </si>
  <si>
    <t>Bens de Pequeno valor</t>
  </si>
  <si>
    <t xml:space="preserve">Outras Despesas </t>
  </si>
  <si>
    <t>Despesas com Eventos da Semana do ADV</t>
  </si>
  <si>
    <t>Material Eventos,Cursos e</t>
  </si>
  <si>
    <t>Adesões  Jantar do Dia do Advogados</t>
  </si>
  <si>
    <t>Rendimentos Aplicações</t>
  </si>
  <si>
    <t>Serviços de Processamento de DADOS</t>
  </si>
  <si>
    <t>Auxilio financeiro</t>
  </si>
  <si>
    <t>Material de Congraçamento esportivo</t>
  </si>
  <si>
    <t>Auxilio Financeiro</t>
  </si>
  <si>
    <t>Material para congraçamento esportivo</t>
  </si>
  <si>
    <t>Adesões jantar dos advogados</t>
  </si>
  <si>
    <t>Adesões Jantar do dia dos Advogados</t>
  </si>
  <si>
    <t xml:space="preserve">Combustivel e Lubrificantes </t>
  </si>
  <si>
    <t>Serviços de Apoio Adm. Tec.Operac. PJ</t>
  </si>
  <si>
    <t>Adesões Jantar do Advogados</t>
  </si>
  <si>
    <t>Aluguel de BOX para Estação - PJ</t>
  </si>
  <si>
    <t>Aluguel de BOX para Estac. - PJ</t>
  </si>
  <si>
    <t>Despesas com a Semana do advogado</t>
  </si>
  <si>
    <t>Serviços de Apoio Adm Tec Ope - Pj</t>
  </si>
  <si>
    <t>Serviços de Audoi Video e Foto</t>
  </si>
  <si>
    <t>Vendas de Bens Imobilizados</t>
  </si>
  <si>
    <t>Serviços de Copias e Reprodução  Doc</t>
  </si>
  <si>
    <t>Locação de Bens Moveis- PJ</t>
  </si>
  <si>
    <t>Manutenção de Bens Moveis- PJ</t>
  </si>
  <si>
    <t>Material para Manutenção  de Bens Moveis</t>
  </si>
  <si>
    <t>Passagem Terrestre - PJ</t>
  </si>
  <si>
    <t>Material para Eventos e Curso</t>
  </si>
  <si>
    <t>Desontos Obitidos</t>
  </si>
  <si>
    <t>Auxilio Alimentos</t>
  </si>
  <si>
    <t>Uniiforme</t>
  </si>
  <si>
    <t>Serviços Judiciais e Cartolas</t>
  </si>
  <si>
    <t>Adesão ao Jantar do dia do Advogados</t>
  </si>
  <si>
    <t>Manutenção de Maquinas e Aparelhos</t>
  </si>
  <si>
    <t>Rendimento</t>
  </si>
  <si>
    <t>Auxiios finanvceiros</t>
  </si>
  <si>
    <t>Serviços de Copias e Reprodução DOC</t>
  </si>
  <si>
    <t>Auxilio financeiro - Subseções</t>
  </si>
  <si>
    <t>Passagens Terrestre - PJ</t>
  </si>
  <si>
    <t>Auxilio financeiro - Subseção</t>
  </si>
  <si>
    <t>Patrocinios para eventos</t>
  </si>
  <si>
    <t>Publicação Oficiais - PJ</t>
  </si>
  <si>
    <t>Serviços de Copias e Rep. DOC</t>
  </si>
  <si>
    <t>Auxilio Financeiro - Subseções</t>
  </si>
  <si>
    <t xml:space="preserve"> </t>
  </si>
  <si>
    <t>Locação de Moveis - PJ</t>
  </si>
  <si>
    <t>Serviços de Audio Video e foto</t>
  </si>
  <si>
    <t>Fretes e Carretos  PJ</t>
  </si>
  <si>
    <t>Material de Proteção e segurança</t>
  </si>
  <si>
    <t>Estagiarios</t>
  </si>
  <si>
    <t>Material de proteção e segurança</t>
  </si>
  <si>
    <t>Locação de Bens Imoveis PJ</t>
  </si>
  <si>
    <t>Rendimentos Aplicações Financeiras</t>
  </si>
  <si>
    <t>Serviços de Reprodução DOC</t>
  </si>
  <si>
    <t>Demonstrativo de Despesas  - JANEIRO 2019 A DEZEMBRO 2019</t>
  </si>
  <si>
    <t>Serviços Graficos- PJ</t>
  </si>
  <si>
    <t>Assinaturas de Periodicos</t>
  </si>
  <si>
    <t>Eventual</t>
  </si>
  <si>
    <t xml:space="preserve">Auxilio financeiro </t>
  </si>
  <si>
    <t>Manutenção de Bens Moveis - PJ</t>
  </si>
  <si>
    <t xml:space="preserve">Auxilios financeiros </t>
  </si>
  <si>
    <t>Material de Audoi Video e Foto</t>
  </si>
  <si>
    <t>Combustivel e Lubrificantes</t>
  </si>
  <si>
    <t>Bens Adquiridos para doação</t>
  </si>
  <si>
    <t xml:space="preserve">Material p/ Manutenção de Bens Moveis </t>
  </si>
  <si>
    <t>Locação de Veiculos</t>
  </si>
  <si>
    <t>Despesas de Viagens</t>
  </si>
  <si>
    <t>Passagens  Terrestres PJ</t>
  </si>
  <si>
    <t>Locação de Imoveis- PJ</t>
  </si>
  <si>
    <t xml:space="preserve">Locação de Bens Imóveis PJ </t>
  </si>
  <si>
    <t>Combustível e Lubrificante Automotivo</t>
  </si>
  <si>
    <t>Gêneros de Alimentação</t>
  </si>
  <si>
    <t>Locação de Bens Imóveis PJ</t>
  </si>
  <si>
    <t>Material Eletrônico</t>
  </si>
  <si>
    <t>Material / Congraçamento Esportivo</t>
  </si>
  <si>
    <t>Material para Áudio Vídeo e Foto</t>
  </si>
  <si>
    <t>Passagens Aéreas PJ</t>
  </si>
  <si>
    <t>Serviços de Apoio Adm. Tec. Operac PF</t>
  </si>
  <si>
    <t>Serviços de Apoio Adm. Tec. Operac PJ</t>
  </si>
  <si>
    <t>Serviço de Áudio Vídeo e Foto</t>
  </si>
  <si>
    <t>Serviços de Correspondência - PJ</t>
  </si>
  <si>
    <t>Adesões Jantar dos Advogados</t>
  </si>
  <si>
    <t>Auxílios Financeiros  Subseção</t>
  </si>
  <si>
    <t>Patrocínios para eventos</t>
  </si>
  <si>
    <t>Serviços de Apoio Adm. Tec. Operac.</t>
  </si>
  <si>
    <t>Serviços de Cópias, Reprodução e Doc.</t>
  </si>
  <si>
    <t>Serviços de Correspondências PJ</t>
  </si>
  <si>
    <t>Patrocínios para Eventos</t>
  </si>
  <si>
    <t>Combustível e Lubrificantes Automotivos</t>
  </si>
  <si>
    <t>Assinaturas Periódicas PJ</t>
  </si>
  <si>
    <t>Material para Áudio, Vídeo e Foto</t>
  </si>
  <si>
    <t>Serviços de terc.Pessoas física</t>
  </si>
  <si>
    <t>Serviços de Áudio, vídeo e foto</t>
  </si>
  <si>
    <t>Serviços Judiciais Cartoriais</t>
  </si>
  <si>
    <t>Ajuda de custo extraordinária (Reembolso)(Esa)</t>
  </si>
  <si>
    <t>Auxílios Financeiros</t>
  </si>
  <si>
    <t>Seminários e Cursos</t>
  </si>
  <si>
    <t xml:space="preserve">Manutenção Conservação de Maq. Aparelhos </t>
  </si>
  <si>
    <t>Serviços de Copia e Reprodução Doc.</t>
  </si>
  <si>
    <t>Serviços Judicial e Cartoriais</t>
  </si>
  <si>
    <t>Taxas e Pedágios (Exceto Bancarias)</t>
  </si>
  <si>
    <t xml:space="preserve">Manutenção Conservação Bens Imóveis </t>
  </si>
  <si>
    <t>Material para Manutenção  Bens Imóveis</t>
  </si>
  <si>
    <t>Serviços de Apoio Adm. Tec. Ope - PF</t>
  </si>
  <si>
    <t>Serviços de Áudio Vídeo e Foto</t>
  </si>
  <si>
    <t>Serviços de Cópias e Reprodução de Doc.</t>
  </si>
  <si>
    <t>Ajuda de custo extraordinária (reembolso)</t>
  </si>
  <si>
    <t>Adesões do Jantar do Advogados</t>
  </si>
  <si>
    <t>Despesas com Eventos na Semana do Adv.</t>
  </si>
  <si>
    <t>Material Congraçamento Esportivos</t>
  </si>
  <si>
    <t>Passagens Aéreas - PJ</t>
  </si>
  <si>
    <t>Serviços de Apoio Adm. Tec. Ope - PJ</t>
  </si>
  <si>
    <t>Serviços de Cópias, Reprodução Doc.</t>
  </si>
  <si>
    <t>Seminários e cursos</t>
  </si>
  <si>
    <t>Assinaturas de Periódicos PJ</t>
  </si>
  <si>
    <t xml:space="preserve">Material Elétrico </t>
  </si>
  <si>
    <t>Serviços de Cópias Reprodução Doc.</t>
  </si>
  <si>
    <t>Manutenção e Conservação de Maq. E Apare</t>
  </si>
  <si>
    <t>Serv. de Apoio Adm. Tec. Ope - PF</t>
  </si>
  <si>
    <t>Patrocínio para aventos</t>
  </si>
  <si>
    <t>Adesões Jantar da Semana do Adv.</t>
  </si>
  <si>
    <t>Seminário e Curso</t>
  </si>
  <si>
    <t>Frete e Carretos i PJ</t>
  </si>
  <si>
    <t>Serviços Técnicos Profissionais</t>
  </si>
  <si>
    <t>Locação de imóveis - PJ</t>
  </si>
  <si>
    <t>Serviços de Áudio, Vídeo e Foto</t>
  </si>
  <si>
    <t>Combustível e Lubrificante Automotivos</t>
  </si>
  <si>
    <t>Manutenção e Conservação Veículos</t>
  </si>
  <si>
    <t>Material Elétricos</t>
  </si>
  <si>
    <t>Taxas e Pedágios (Exceto Bancaria)</t>
  </si>
  <si>
    <t>Serviços de Áudio Vídeos e foto</t>
  </si>
  <si>
    <t xml:space="preserve">Material p/ Manutenção de Bens Imóveis </t>
  </si>
  <si>
    <t>Combustível e Lubrif Automotivo</t>
  </si>
  <si>
    <t>Serviço Judiciais e Cartoriais</t>
  </si>
  <si>
    <t>Serviço Gráficos - PJ</t>
  </si>
  <si>
    <t>Serviço de Áudio, vídeo e foto</t>
  </si>
  <si>
    <t>Auxílios financeiros</t>
  </si>
  <si>
    <t>Locação de Imóveis</t>
  </si>
  <si>
    <t>Material para Manutenção bens imóveis</t>
  </si>
  <si>
    <t>Material Eletrônicos</t>
  </si>
  <si>
    <t>Serviço para Áudio Vídeo e Foto</t>
  </si>
  <si>
    <t>Serviços de Copias Reprodução Doc.</t>
  </si>
  <si>
    <t xml:space="preserve">Gêneros de Alimentação </t>
  </si>
  <si>
    <t>Material de Informaria</t>
  </si>
  <si>
    <t>Serviços de Correspondência</t>
  </si>
  <si>
    <t>Despesas com Eventos na Semana dos Advogados</t>
  </si>
  <si>
    <t>Material para Manutenção de bens Imóveis</t>
  </si>
  <si>
    <t>Ajuda de custo extraordinária (Reembolso)</t>
  </si>
  <si>
    <t>Patrocínio para Eventos</t>
  </si>
  <si>
    <t>Combustível e Lubrificante  Automotivo</t>
  </si>
  <si>
    <t>Material para Congraçamento Esportivo</t>
  </si>
  <si>
    <t>Seminários, Congressos e Cursos</t>
  </si>
  <si>
    <t xml:space="preserve">Serviços Judiciais Cartoriais </t>
  </si>
  <si>
    <t>Assinatura de Periódicos PJ</t>
  </si>
  <si>
    <t>Combustível e Lubrificantes Automovível</t>
  </si>
  <si>
    <t>Taxas e Pedágios ( Excetos Bancários)</t>
  </si>
  <si>
    <t>Adesões Jantar Colégio Pres.</t>
  </si>
  <si>
    <t>Reembolso da Caixa de Assistência</t>
  </si>
  <si>
    <t>Combustível e lubrif. Automotivo</t>
  </si>
  <si>
    <t>Serviços de Correspondências</t>
  </si>
  <si>
    <t>Serviços de Técnicos profissionais</t>
  </si>
  <si>
    <t>Gás</t>
  </si>
  <si>
    <t>Material  Elétrico</t>
  </si>
  <si>
    <t xml:space="preserve">Patrocínios para Eventos </t>
  </si>
  <si>
    <t xml:space="preserve">Devolução de Patrocínios </t>
  </si>
  <si>
    <t>Material de para Manutenção de Bens Imóvel</t>
  </si>
  <si>
    <t>Serviços de Audio Vídeo e Foto</t>
  </si>
  <si>
    <t xml:space="preserve">Patrocínio para Eventos </t>
  </si>
  <si>
    <t>Seminário e Cursos</t>
  </si>
  <si>
    <t>Combustível e Lubrif Automotivos</t>
  </si>
  <si>
    <t>Locação Imóveis PJ</t>
  </si>
  <si>
    <t>Serviços Técnicos Profissionais PF</t>
  </si>
  <si>
    <t>Assinaturas Periódicos</t>
  </si>
  <si>
    <t>Material para Áudio , Vídeo e Foto</t>
  </si>
  <si>
    <t>Combustível e lubrif.automotivo</t>
  </si>
  <si>
    <t>Serviços de Áudio Vídeo e fotografia</t>
  </si>
  <si>
    <t>Serviços de Apoio Adm. Tec. Operacional PF</t>
  </si>
  <si>
    <t>Serviços  Médicos - PJ</t>
  </si>
  <si>
    <t>Serviços Judiciais e Cartoriais PJ</t>
  </si>
  <si>
    <t>Material de Áudio e Vídeo e Foto</t>
  </si>
  <si>
    <t>Locação de Veículos - PJ</t>
  </si>
  <si>
    <t>Serviços de Copias, Reprodução Doc.</t>
  </si>
  <si>
    <t>Serviços de Correspondência PJ</t>
  </si>
  <si>
    <t>Serviços de Judicial e Cartoriais</t>
  </si>
  <si>
    <t>Ajuda de Custo Extraordinária (Reembolso/Esa)</t>
  </si>
  <si>
    <t>Combustível e Lubrificante Automovível</t>
  </si>
  <si>
    <t>Serviços de Judiciais e Cartoriais</t>
  </si>
  <si>
    <t>Marerial para Áudio Vídeo e Foto</t>
  </si>
  <si>
    <t>Serviços de Apoio Adm. Tec. Ope. - PJ</t>
  </si>
  <si>
    <t>Despesas com Evento na semana do Advogado</t>
  </si>
  <si>
    <t xml:space="preserve">Material para Eventos, Cursos </t>
  </si>
  <si>
    <t>Compra Revenda de Agendas</t>
  </si>
  <si>
    <t>Compra e Revenda de Agendas</t>
  </si>
  <si>
    <t>Compra de Agendas</t>
  </si>
  <si>
    <t>Compra e vendas de Agendas</t>
  </si>
  <si>
    <t>Material Etrico</t>
  </si>
  <si>
    <t>Serviços de Apoio Adm</t>
  </si>
  <si>
    <t>Compra Revenda Agendas</t>
  </si>
  <si>
    <t>Curso Treinamentos</t>
  </si>
  <si>
    <t>Seguros em Geral- PJ</t>
  </si>
  <si>
    <t>Serviço de Audio, Videi e Foto</t>
  </si>
  <si>
    <t>Compra e Revenda de Agenda</t>
  </si>
  <si>
    <t>Combustivel e Lubrif. Automotivo</t>
  </si>
  <si>
    <t>Manutenção de Bens Móveis-PJ</t>
  </si>
  <si>
    <t>Compra Revenda de Agenda</t>
  </si>
  <si>
    <t>Manutenção de Bens Imoveis - PJ</t>
  </si>
  <si>
    <t>Serviço de Audio,Video e Foto</t>
  </si>
  <si>
    <t>Compra Revenda Agenda</t>
  </si>
  <si>
    <t>Hospedagens-PJ</t>
  </si>
  <si>
    <t>Serviços Medicos-PJ</t>
  </si>
  <si>
    <t>Compra Revenda e Agenda</t>
  </si>
  <si>
    <t>Material de audio ,Video e Foto</t>
  </si>
  <si>
    <t>Locação de  Imoveis</t>
  </si>
  <si>
    <t>Locaçlão de Imoveis</t>
  </si>
  <si>
    <t>Locação de Veiculos- PJ</t>
  </si>
  <si>
    <t xml:space="preserve">Locação de Bens Moveis -PJ </t>
  </si>
  <si>
    <t>Material para Audio e Video e Foto</t>
  </si>
  <si>
    <t>Locação de Bens Moveis-PJ</t>
  </si>
  <si>
    <t>Confecçaõ de Banner e Bandeira</t>
  </si>
  <si>
    <t xml:space="preserve">Compra  Revenda de Agendas </t>
  </si>
  <si>
    <t>Passagens Terrestre -PJ</t>
  </si>
  <si>
    <t>Material Reprografia</t>
  </si>
  <si>
    <t>Pubicações Oficiais - PJ</t>
  </si>
  <si>
    <t>Serviços de Apoio Adm. Tec. Ope -PJ</t>
  </si>
  <si>
    <t>Materia de Congraçamento Esportivo</t>
  </si>
  <si>
    <t>Demostrativo de Despesas - JANEIRO 2020 A DEZEMBRO 2020</t>
  </si>
  <si>
    <t>Compra Revenda Agndas</t>
  </si>
  <si>
    <t>Serviços Medicos - PJ</t>
  </si>
  <si>
    <t xml:space="preserve"> -   </t>
  </si>
  <si>
    <t>Revenda de Agendas</t>
  </si>
  <si>
    <t>Hospedagem -PJ</t>
  </si>
  <si>
    <t>Revenda de Agendas CAA/PR</t>
  </si>
  <si>
    <t>Revenda de Agenda CAA/PR</t>
  </si>
  <si>
    <t>Serviçlos Graficos</t>
  </si>
  <si>
    <t>Publicações Oficiais  -PJ</t>
  </si>
  <si>
    <t>Passagens Terrestre</t>
  </si>
  <si>
    <t>Revenda de Agenda</t>
  </si>
  <si>
    <t>Seminarios e Curso</t>
  </si>
  <si>
    <t>Passagens Aereas - PJ</t>
  </si>
  <si>
    <t>Descontos Obitidos</t>
  </si>
  <si>
    <t>Revebda de Agendas</t>
  </si>
  <si>
    <t>Passagens  Aereas PJ</t>
  </si>
  <si>
    <t>Maerial para Evento e Curso</t>
  </si>
  <si>
    <t>Revenadas de Agendas</t>
  </si>
  <si>
    <t>Serviço de Limpesa e Conservação</t>
  </si>
  <si>
    <t>Perdas Aplicações Financeiras</t>
  </si>
  <si>
    <t>Revenda de Agenda CAA</t>
  </si>
  <si>
    <t>Perdas em Aplicações Financeiras</t>
  </si>
  <si>
    <t>Serviços de Apoio Adm. Tec. Operacional PJ</t>
  </si>
  <si>
    <t>Locação de Bens Imoveis - PJ</t>
  </si>
  <si>
    <t>Revenda de Agendas CAA</t>
  </si>
  <si>
    <t>Seviços de Copias e Reprodução Doc.</t>
  </si>
  <si>
    <t>Serv. de Apoio Adm. Tec. Ope - PJ</t>
  </si>
  <si>
    <t>Serviços de Seguranças - PJ</t>
  </si>
  <si>
    <t>Fretes de Carretos - PJ</t>
  </si>
  <si>
    <t>Material Para Eventos e Cursos</t>
  </si>
  <si>
    <t>Bens Adiquiridos Para Doação</t>
  </si>
  <si>
    <t>Indenizações e Seguros</t>
  </si>
  <si>
    <t>Juros recebidos</t>
  </si>
  <si>
    <t xml:space="preserve">Compra Revenda de Agendas </t>
  </si>
  <si>
    <t>Matrial para Audio e Video</t>
  </si>
  <si>
    <t>Revenda deAgendas CAA/PR</t>
  </si>
  <si>
    <t>Revenda e Agendas</t>
  </si>
  <si>
    <t>Bens Adquirido para Doação</t>
  </si>
  <si>
    <t>Material Eletretronico</t>
  </si>
  <si>
    <t>Bens Adquiridos para Adoação</t>
  </si>
  <si>
    <t>Material para Audio e Video</t>
  </si>
  <si>
    <t>Perdas em aplicações Financeiras</t>
  </si>
  <si>
    <t xml:space="preserve">Perdas e Aplicações Finaceiras </t>
  </si>
  <si>
    <t>Perdas Apicações Financeiras</t>
  </si>
  <si>
    <t>Perdas em Aplicações Financeira</t>
  </si>
  <si>
    <t>Revenda de gendas CAA/PR</t>
  </si>
  <si>
    <t>Perdas em Aplicaçoes Finaceiras</t>
  </si>
  <si>
    <t>Perdas em Aplicaçoes Financeiras</t>
  </si>
  <si>
    <t>Material e Proteção e Segurança</t>
  </si>
  <si>
    <t>Perdas em Aplicações Finaceiras</t>
  </si>
  <si>
    <t xml:space="preserve">Perdas em Aplicações </t>
  </si>
  <si>
    <t xml:space="preserve">Serviços de Cópias e Reprodução de Doc. </t>
  </si>
  <si>
    <t>INSTRUÇÕES DE ACESSO ÀS DEMONSTRAÇÕES FINANCEIRAS DAS SUBSEÇÕES</t>
  </si>
  <si>
    <t xml:space="preserve">                   1 - CLICAR COM O BOTÃO DIREITO DO MOUSE NA FLECHA À DIREITA EXISTENTE NO CANTO INFERIOR ESQUERDO DA TELA</t>
  </si>
  <si>
    <t>2 - ATRAVÉS DA BARRA DE ROLAGEM, BUSCAR A SUBSEÇÃO DESEJADA. ENCONTRANDO-A, DAR UM DUPLO CLIQUE NO NOME DA MESMA, OU CLICAR NO BOTÃO "OK".</t>
  </si>
  <si>
    <t xml:space="preserve">                   3 - SERÁ POSSÍVEL VISUALIZAR A SUBSEÇÃO DESEJADA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</si>
</sst>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1" formatCode="_(* #,##0.00_);_(* \(#,##0.00\);_(* &quot;-&quot;??_);_(@_)"/>
    <numFmt numFmtId="177" formatCode="_-&quot;R$&quot;\ * #,##0.00_-;\-&quot;R$&quot;\ * #,##0.00_-;_-&quot;R$&quot;\ * &quot;-&quot;??_-;_-@_-"/>
    <numFmt numFmtId="178" formatCode="mmm\-yy;@"/>
    <numFmt numFmtId="179" formatCode="mm/yy"/>
    <numFmt numFmtId="180" formatCode="_(* #,##0.00_);_(* \(#,##0.00\);_(* \-??_);_(@_)"/>
    <numFmt numFmtId="181" formatCode="#,###.00"/>
    <numFmt numFmtId="182" formatCode="_-* #,##0.00_-;\-* #,##0.00_-;_-* \-??_-;_-@_-"/>
    <numFmt numFmtId="190" formatCode="[$-416]mmm\-yy;@"/>
  </numFmts>
  <fonts count="31" x14ac:knownFonts="1">
    <font>
      <sz val="10"/>
      <name val="Arial"/>
      <family val="2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Georgia"/>
      <family val="1"/>
    </font>
    <font>
      <b/>
      <sz val="10"/>
      <name val="Times New Roman"/>
      <family val="1"/>
    </font>
    <font>
      <b/>
      <sz val="10"/>
      <name val="Georgia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sz val="14"/>
      <name val="Georgia"/>
      <family val="1"/>
    </font>
    <font>
      <b/>
      <sz val="14"/>
      <name val="Times New Roman"/>
      <family val="1"/>
    </font>
    <font>
      <b/>
      <sz val="13"/>
      <name val="Georgia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sz val="12"/>
      <color rgb="FFFFFF00"/>
      <name val="Arial Black"/>
      <family val="2"/>
    </font>
    <font>
      <b/>
      <sz val="12"/>
      <color theme="1"/>
      <name val="Georgia"/>
      <family val="1"/>
    </font>
    <font>
      <b/>
      <i/>
      <sz val="9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theme="9" tint="0.59996337778862885"/>
      </patternFill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0"/>
        <bgColor indexed="31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ill="0" applyBorder="0" applyAlignment="0" applyProtection="0"/>
    <xf numFmtId="43" fontId="1" fillId="0" borderId="0" applyFill="0" applyBorder="0" applyAlignment="0" applyProtection="0"/>
  </cellStyleXfs>
  <cellXfs count="593">
    <xf numFmtId="0" fontId="0" fillId="0" borderId="0" xfId="0"/>
    <xf numFmtId="0" fontId="0" fillId="0" borderId="0" xfId="0" applyFont="1"/>
    <xf numFmtId="0" fontId="3" fillId="2" borderId="0" xfId="0" applyFont="1" applyFill="1"/>
    <xf numFmtId="0" fontId="4" fillId="2" borderId="0" xfId="0" applyFont="1" applyFill="1"/>
    <xf numFmtId="0" fontId="0" fillId="3" borderId="0" xfId="0" applyFill="1"/>
    <xf numFmtId="0" fontId="23" fillId="0" borderId="0" xfId="0" applyFont="1"/>
    <xf numFmtId="0" fontId="3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2" fillId="4" borderId="4" xfId="0" applyFont="1" applyFill="1" applyBorder="1" applyAlignment="1">
      <alignment horizontal="center" vertical="center"/>
    </xf>
    <xf numFmtId="190" fontId="2" fillId="5" borderId="4" xfId="0" applyNumberFormat="1" applyFont="1" applyFill="1" applyBorder="1" applyAlignment="1">
      <alignment horizontal="center" vertical="center"/>
    </xf>
    <xf numFmtId="178" fontId="2" fillId="4" borderId="4" xfId="0" applyNumberFormat="1" applyFont="1" applyFill="1" applyBorder="1" applyAlignment="1">
      <alignment horizontal="center" vertical="center"/>
    </xf>
    <xf numFmtId="179" fontId="2" fillId="4" borderId="4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3" fillId="0" borderId="0" xfId="0" applyFont="1"/>
    <xf numFmtId="0" fontId="3" fillId="0" borderId="5" xfId="0" applyFont="1" applyBorder="1"/>
    <xf numFmtId="0" fontId="3" fillId="0" borderId="0" xfId="0" applyFont="1" applyBorder="1"/>
    <xf numFmtId="180" fontId="3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0" fontId="0" fillId="2" borderId="0" xfId="0" applyFont="1" applyFill="1"/>
    <xf numFmtId="178" fontId="2" fillId="4" borderId="6" xfId="0" applyNumberFormat="1" applyFont="1" applyFill="1" applyBorder="1" applyAlignment="1">
      <alignment horizontal="center" vertical="center"/>
    </xf>
    <xf numFmtId="179" fontId="2" fillId="4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0" fontId="3" fillId="2" borderId="7" xfId="0" applyNumberFormat="1" applyFont="1" applyFill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3" fillId="2" borderId="8" xfId="0" applyNumberFormat="1" applyFont="1" applyFill="1" applyBorder="1" applyAlignment="1">
      <alignment vertical="center"/>
    </xf>
    <xf numFmtId="180" fontId="3" fillId="2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2" fillId="2" borderId="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180" fontId="2" fillId="2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80" fontId="3" fillId="0" borderId="8" xfId="0" applyNumberFormat="1" applyFont="1" applyBorder="1"/>
    <xf numFmtId="0" fontId="2" fillId="2" borderId="0" xfId="0" applyFont="1" applyFill="1" applyBorder="1" applyAlignment="1">
      <alignment horizontal="right" vertical="center"/>
    </xf>
    <xf numFmtId="180" fontId="3" fillId="0" borderId="8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80" fontId="3" fillId="2" borderId="11" xfId="0" applyNumberFormat="1" applyFont="1" applyFill="1" applyBorder="1" applyAlignment="1">
      <alignment vertical="center"/>
    </xf>
    <xf numFmtId="180" fontId="3" fillId="2" borderId="12" xfId="0" applyNumberFormat="1" applyFont="1" applyFill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2" borderId="7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180" fontId="3" fillId="0" borderId="7" xfId="0" applyNumberFormat="1" applyFont="1" applyBorder="1" applyAlignment="1">
      <alignment horizontal="right" vertical="center"/>
    </xf>
    <xf numFmtId="180" fontId="3" fillId="2" borderId="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quotePrefix="1" applyAlignment="1">
      <alignment vertical="center"/>
    </xf>
    <xf numFmtId="0" fontId="2" fillId="7" borderId="4" xfId="0" applyFont="1" applyFill="1" applyBorder="1" applyAlignment="1">
      <alignment horizontal="center" vertical="center"/>
    </xf>
    <xf numFmtId="179" fontId="2" fillId="8" borderId="13" xfId="0" applyNumberFormat="1" applyFont="1" applyFill="1" applyBorder="1" applyAlignment="1">
      <alignment horizontal="center" vertical="center"/>
    </xf>
    <xf numFmtId="179" fontId="2" fillId="8" borderId="14" xfId="0" applyNumberFormat="1" applyFont="1" applyFill="1" applyBorder="1" applyAlignment="1">
      <alignment horizontal="center" vertical="center"/>
    </xf>
    <xf numFmtId="177" fontId="6" fillId="6" borderId="15" xfId="1" applyFont="1" applyFill="1" applyBorder="1" applyAlignment="1">
      <alignment vertical="center"/>
    </xf>
    <xf numFmtId="177" fontId="5" fillId="6" borderId="0" xfId="1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2" fillId="9" borderId="4" xfId="0" applyFont="1" applyFill="1" applyBorder="1" applyAlignment="1">
      <alignment horizontal="center" vertical="center"/>
    </xf>
    <xf numFmtId="179" fontId="2" fillId="9" borderId="4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2" fillId="8" borderId="4" xfId="0" applyFont="1" applyFill="1" applyBorder="1" applyAlignment="1">
      <alignment horizontal="center" vertical="center"/>
    </xf>
    <xf numFmtId="180" fontId="5" fillId="2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Alignment="1">
      <alignment vertical="center"/>
    </xf>
    <xf numFmtId="181" fontId="3" fillId="0" borderId="16" xfId="0" applyNumberFormat="1" applyFont="1" applyBorder="1" applyAlignment="1">
      <alignment vertical="center"/>
    </xf>
    <xf numFmtId="178" fontId="2" fillId="4" borderId="17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78" fontId="2" fillId="9" borderId="4" xfId="0" applyNumberFormat="1" applyFont="1" applyFill="1" applyBorder="1" applyAlignment="1">
      <alignment horizontal="center" vertical="center"/>
    </xf>
    <xf numFmtId="0" fontId="4" fillId="10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178" fontId="2" fillId="9" borderId="4" xfId="0" applyNumberFormat="1" applyFont="1" applyFill="1" applyBorder="1" applyAlignment="1">
      <alignment horizontal="center"/>
    </xf>
    <xf numFmtId="179" fontId="2" fillId="9" borderId="4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4" fillId="9" borderId="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90" fontId="2" fillId="5" borderId="18" xfId="0" applyNumberFormat="1" applyFont="1" applyFill="1" applyBorder="1" applyAlignment="1">
      <alignment horizontal="center" vertical="center"/>
    </xf>
    <xf numFmtId="178" fontId="2" fillId="4" borderId="18" xfId="0" applyNumberFormat="1" applyFont="1" applyFill="1" applyBorder="1" applyAlignment="1">
      <alignment horizontal="center" vertical="center"/>
    </xf>
    <xf numFmtId="179" fontId="2" fillId="4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3" fillId="2" borderId="1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/>
    </xf>
    <xf numFmtId="178" fontId="2" fillId="4" borderId="21" xfId="0" applyNumberFormat="1" applyFont="1" applyFill="1" applyBorder="1" applyAlignment="1">
      <alignment horizontal="center" vertical="center"/>
    </xf>
    <xf numFmtId="179" fontId="2" fillId="4" borderId="2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180" fontId="2" fillId="2" borderId="24" xfId="0" applyNumberFormat="1" applyFont="1" applyFill="1" applyBorder="1" applyAlignment="1">
      <alignment vertical="center"/>
    </xf>
    <xf numFmtId="178" fontId="2" fillId="8" borderId="25" xfId="0" applyNumberFormat="1" applyFont="1" applyFill="1" applyBorder="1" applyAlignment="1">
      <alignment horizontal="center" vertical="center"/>
    </xf>
    <xf numFmtId="178" fontId="2" fillId="8" borderId="21" xfId="0" applyNumberFormat="1" applyFont="1" applyFill="1" applyBorder="1" applyAlignment="1">
      <alignment horizontal="center" vertical="center"/>
    </xf>
    <xf numFmtId="179" fontId="2" fillId="8" borderId="21" xfId="0" applyNumberFormat="1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80" fontId="2" fillId="8" borderId="22" xfId="0" applyNumberFormat="1" applyFont="1" applyFill="1" applyBorder="1" applyAlignment="1">
      <alignment horizontal="center" vertical="center"/>
    </xf>
    <xf numFmtId="178" fontId="2" fillId="8" borderId="2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80" fontId="2" fillId="2" borderId="10" xfId="0" applyNumberFormat="1" applyFont="1" applyFill="1" applyBorder="1" applyAlignment="1">
      <alignment horizontal="center" vertical="center"/>
    </xf>
    <xf numFmtId="179" fontId="2" fillId="8" borderId="22" xfId="0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178" fontId="2" fillId="4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4" borderId="33" xfId="0" applyFont="1" applyFill="1" applyBorder="1" applyAlignment="1">
      <alignment horizontal="center" vertical="center"/>
    </xf>
    <xf numFmtId="178" fontId="2" fillId="4" borderId="34" xfId="0" applyNumberFormat="1" applyFont="1" applyFill="1" applyBorder="1" applyAlignment="1">
      <alignment horizontal="center" vertical="center"/>
    </xf>
    <xf numFmtId="179" fontId="2" fillId="4" borderId="34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190" fontId="2" fillId="8" borderId="35" xfId="0" applyNumberFormat="1" applyFont="1" applyFill="1" applyBorder="1" applyAlignment="1">
      <alignment horizontal="center" vertical="center"/>
    </xf>
    <xf numFmtId="190" fontId="2" fillId="8" borderId="22" xfId="0" applyNumberFormat="1" applyFont="1" applyFill="1" applyBorder="1" applyAlignment="1">
      <alignment horizontal="center" vertical="center"/>
    </xf>
    <xf numFmtId="178" fontId="2" fillId="9" borderId="25" xfId="0" applyNumberFormat="1" applyFont="1" applyFill="1" applyBorder="1" applyAlignment="1">
      <alignment horizontal="center" vertical="center"/>
    </xf>
    <xf numFmtId="178" fontId="2" fillId="9" borderId="21" xfId="0" applyNumberFormat="1" applyFont="1" applyFill="1" applyBorder="1" applyAlignment="1">
      <alignment horizontal="center" vertical="center"/>
    </xf>
    <xf numFmtId="179" fontId="2" fillId="9" borderId="21" xfId="0" applyNumberFormat="1" applyFont="1" applyFill="1" applyBorder="1" applyAlignment="1">
      <alignment horizontal="center" vertical="center"/>
    </xf>
    <xf numFmtId="179" fontId="2" fillId="9" borderId="22" xfId="0" applyNumberFormat="1" applyFont="1" applyFill="1" applyBorder="1" applyAlignment="1">
      <alignment horizontal="center" vertical="center"/>
    </xf>
    <xf numFmtId="179" fontId="2" fillId="9" borderId="27" xfId="0" applyNumberFormat="1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178" fontId="24" fillId="9" borderId="25" xfId="0" applyNumberFormat="1" applyFont="1" applyFill="1" applyBorder="1" applyAlignment="1">
      <alignment horizontal="center" vertical="center"/>
    </xf>
    <xf numFmtId="178" fontId="24" fillId="9" borderId="21" xfId="0" applyNumberFormat="1" applyFont="1" applyFill="1" applyBorder="1" applyAlignment="1">
      <alignment horizontal="center" vertical="center"/>
    </xf>
    <xf numFmtId="179" fontId="24" fillId="9" borderId="21" xfId="0" applyNumberFormat="1" applyFont="1" applyFill="1" applyBorder="1" applyAlignment="1">
      <alignment horizontal="center" vertical="center"/>
    </xf>
    <xf numFmtId="0" fontId="24" fillId="9" borderId="22" xfId="0" applyFont="1" applyFill="1" applyBorder="1" applyAlignment="1">
      <alignment horizontal="center" vertical="center"/>
    </xf>
    <xf numFmtId="180" fontId="2" fillId="2" borderId="37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180" fontId="2" fillId="2" borderId="0" xfId="0" applyNumberFormat="1" applyFont="1" applyFill="1" applyBorder="1"/>
    <xf numFmtId="178" fontId="2" fillId="9" borderId="25" xfId="0" applyNumberFormat="1" applyFont="1" applyFill="1" applyBorder="1" applyAlignment="1">
      <alignment horizontal="center"/>
    </xf>
    <xf numFmtId="178" fontId="2" fillId="9" borderId="21" xfId="0" applyNumberFormat="1" applyFont="1" applyFill="1" applyBorder="1" applyAlignment="1">
      <alignment horizontal="center"/>
    </xf>
    <xf numFmtId="179" fontId="2" fillId="9" borderId="21" xfId="0" applyNumberFormat="1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3" fillId="0" borderId="38" xfId="0" applyFont="1" applyBorder="1" applyAlignment="1">
      <alignment vertical="center"/>
    </xf>
    <xf numFmtId="178" fontId="2" fillId="9" borderId="27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4" borderId="40" xfId="0" applyFont="1" applyFill="1" applyBorder="1" applyAlignment="1">
      <alignment horizontal="center" vertical="center"/>
    </xf>
    <xf numFmtId="178" fontId="2" fillId="4" borderId="41" xfId="0" applyNumberFormat="1" applyFont="1" applyFill="1" applyBorder="1" applyAlignment="1">
      <alignment horizontal="center" vertical="center"/>
    </xf>
    <xf numFmtId="179" fontId="2" fillId="4" borderId="41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6" borderId="32" xfId="0" applyFont="1" applyFill="1" applyBorder="1" applyAlignment="1">
      <alignment horizontal="left" vertical="center"/>
    </xf>
    <xf numFmtId="178" fontId="2" fillId="4" borderId="27" xfId="0" applyNumberFormat="1" applyFont="1" applyFill="1" applyBorder="1" applyAlignment="1">
      <alignment horizontal="center" vertical="center"/>
    </xf>
    <xf numFmtId="180" fontId="2" fillId="6" borderId="0" xfId="0" applyNumberFormat="1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171" fontId="3" fillId="2" borderId="9" xfId="0" applyNumberFormat="1" applyFont="1" applyFill="1" applyBorder="1" applyAlignment="1">
      <alignment vertical="center"/>
    </xf>
    <xf numFmtId="0" fontId="2" fillId="4" borderId="43" xfId="0" applyFont="1" applyFill="1" applyBorder="1" applyAlignment="1">
      <alignment horizontal="center" vertical="center"/>
    </xf>
    <xf numFmtId="180" fontId="2" fillId="4" borderId="44" xfId="0" applyNumberFormat="1" applyFont="1" applyFill="1" applyBorder="1" applyAlignment="1">
      <alignment horizontal="right" vertical="center"/>
    </xf>
    <xf numFmtId="180" fontId="2" fillId="4" borderId="45" xfId="0" applyNumberFormat="1" applyFont="1" applyFill="1" applyBorder="1" applyAlignment="1">
      <alignment vertical="center"/>
    </xf>
    <xf numFmtId="0" fontId="2" fillId="4" borderId="46" xfId="0" applyFont="1" applyFill="1" applyBorder="1" applyAlignment="1">
      <alignment horizontal="center" vertical="center"/>
    </xf>
    <xf numFmtId="180" fontId="2" fillId="4" borderId="47" xfId="0" applyNumberFormat="1" applyFont="1" applyFill="1" applyBorder="1" applyAlignment="1">
      <alignment horizontal="center" vertical="center"/>
    </xf>
    <xf numFmtId="180" fontId="2" fillId="4" borderId="47" xfId="0" applyNumberFormat="1" applyFont="1" applyFill="1" applyBorder="1" applyAlignment="1">
      <alignment vertical="center"/>
    </xf>
    <xf numFmtId="0" fontId="2" fillId="11" borderId="43" xfId="0" applyFont="1" applyFill="1" applyBorder="1" applyAlignment="1">
      <alignment horizontal="center" vertical="center"/>
    </xf>
    <xf numFmtId="180" fontId="2" fillId="11" borderId="44" xfId="0" applyNumberFormat="1" applyFont="1" applyFill="1" applyBorder="1" applyAlignment="1">
      <alignment vertical="center"/>
    </xf>
    <xf numFmtId="0" fontId="2" fillId="7" borderId="43" xfId="0" applyFont="1" applyFill="1" applyBorder="1" applyAlignment="1">
      <alignment horizontal="center" vertical="center"/>
    </xf>
    <xf numFmtId="180" fontId="2" fillId="7" borderId="44" xfId="0" applyNumberFormat="1" applyFont="1" applyFill="1" applyBorder="1" applyAlignment="1">
      <alignment vertical="center"/>
    </xf>
    <xf numFmtId="180" fontId="2" fillId="4" borderId="44" xfId="0" applyNumberFormat="1" applyFont="1" applyFill="1" applyBorder="1" applyAlignment="1">
      <alignment horizontal="center" vertical="center"/>
    </xf>
    <xf numFmtId="180" fontId="2" fillId="7" borderId="48" xfId="0" applyNumberFormat="1" applyFont="1" applyFill="1" applyBorder="1" applyAlignment="1">
      <alignment vertical="center"/>
    </xf>
    <xf numFmtId="180" fontId="2" fillId="7" borderId="47" xfId="0" applyNumberFormat="1" applyFont="1" applyFill="1" applyBorder="1" applyAlignment="1">
      <alignment vertical="center"/>
    </xf>
    <xf numFmtId="180" fontId="2" fillId="4" borderId="48" xfId="0" applyNumberFormat="1" applyFont="1" applyFill="1" applyBorder="1" applyAlignment="1">
      <alignment horizontal="center" vertical="center"/>
    </xf>
    <xf numFmtId="0" fontId="3" fillId="3" borderId="23" xfId="0" applyFont="1" applyFill="1" applyBorder="1"/>
    <xf numFmtId="180" fontId="2" fillId="2" borderId="7" xfId="0" applyNumberFormat="1" applyFont="1" applyFill="1" applyBorder="1" applyAlignment="1">
      <alignment horizontal="center" vertical="center"/>
    </xf>
    <xf numFmtId="180" fontId="2" fillId="2" borderId="8" xfId="0" applyNumberFormat="1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vertical="center"/>
    </xf>
    <xf numFmtId="4" fontId="2" fillId="12" borderId="50" xfId="0" applyNumberFormat="1" applyFont="1" applyFill="1" applyBorder="1" applyAlignment="1">
      <alignment vertical="center"/>
    </xf>
    <xf numFmtId="4" fontId="2" fillId="12" borderId="49" xfId="0" applyNumberFormat="1" applyFont="1" applyFill="1" applyBorder="1" applyAlignment="1">
      <alignment vertical="center"/>
    </xf>
    <xf numFmtId="180" fontId="2" fillId="11" borderId="44" xfId="0" applyNumberFormat="1" applyFont="1" applyFill="1" applyBorder="1" applyAlignment="1">
      <alignment horizontal="right" vertical="center"/>
    </xf>
    <xf numFmtId="180" fontId="2" fillId="7" borderId="44" xfId="0" applyNumberFormat="1" applyFont="1" applyFill="1" applyBorder="1" applyAlignment="1">
      <alignment horizontal="right" vertical="center"/>
    </xf>
    <xf numFmtId="180" fontId="2" fillId="8" borderId="51" xfId="0" applyNumberFormat="1" applyFont="1" applyFill="1" applyBorder="1" applyAlignment="1">
      <alignment horizontal="center" vertical="center"/>
    </xf>
    <xf numFmtId="180" fontId="2" fillId="4" borderId="51" xfId="0" applyNumberFormat="1" applyFont="1" applyFill="1" applyBorder="1" applyAlignment="1">
      <alignment horizontal="center" vertical="center"/>
    </xf>
    <xf numFmtId="171" fontId="2" fillId="4" borderId="44" xfId="0" applyNumberFormat="1" applyFont="1" applyFill="1" applyBorder="1" applyAlignment="1">
      <alignment horizontal="center" vertical="center"/>
    </xf>
    <xf numFmtId="171" fontId="2" fillId="8" borderId="43" xfId="0" applyNumberFormat="1" applyFont="1" applyFill="1" applyBorder="1" applyAlignment="1">
      <alignment vertical="center"/>
    </xf>
    <xf numFmtId="171" fontId="2" fillId="7" borderId="44" xfId="0" applyNumberFormat="1" applyFont="1" applyFill="1" applyBorder="1" applyAlignment="1">
      <alignment vertical="center"/>
    </xf>
    <xf numFmtId="171" fontId="2" fillId="8" borderId="51" xfId="0" applyNumberFormat="1" applyFont="1" applyFill="1" applyBorder="1" applyAlignment="1">
      <alignment horizontal="center" vertical="center"/>
    </xf>
    <xf numFmtId="0" fontId="2" fillId="12" borderId="52" xfId="0" applyFont="1" applyFill="1" applyBorder="1" applyAlignment="1">
      <alignment vertical="center"/>
    </xf>
    <xf numFmtId="180" fontId="2" fillId="4" borderId="51" xfId="0" applyNumberFormat="1" applyFont="1" applyFill="1" applyBorder="1" applyAlignment="1">
      <alignment horizontal="right" vertical="center"/>
    </xf>
    <xf numFmtId="180" fontId="2" fillId="8" borderId="51" xfId="0" applyNumberFormat="1" applyFont="1" applyFill="1" applyBorder="1" applyAlignment="1">
      <alignment horizontal="right" vertical="center"/>
    </xf>
    <xf numFmtId="180" fontId="2" fillId="8" borderId="53" xfId="0" applyNumberFormat="1" applyFont="1" applyFill="1" applyBorder="1" applyAlignment="1">
      <alignment horizontal="right" vertical="center"/>
    </xf>
    <xf numFmtId="0" fontId="3" fillId="4" borderId="43" xfId="0" applyFont="1" applyFill="1" applyBorder="1" applyAlignment="1">
      <alignment vertical="center"/>
    </xf>
    <xf numFmtId="39" fontId="2" fillId="12" borderId="50" xfId="0" applyNumberFormat="1" applyFont="1" applyFill="1" applyBorder="1" applyAlignment="1">
      <alignment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/>
    </xf>
    <xf numFmtId="180" fontId="2" fillId="4" borderId="44" xfId="0" applyNumberFormat="1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180" fontId="2" fillId="7" borderId="44" xfId="0" applyNumberFormat="1" applyFont="1" applyFill="1" applyBorder="1"/>
    <xf numFmtId="180" fontId="2" fillId="8" borderId="51" xfId="0" applyNumberFormat="1" applyFont="1" applyFill="1" applyBorder="1" applyAlignment="1">
      <alignment horizontal="center"/>
    </xf>
    <xf numFmtId="4" fontId="2" fillId="12" borderId="49" xfId="0" applyNumberFormat="1" applyFont="1" applyFill="1" applyBorder="1"/>
    <xf numFmtId="4" fontId="2" fillId="12" borderId="50" xfId="0" applyNumberFormat="1" applyFont="1" applyFill="1" applyBorder="1"/>
    <xf numFmtId="0" fontId="3" fillId="0" borderId="26" xfId="0" applyFont="1" applyBorder="1"/>
    <xf numFmtId="180" fontId="2" fillId="4" borderId="44" xfId="0" applyNumberFormat="1" applyFont="1" applyFill="1" applyBorder="1" applyAlignment="1">
      <alignment horizontal="right"/>
    </xf>
    <xf numFmtId="0" fontId="2" fillId="12" borderId="49" xfId="0" applyFont="1" applyFill="1" applyBorder="1"/>
    <xf numFmtId="180" fontId="2" fillId="2" borderId="9" xfId="0" applyNumberFormat="1" applyFont="1" applyFill="1" applyBorder="1" applyAlignment="1">
      <alignment vertical="center"/>
    </xf>
    <xf numFmtId="180" fontId="2" fillId="0" borderId="7" xfId="0" applyNumberFormat="1" applyFont="1" applyBorder="1" applyAlignment="1">
      <alignment vertical="center"/>
    </xf>
    <xf numFmtId="0" fontId="5" fillId="6" borderId="0" xfId="0" applyFont="1" applyFill="1" applyAlignment="1">
      <alignment vertical="center"/>
    </xf>
    <xf numFmtId="180" fontId="2" fillId="0" borderId="11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0" fontId="2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6" fillId="0" borderId="0" xfId="0" applyFont="1"/>
    <xf numFmtId="180" fontId="2" fillId="0" borderId="8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0" fontId="14" fillId="2" borderId="0" xfId="0" applyFont="1" applyFill="1"/>
    <xf numFmtId="180" fontId="2" fillId="2" borderId="8" xfId="0" applyNumberFormat="1" applyFont="1" applyFill="1" applyBorder="1" applyAlignment="1">
      <alignment horizontal="right" vertical="center"/>
    </xf>
    <xf numFmtId="180" fontId="2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6" borderId="0" xfId="0" applyFont="1" applyFill="1" applyBorder="1" applyAlignment="1">
      <alignment vertical="center"/>
    </xf>
    <xf numFmtId="171" fontId="2" fillId="2" borderId="9" xfId="0" applyNumberFormat="1" applyFont="1" applyFill="1" applyBorder="1" applyAlignment="1">
      <alignment horizontal="center" vertical="center"/>
    </xf>
    <xf numFmtId="171" fontId="2" fillId="2" borderId="8" xfId="0" applyNumberFormat="1" applyFont="1" applyFill="1" applyBorder="1" applyAlignment="1">
      <alignment horizontal="center" vertical="center"/>
    </xf>
    <xf numFmtId="180" fontId="2" fillId="2" borderId="9" xfId="0" applyNumberFormat="1" applyFont="1" applyFill="1" applyBorder="1" applyAlignment="1">
      <alignment horizontal="right" vertical="center"/>
    </xf>
    <xf numFmtId="180" fontId="2" fillId="0" borderId="55" xfId="0" applyNumberFormat="1" applyFont="1" applyBorder="1" applyAlignment="1">
      <alignment vertical="center"/>
    </xf>
    <xf numFmtId="180" fontId="2" fillId="2" borderId="56" xfId="0" applyNumberFormat="1" applyFont="1" applyFill="1" applyBorder="1" applyAlignment="1">
      <alignment horizontal="right" vertical="center"/>
    </xf>
    <xf numFmtId="180" fontId="2" fillId="2" borderId="57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80" fontId="2" fillId="2" borderId="8" xfId="0" applyNumberFormat="1" applyFont="1" applyFill="1" applyBorder="1" applyAlignment="1">
      <alignment horizontal="center"/>
    </xf>
    <xf numFmtId="0" fontId="5" fillId="2" borderId="2" xfId="0" applyFont="1" applyFill="1" applyBorder="1"/>
    <xf numFmtId="180" fontId="2" fillId="0" borderId="7" xfId="0" applyNumberFormat="1" applyFont="1" applyBorder="1"/>
    <xf numFmtId="43" fontId="0" fillId="0" borderId="0" xfId="0" applyNumberFormat="1"/>
    <xf numFmtId="43" fontId="0" fillId="0" borderId="0" xfId="0" applyNumberFormat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180" fontId="2" fillId="3" borderId="10" xfId="0" applyNumberFormat="1" applyFont="1" applyFill="1" applyBorder="1" applyAlignment="1">
      <alignment horizontal="right" vertical="center"/>
    </xf>
    <xf numFmtId="180" fontId="2" fillId="6" borderId="0" xfId="0" applyNumberFormat="1" applyFont="1" applyFill="1" applyBorder="1" applyAlignment="1">
      <alignment horizontal="center" vertical="center"/>
    </xf>
    <xf numFmtId="180" fontId="2" fillId="6" borderId="10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180" fontId="2" fillId="6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" fontId="2" fillId="12" borderId="4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171" fontId="0" fillId="0" borderId="0" xfId="0" applyNumberFormat="1" applyAlignment="1">
      <alignment vertical="center"/>
    </xf>
    <xf numFmtId="180" fontId="2" fillId="0" borderId="58" xfId="0" applyNumberFormat="1" applyFont="1" applyBorder="1" applyAlignment="1">
      <alignment vertical="center"/>
    </xf>
    <xf numFmtId="178" fontId="2" fillId="4" borderId="59" xfId="0" applyNumberFormat="1" applyFont="1" applyFill="1" applyBorder="1" applyAlignment="1">
      <alignment horizontal="center" vertical="center"/>
    </xf>
    <xf numFmtId="179" fontId="2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80" fontId="2" fillId="7" borderId="60" xfId="0" applyNumberFormat="1" applyFont="1" applyFill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180" fontId="2" fillId="2" borderId="37" xfId="0" applyNumberFormat="1" applyFont="1" applyFill="1" applyBorder="1" applyAlignment="1">
      <alignment horizontal="right" vertical="center"/>
    </xf>
    <xf numFmtId="0" fontId="3" fillId="0" borderId="62" xfId="0" applyFont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180" fontId="2" fillId="2" borderId="37" xfId="0" applyNumberFormat="1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180" fontId="2" fillId="2" borderId="37" xfId="0" applyNumberFormat="1" applyFont="1" applyFill="1" applyBorder="1" applyAlignment="1">
      <alignment horizontal="center"/>
    </xf>
    <xf numFmtId="0" fontId="3" fillId="2" borderId="65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2" borderId="9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vertical="center"/>
    </xf>
    <xf numFmtId="0" fontId="2" fillId="7" borderId="54" xfId="0" applyFont="1" applyFill="1" applyBorder="1" applyAlignment="1">
      <alignment horizontal="center" vertical="center"/>
    </xf>
    <xf numFmtId="180" fontId="2" fillId="2" borderId="19" xfId="0" applyNumberFormat="1" applyFont="1" applyFill="1" applyBorder="1" applyAlignment="1">
      <alignment horizontal="right" vertical="center"/>
    </xf>
    <xf numFmtId="180" fontId="2" fillId="2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vertical="center"/>
    </xf>
    <xf numFmtId="178" fontId="2" fillId="9" borderId="66" xfId="0" applyNumberFormat="1" applyFont="1" applyFill="1" applyBorder="1" applyAlignment="1">
      <alignment horizontal="center" vertical="center"/>
    </xf>
    <xf numFmtId="178" fontId="2" fillId="9" borderId="67" xfId="0" applyNumberFormat="1" applyFont="1" applyFill="1" applyBorder="1" applyAlignment="1">
      <alignment horizontal="center" vertical="center"/>
    </xf>
    <xf numFmtId="179" fontId="2" fillId="9" borderId="67" xfId="0" applyNumberFormat="1" applyFont="1" applyFill="1" applyBorder="1" applyAlignment="1">
      <alignment horizontal="center" vertical="center"/>
    </xf>
    <xf numFmtId="179" fontId="2" fillId="9" borderId="1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9" fontId="2" fillId="4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180" fontId="2" fillId="7" borderId="19" xfId="0" applyNumberFormat="1" applyFont="1" applyFill="1" applyBorder="1" applyAlignment="1">
      <alignment vertical="center"/>
    </xf>
    <xf numFmtId="180" fontId="2" fillId="8" borderId="24" xfId="0" applyNumberFormat="1" applyFont="1" applyFill="1" applyBorder="1" applyAlignment="1">
      <alignment vertical="center"/>
    </xf>
    <xf numFmtId="180" fontId="2" fillId="2" borderId="68" xfId="0" applyNumberFormat="1" applyFont="1" applyFill="1" applyBorder="1" applyAlignment="1">
      <alignment horizontal="right" vertical="center"/>
    </xf>
    <xf numFmtId="180" fontId="2" fillId="2" borderId="69" xfId="0" applyNumberFormat="1" applyFont="1" applyFill="1" applyBorder="1" applyAlignment="1">
      <alignment horizontal="center" vertical="center"/>
    </xf>
    <xf numFmtId="180" fontId="2" fillId="2" borderId="70" xfId="0" applyNumberFormat="1" applyFont="1" applyFill="1" applyBorder="1" applyAlignment="1">
      <alignment horizontal="center"/>
    </xf>
    <xf numFmtId="180" fontId="2" fillId="2" borderId="58" xfId="0" applyNumberFormat="1" applyFont="1" applyFill="1" applyBorder="1" applyAlignment="1">
      <alignment horizontal="center" vertical="center"/>
    </xf>
    <xf numFmtId="43" fontId="3" fillId="0" borderId="7" xfId="2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180" fontId="2" fillId="2" borderId="58" xfId="0" applyNumberFormat="1" applyFont="1" applyFill="1" applyBorder="1" applyAlignment="1">
      <alignment horizontal="right" vertical="center"/>
    </xf>
    <xf numFmtId="171" fontId="2" fillId="0" borderId="0" xfId="0" applyNumberFormat="1" applyFont="1" applyAlignment="1">
      <alignment vertical="center"/>
    </xf>
    <xf numFmtId="0" fontId="2" fillId="9" borderId="18" xfId="0" applyFont="1" applyFill="1" applyBorder="1" applyAlignment="1">
      <alignment horizontal="center" vertical="center"/>
    </xf>
    <xf numFmtId="180" fontId="2" fillId="4" borderId="24" xfId="0" applyNumberFormat="1" applyFont="1" applyFill="1" applyBorder="1" applyAlignment="1">
      <alignment vertical="center"/>
    </xf>
    <xf numFmtId="0" fontId="3" fillId="6" borderId="15" xfId="0" applyFont="1" applyFill="1" applyBorder="1" applyAlignment="1">
      <alignment horizontal="left" vertical="center"/>
    </xf>
    <xf numFmtId="43" fontId="3" fillId="2" borderId="9" xfId="2" applyFont="1" applyFill="1" applyBorder="1" applyAlignment="1">
      <alignment vertical="center"/>
    </xf>
    <xf numFmtId="180" fontId="2" fillId="13" borderId="24" xfId="0" applyNumberFormat="1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2" fillId="2" borderId="0" xfId="0" applyFont="1" applyFill="1"/>
    <xf numFmtId="0" fontId="5" fillId="4" borderId="20" xfId="0" applyFont="1" applyFill="1" applyBorder="1" applyAlignment="1">
      <alignment horizontal="center" vertical="center"/>
    </xf>
    <xf numFmtId="178" fontId="5" fillId="4" borderId="21" xfId="0" applyNumberFormat="1" applyFont="1" applyFill="1" applyBorder="1" applyAlignment="1">
      <alignment horizontal="center" vertical="center"/>
    </xf>
    <xf numFmtId="179" fontId="5" fillId="4" borderId="21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180" fontId="4" fillId="0" borderId="7" xfId="0" applyNumberFormat="1" applyFont="1" applyBorder="1" applyAlignment="1">
      <alignment horizontal="right" vertical="center"/>
    </xf>
    <xf numFmtId="180" fontId="5" fillId="2" borderId="9" xfId="0" applyNumberFormat="1" applyFont="1" applyFill="1" applyBorder="1" applyAlignment="1">
      <alignment horizontal="center" vertical="center"/>
    </xf>
    <xf numFmtId="180" fontId="5" fillId="2" borderId="24" xfId="0" applyNumberFormat="1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80" fontId="5" fillId="2" borderId="8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/>
    </xf>
    <xf numFmtId="180" fontId="5" fillId="2" borderId="9" xfId="0" applyNumberFormat="1" applyFont="1" applyFill="1" applyBorder="1" applyAlignment="1">
      <alignment vertical="center"/>
    </xf>
    <xf numFmtId="0" fontId="4" fillId="2" borderId="6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61" xfId="0" applyFont="1" applyFill="1" applyBorder="1" applyAlignment="1">
      <alignment vertical="center"/>
    </xf>
    <xf numFmtId="180" fontId="5" fillId="2" borderId="8" xfId="0" applyNumberFormat="1" applyFont="1" applyFill="1" applyBorder="1" applyAlignment="1">
      <alignment horizontal="right" vertical="center"/>
    </xf>
    <xf numFmtId="0" fontId="5" fillId="4" borderId="43" xfId="0" applyFont="1" applyFill="1" applyBorder="1" applyAlignment="1">
      <alignment horizontal="center" vertical="center"/>
    </xf>
    <xf numFmtId="180" fontId="5" fillId="4" borderId="44" xfId="0" applyNumberFormat="1" applyFont="1" applyFill="1" applyBorder="1" applyAlignment="1">
      <alignment horizontal="center" vertical="center"/>
    </xf>
    <xf numFmtId="180" fontId="5" fillId="4" borderId="24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80" fontId="5" fillId="2" borderId="0" xfId="0" applyNumberFormat="1" applyFont="1" applyFill="1" applyBorder="1" applyAlignment="1">
      <alignment vertical="center"/>
    </xf>
    <xf numFmtId="0" fontId="5" fillId="7" borderId="40" xfId="0" applyFont="1" applyFill="1" applyBorder="1" applyAlignment="1">
      <alignment horizontal="center" vertical="center"/>
    </xf>
    <xf numFmtId="178" fontId="5" fillId="8" borderId="41" xfId="0" applyNumberFormat="1" applyFont="1" applyFill="1" applyBorder="1" applyAlignment="1">
      <alignment horizontal="center" vertical="center"/>
    </xf>
    <xf numFmtId="179" fontId="5" fillId="8" borderId="41" xfId="0" applyNumberFormat="1" applyFont="1" applyFill="1" applyBorder="1" applyAlignment="1">
      <alignment horizontal="center" vertical="center"/>
    </xf>
    <xf numFmtId="178" fontId="5" fillId="8" borderId="4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80" fontId="4" fillId="2" borderId="9" xfId="0" applyNumberFormat="1" applyFont="1" applyFill="1" applyBorder="1" applyAlignment="1">
      <alignment vertical="center"/>
    </xf>
    <xf numFmtId="182" fontId="5" fillId="0" borderId="9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3" fontId="4" fillId="0" borderId="7" xfId="2" applyFont="1" applyBorder="1" applyAlignment="1">
      <alignment vertical="center"/>
    </xf>
    <xf numFmtId="0" fontId="5" fillId="7" borderId="46" xfId="0" applyFont="1" applyFill="1" applyBorder="1" applyAlignment="1">
      <alignment horizontal="center" vertical="center"/>
    </xf>
    <xf numFmtId="182" fontId="5" fillId="7" borderId="47" xfId="0" applyNumberFormat="1" applyFont="1" applyFill="1" applyBorder="1" applyAlignment="1">
      <alignment vertical="center"/>
    </xf>
    <xf numFmtId="180" fontId="5" fillId="8" borderId="24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5" fillId="12" borderId="49" xfId="0" applyFont="1" applyFill="1" applyBorder="1" applyAlignment="1">
      <alignment vertical="center"/>
    </xf>
    <xf numFmtId="4" fontId="5" fillId="12" borderId="5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5" fillId="2" borderId="37" xfId="0" applyNumberFormat="1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180" fontId="5" fillId="2" borderId="10" xfId="0" applyNumberFormat="1" applyFont="1" applyFill="1" applyBorder="1" applyAlignment="1">
      <alignment horizontal="center" vertical="center"/>
    </xf>
    <xf numFmtId="180" fontId="5" fillId="2" borderId="10" xfId="0" applyNumberFormat="1" applyFont="1" applyFill="1" applyBorder="1" applyAlignment="1">
      <alignment vertical="center"/>
    </xf>
    <xf numFmtId="0" fontId="5" fillId="7" borderId="4" xfId="0" applyFont="1" applyFill="1" applyBorder="1" applyAlignment="1">
      <alignment horizontal="center" vertical="center"/>
    </xf>
    <xf numFmtId="178" fontId="5" fillId="8" borderId="25" xfId="0" applyNumberFormat="1" applyFont="1" applyFill="1" applyBorder="1" applyAlignment="1">
      <alignment horizontal="center" vertical="center"/>
    </xf>
    <xf numFmtId="178" fontId="5" fillId="8" borderId="21" xfId="0" applyNumberFormat="1" applyFont="1" applyFill="1" applyBorder="1" applyAlignment="1">
      <alignment horizontal="center" vertical="center"/>
    </xf>
    <xf numFmtId="179" fontId="5" fillId="8" borderId="21" xfId="0" applyNumberFormat="1" applyFont="1" applyFill="1" applyBorder="1" applyAlignment="1">
      <alignment horizontal="center" vertical="center"/>
    </xf>
    <xf numFmtId="179" fontId="5" fillId="8" borderId="22" xfId="0" applyNumberFormat="1" applyFont="1" applyFill="1" applyBorder="1" applyAlignment="1">
      <alignment horizontal="center" vertical="center"/>
    </xf>
    <xf numFmtId="180" fontId="5" fillId="0" borderId="7" xfId="0" applyNumberFormat="1" applyFont="1" applyBorder="1" applyAlignment="1">
      <alignment vertical="center"/>
    </xf>
    <xf numFmtId="180" fontId="5" fillId="0" borderId="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" borderId="23" xfId="0" applyFont="1" applyFill="1" applyBorder="1"/>
    <xf numFmtId="0" fontId="5" fillId="7" borderId="43" xfId="0" applyFont="1" applyFill="1" applyBorder="1" applyAlignment="1">
      <alignment horizontal="center" vertical="center"/>
    </xf>
    <xf numFmtId="180" fontId="5" fillId="7" borderId="44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4" fontId="5" fillId="12" borderId="49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0" fillId="2" borderId="9" xfId="0" applyFont="1" applyFill="1" applyBorder="1" applyAlignment="1">
      <alignment vertical="center"/>
    </xf>
    <xf numFmtId="180" fontId="0" fillId="0" borderId="7" xfId="0" applyNumberFormat="1" applyFont="1" applyBorder="1" applyAlignment="1">
      <alignment vertical="center"/>
    </xf>
    <xf numFmtId="180" fontId="6" fillId="2" borderId="9" xfId="0" applyNumberFormat="1" applyFont="1" applyFill="1" applyBorder="1" applyAlignment="1">
      <alignment horizontal="center" vertical="center"/>
    </xf>
    <xf numFmtId="180" fontId="6" fillId="2" borderId="2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right"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6" fillId="4" borderId="43" xfId="0" applyFont="1" applyFill="1" applyBorder="1" applyAlignment="1">
      <alignment horizontal="center" vertical="center"/>
    </xf>
    <xf numFmtId="180" fontId="6" fillId="4" borderId="44" xfId="0" applyNumberFormat="1" applyFont="1" applyFill="1" applyBorder="1" applyAlignment="1">
      <alignment horizontal="center" vertical="center"/>
    </xf>
    <xf numFmtId="180" fontId="6" fillId="4" borderId="24" xfId="0" applyNumberFormat="1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178" fontId="6" fillId="8" borderId="25" xfId="0" applyNumberFormat="1" applyFont="1" applyFill="1" applyBorder="1" applyAlignment="1">
      <alignment horizontal="center" vertical="center"/>
    </xf>
    <xf numFmtId="178" fontId="6" fillId="8" borderId="21" xfId="0" applyNumberFormat="1" applyFont="1" applyFill="1" applyBorder="1" applyAlignment="1">
      <alignment horizontal="center" vertical="center"/>
    </xf>
    <xf numFmtId="179" fontId="6" fillId="8" borderId="21" xfId="0" applyNumberFormat="1" applyFont="1" applyFill="1" applyBorder="1" applyAlignment="1">
      <alignment horizontal="center" vertical="center"/>
    </xf>
    <xf numFmtId="179" fontId="6" fillId="8" borderId="22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80" fontId="6" fillId="0" borderId="7" xfId="0" applyNumberFormat="1" applyFont="1" applyBorder="1" applyAlignment="1">
      <alignment vertical="center"/>
    </xf>
    <xf numFmtId="0" fontId="0" fillId="3" borderId="23" xfId="0" applyFont="1" applyFill="1" applyBorder="1"/>
    <xf numFmtId="0" fontId="0" fillId="0" borderId="23" xfId="0" applyFont="1" applyBorder="1" applyAlignment="1">
      <alignment vertical="center"/>
    </xf>
    <xf numFmtId="0" fontId="6" fillId="7" borderId="43" xfId="0" applyFont="1" applyFill="1" applyBorder="1" applyAlignment="1">
      <alignment horizontal="center" vertical="center"/>
    </xf>
    <xf numFmtId="180" fontId="6" fillId="7" borderId="44" xfId="0" applyNumberFormat="1" applyFont="1" applyFill="1" applyBorder="1" applyAlignment="1">
      <alignment vertical="center"/>
    </xf>
    <xf numFmtId="180" fontId="6" fillId="8" borderId="24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6" fillId="12" borderId="49" xfId="0" applyFont="1" applyFill="1" applyBorder="1" applyAlignment="1">
      <alignment vertical="center"/>
    </xf>
    <xf numFmtId="4" fontId="6" fillId="12" borderId="50" xfId="0" applyNumberFormat="1" applyFont="1" applyFill="1" applyBorder="1" applyAlignment="1">
      <alignment vertical="center"/>
    </xf>
    <xf numFmtId="180" fontId="4" fillId="2" borderId="7" xfId="0" applyNumberFormat="1" applyFont="1" applyFill="1" applyBorder="1" applyAlignment="1">
      <alignment horizontal="right" vertical="center"/>
    </xf>
    <xf numFmtId="171" fontId="5" fillId="2" borderId="9" xfId="0" applyNumberFormat="1" applyFont="1" applyFill="1" applyBorder="1" applyAlignment="1">
      <alignment horizontal="center" vertical="center"/>
    </xf>
    <xf numFmtId="171" fontId="5" fillId="2" borderId="8" xfId="0" applyNumberFormat="1" applyFont="1" applyFill="1" applyBorder="1" applyAlignment="1">
      <alignment horizontal="center" vertical="center"/>
    </xf>
    <xf numFmtId="180" fontId="5" fillId="2" borderId="37" xfId="0" applyNumberFormat="1" applyFont="1" applyFill="1" applyBorder="1" applyAlignment="1">
      <alignment horizontal="right" vertical="center"/>
    </xf>
    <xf numFmtId="180" fontId="5" fillId="4" borderId="44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178" fontId="5" fillId="8" borderId="34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80" fontId="4" fillId="2" borderId="12" xfId="0" applyNumberFormat="1" applyFont="1" applyFill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0" fontId="4" fillId="0" borderId="62" xfId="0" applyFont="1" applyBorder="1" applyAlignment="1">
      <alignment vertical="center"/>
    </xf>
    <xf numFmtId="0" fontId="5" fillId="7" borderId="54" xfId="0" applyFont="1" applyFill="1" applyBorder="1" applyAlignment="1">
      <alignment horizontal="center" vertical="center"/>
    </xf>
    <xf numFmtId="180" fontId="5" fillId="7" borderId="44" xfId="0" applyNumberFormat="1" applyFont="1" applyFill="1" applyBorder="1" applyAlignment="1">
      <alignment horizontal="right" vertical="center"/>
    </xf>
    <xf numFmtId="180" fontId="5" fillId="7" borderId="47" xfId="0" applyNumberFormat="1" applyFont="1" applyFill="1" applyBorder="1" applyAlignment="1">
      <alignment horizontal="right" vertical="center"/>
    </xf>
    <xf numFmtId="180" fontId="4" fillId="2" borderId="55" xfId="0" applyNumberFormat="1" applyFont="1" applyFill="1" applyBorder="1" applyAlignment="1">
      <alignment horizontal="right" vertical="center"/>
    </xf>
    <xf numFmtId="180" fontId="5" fillId="2" borderId="9" xfId="0" applyNumberFormat="1" applyFont="1" applyFill="1" applyBorder="1" applyAlignment="1">
      <alignment horizontal="right" vertical="center"/>
    </xf>
    <xf numFmtId="0" fontId="4" fillId="2" borderId="65" xfId="0" applyFont="1" applyFill="1" applyBorder="1" applyAlignment="1">
      <alignment vertical="center"/>
    </xf>
    <xf numFmtId="180" fontId="5" fillId="4" borderId="48" xfId="0" applyNumberFormat="1" applyFont="1" applyFill="1" applyBorder="1" applyAlignment="1">
      <alignment horizontal="right" vertical="center"/>
    </xf>
    <xf numFmtId="180" fontId="5" fillId="4" borderId="47" xfId="0" applyNumberFormat="1" applyFont="1" applyFill="1" applyBorder="1" applyAlignment="1">
      <alignment horizontal="right" vertical="center"/>
    </xf>
    <xf numFmtId="178" fontId="5" fillId="8" borderId="27" xfId="0" applyNumberFormat="1" applyFont="1" applyFill="1" applyBorder="1" applyAlignment="1">
      <alignment horizontal="center" vertical="center"/>
    </xf>
    <xf numFmtId="179" fontId="5" fillId="8" borderId="4" xfId="0" applyNumberFormat="1" applyFont="1" applyFill="1" applyBorder="1" applyAlignment="1">
      <alignment horizontal="center" vertical="center"/>
    </xf>
    <xf numFmtId="180" fontId="5" fillId="8" borderId="51" xfId="0" applyNumberFormat="1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center" vertical="center"/>
    </xf>
    <xf numFmtId="178" fontId="6" fillId="4" borderId="21" xfId="0" applyNumberFormat="1" applyFont="1" applyFill="1" applyBorder="1" applyAlignment="1">
      <alignment horizontal="center" vertical="center"/>
    </xf>
    <xf numFmtId="179" fontId="6" fillId="4" borderId="21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180" fontId="0" fillId="2" borderId="7" xfId="0" applyNumberFormat="1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180" fontId="6" fillId="6" borderId="0" xfId="0" applyNumberFormat="1" applyFont="1" applyFill="1" applyBorder="1" applyAlignment="1">
      <alignment horizontal="center" vertical="center"/>
    </xf>
    <xf numFmtId="180" fontId="6" fillId="6" borderId="0" xfId="0" applyNumberFormat="1" applyFont="1" applyFill="1" applyBorder="1" applyAlignment="1">
      <alignment vertical="center"/>
    </xf>
    <xf numFmtId="4" fontId="6" fillId="12" borderId="49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171" fontId="6" fillId="2" borderId="9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vertical="center"/>
    </xf>
    <xf numFmtId="0" fontId="0" fillId="2" borderId="61" xfId="0" applyFont="1" applyFill="1" applyBorder="1" applyAlignment="1">
      <alignment vertical="center"/>
    </xf>
    <xf numFmtId="180" fontId="6" fillId="4" borderId="51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right" vertical="center"/>
    </xf>
    <xf numFmtId="180" fontId="6" fillId="2" borderId="7" xfId="0" applyNumberFormat="1" applyFont="1" applyFill="1" applyBorder="1" applyAlignment="1">
      <alignment horizontal="center" vertical="center"/>
    </xf>
    <xf numFmtId="180" fontId="6" fillId="8" borderId="51" xfId="0" applyNumberFormat="1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left" vertical="center"/>
    </xf>
    <xf numFmtId="180" fontId="6" fillId="4" borderId="48" xfId="0" applyNumberFormat="1" applyFont="1" applyFill="1" applyBorder="1" applyAlignment="1">
      <alignment horizontal="center" vertical="center"/>
    </xf>
    <xf numFmtId="180" fontId="6" fillId="4" borderId="47" xfId="0" applyNumberFormat="1" applyFont="1" applyFill="1" applyBorder="1" applyAlignment="1">
      <alignment horizontal="center" vertical="center"/>
    </xf>
    <xf numFmtId="178" fontId="6" fillId="8" borderId="27" xfId="0" applyNumberFormat="1" applyFont="1" applyFill="1" applyBorder="1" applyAlignment="1">
      <alignment horizontal="center" vertical="center"/>
    </xf>
    <xf numFmtId="179" fontId="6" fillId="8" borderId="4" xfId="0" applyNumberFormat="1" applyFont="1" applyFill="1" applyBorder="1" applyAlignment="1">
      <alignment horizontal="center" vertical="center"/>
    </xf>
    <xf numFmtId="179" fontId="6" fillId="8" borderId="72" xfId="0" applyNumberFormat="1" applyFont="1" applyFill="1" applyBorder="1" applyAlignment="1">
      <alignment horizontal="center" vertical="center"/>
    </xf>
    <xf numFmtId="0" fontId="6" fillId="12" borderId="40" xfId="0" applyFont="1" applyFill="1" applyBorder="1" applyAlignment="1">
      <alignment vertical="center"/>
    </xf>
    <xf numFmtId="4" fontId="6" fillId="12" borderId="41" xfId="0" applyNumberFormat="1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190" fontId="6" fillId="5" borderId="18" xfId="0" applyNumberFormat="1" applyFont="1" applyFill="1" applyBorder="1" applyAlignment="1">
      <alignment horizontal="center" vertical="center"/>
    </xf>
    <xf numFmtId="178" fontId="6" fillId="4" borderId="18" xfId="0" applyNumberFormat="1" applyFont="1" applyFill="1" applyBorder="1" applyAlignment="1">
      <alignment horizontal="center" vertical="center"/>
    </xf>
    <xf numFmtId="179" fontId="6" fillId="4" borderId="18" xfId="0" applyNumberFormat="1" applyFont="1" applyFill="1" applyBorder="1" applyAlignment="1">
      <alignment horizontal="center" vertical="center"/>
    </xf>
    <xf numFmtId="180" fontId="0" fillId="0" borderId="7" xfId="0" applyNumberFormat="1" applyFont="1" applyBorder="1" applyAlignment="1">
      <alignment horizontal="right" vertical="center"/>
    </xf>
    <xf numFmtId="180" fontId="6" fillId="2" borderId="56" xfId="0" applyNumberFormat="1" applyFont="1" applyFill="1" applyBorder="1" applyAlignment="1">
      <alignment horizontal="right" vertical="center"/>
    </xf>
    <xf numFmtId="0" fontId="0" fillId="2" borderId="28" xfId="0" applyFont="1" applyFill="1" applyBorder="1" applyAlignment="1">
      <alignment vertical="center"/>
    </xf>
    <xf numFmtId="180" fontId="6" fillId="2" borderId="9" xfId="0" applyNumberFormat="1" applyFont="1" applyFill="1" applyBorder="1" applyAlignment="1">
      <alignment horizontal="right" vertical="center"/>
    </xf>
    <xf numFmtId="0" fontId="6" fillId="11" borderId="43" xfId="0" applyFont="1" applyFill="1" applyBorder="1" applyAlignment="1">
      <alignment horizontal="center" vertical="center"/>
    </xf>
    <xf numFmtId="180" fontId="6" fillId="11" borderId="4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79" fontId="6" fillId="8" borderId="27" xfId="0" applyNumberFormat="1" applyFont="1" applyFill="1" applyBorder="1" applyAlignment="1">
      <alignment horizontal="center" vertical="center"/>
    </xf>
    <xf numFmtId="180" fontId="6" fillId="7" borderId="4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6" fillId="4" borderId="4" xfId="0" applyFont="1" applyFill="1" applyBorder="1" applyAlignment="1">
      <alignment horizontal="center" vertical="center"/>
    </xf>
    <xf numFmtId="190" fontId="6" fillId="5" borderId="4" xfId="0" applyNumberFormat="1" applyFont="1" applyFill="1" applyBorder="1" applyAlignment="1">
      <alignment horizontal="center" vertical="center"/>
    </xf>
    <xf numFmtId="178" fontId="6" fillId="4" borderId="4" xfId="0" applyNumberFormat="1" applyFont="1" applyFill="1" applyBorder="1" applyAlignment="1">
      <alignment horizontal="center" vertical="center"/>
    </xf>
    <xf numFmtId="179" fontId="6" fillId="4" borderId="4" xfId="0" applyNumberFormat="1" applyFont="1" applyFill="1" applyBorder="1" applyAlignment="1">
      <alignment horizontal="center" vertical="center"/>
    </xf>
    <xf numFmtId="180" fontId="6" fillId="2" borderId="37" xfId="0" applyNumberFormat="1" applyFont="1" applyFill="1" applyBorder="1" applyAlignment="1">
      <alignment horizontal="center" vertical="center"/>
    </xf>
    <xf numFmtId="180" fontId="6" fillId="4" borderId="45" xfId="0" applyNumberFormat="1" applyFont="1" applyFill="1" applyBorder="1" applyAlignment="1">
      <alignment vertical="center"/>
    </xf>
    <xf numFmtId="0" fontId="6" fillId="9" borderId="4" xfId="0" applyFont="1" applyFill="1" applyBorder="1" applyAlignment="1">
      <alignment horizontal="center" vertical="center"/>
    </xf>
    <xf numFmtId="178" fontId="6" fillId="9" borderId="25" xfId="0" applyNumberFormat="1" applyFont="1" applyFill="1" applyBorder="1" applyAlignment="1">
      <alignment horizontal="center" vertical="center"/>
    </xf>
    <xf numFmtId="178" fontId="6" fillId="9" borderId="21" xfId="0" applyNumberFormat="1" applyFont="1" applyFill="1" applyBorder="1" applyAlignment="1">
      <alignment horizontal="center" vertical="center"/>
    </xf>
    <xf numFmtId="179" fontId="6" fillId="9" borderId="21" xfId="0" applyNumberFormat="1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180" fontId="6" fillId="8" borderId="45" xfId="0" quotePrefix="1" applyNumberFormat="1" applyFont="1" applyFill="1" applyBorder="1" applyAlignment="1">
      <alignment vertic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1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7" fillId="15" borderId="1" xfId="0" applyFont="1" applyFill="1" applyBorder="1" applyAlignment="1">
      <alignment horizontal="center"/>
    </xf>
    <xf numFmtId="0" fontId="27" fillId="15" borderId="59" xfId="0" applyFont="1" applyFill="1" applyBorder="1" applyAlignment="1">
      <alignment horizontal="center"/>
    </xf>
    <xf numFmtId="0" fontId="27" fillId="15" borderId="35" xfId="0" applyFont="1" applyFill="1" applyBorder="1" applyAlignment="1">
      <alignment horizontal="center"/>
    </xf>
    <xf numFmtId="0" fontId="11" fillId="15" borderId="73" xfId="0" applyFont="1" applyFill="1" applyBorder="1" applyAlignment="1">
      <alignment horizontal="center" vertical="center"/>
    </xf>
    <xf numFmtId="0" fontId="11" fillId="15" borderId="74" xfId="0" applyFont="1" applyFill="1" applyBorder="1" applyAlignment="1">
      <alignment horizontal="center" vertical="center"/>
    </xf>
    <xf numFmtId="0" fontId="11" fillId="15" borderId="75" xfId="0" applyFont="1" applyFill="1" applyBorder="1" applyAlignment="1">
      <alignment horizontal="center" vertical="center"/>
    </xf>
    <xf numFmtId="0" fontId="28" fillId="15" borderId="52" xfId="0" applyFont="1" applyFill="1" applyBorder="1" applyAlignment="1">
      <alignment horizontal="center"/>
    </xf>
    <xf numFmtId="0" fontId="28" fillId="15" borderId="76" xfId="0" applyFont="1" applyFill="1" applyBorder="1" applyAlignment="1">
      <alignment horizontal="center"/>
    </xf>
    <xf numFmtId="0" fontId="28" fillId="15" borderId="14" xfId="0" applyFont="1" applyFill="1" applyBorder="1" applyAlignment="1">
      <alignment horizontal="center"/>
    </xf>
    <xf numFmtId="4" fontId="8" fillId="15" borderId="1" xfId="0" applyNumberFormat="1" applyFont="1" applyFill="1" applyBorder="1" applyAlignment="1">
      <alignment horizontal="center" vertical="center"/>
    </xf>
    <xf numFmtId="4" fontId="8" fillId="15" borderId="2" xfId="0" applyNumberFormat="1" applyFont="1" applyFill="1" applyBorder="1" applyAlignment="1">
      <alignment horizontal="center" vertical="center"/>
    </xf>
    <xf numFmtId="4" fontId="8" fillId="15" borderId="3" xfId="0" applyNumberFormat="1" applyFont="1" applyFill="1" applyBorder="1" applyAlignment="1">
      <alignment horizontal="center" vertical="center"/>
    </xf>
    <xf numFmtId="0" fontId="9" fillId="15" borderId="73" xfId="0" applyFont="1" applyFill="1" applyBorder="1" applyAlignment="1">
      <alignment horizontal="center" vertical="center"/>
    </xf>
    <xf numFmtId="0" fontId="9" fillId="15" borderId="74" xfId="0" applyFont="1" applyFill="1" applyBorder="1" applyAlignment="1">
      <alignment horizontal="center" vertical="center"/>
    </xf>
    <xf numFmtId="0" fontId="9" fillId="15" borderId="75" xfId="0" applyFont="1" applyFill="1" applyBorder="1" applyAlignment="1">
      <alignment horizontal="center" vertical="center"/>
    </xf>
    <xf numFmtId="0" fontId="7" fillId="15" borderId="52" xfId="0" applyFont="1" applyFill="1" applyBorder="1" applyAlignment="1">
      <alignment horizontal="center" vertical="center"/>
    </xf>
    <xf numFmtId="0" fontId="7" fillId="15" borderId="76" xfId="0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/>
    </xf>
    <xf numFmtId="0" fontId="8" fillId="15" borderId="59" xfId="0" applyFont="1" applyFill="1" applyBorder="1" applyAlignment="1">
      <alignment horizontal="center"/>
    </xf>
    <xf numFmtId="0" fontId="8" fillId="15" borderId="35" xfId="0" applyFont="1" applyFill="1" applyBorder="1" applyAlignment="1">
      <alignment horizontal="center"/>
    </xf>
    <xf numFmtId="0" fontId="9" fillId="15" borderId="73" xfId="0" applyFont="1" applyFill="1" applyBorder="1" applyAlignment="1">
      <alignment horizontal="center"/>
    </xf>
    <xf numFmtId="0" fontId="9" fillId="15" borderId="74" xfId="0" applyFont="1" applyFill="1" applyBorder="1" applyAlignment="1">
      <alignment horizontal="center"/>
    </xf>
    <xf numFmtId="0" fontId="9" fillId="15" borderId="75" xfId="0" applyFont="1" applyFill="1" applyBorder="1" applyAlignment="1">
      <alignment horizontal="center"/>
    </xf>
    <xf numFmtId="0" fontId="15" fillId="15" borderId="52" xfId="0" applyFont="1" applyFill="1" applyBorder="1" applyAlignment="1">
      <alignment horizontal="center"/>
    </xf>
    <xf numFmtId="0" fontId="15" fillId="15" borderId="76" xfId="0" applyFont="1" applyFill="1" applyBorder="1" applyAlignment="1">
      <alignment horizontal="center"/>
    </xf>
    <xf numFmtId="0" fontId="15" fillId="15" borderId="14" xfId="0" applyFont="1" applyFill="1" applyBorder="1" applyAlignment="1">
      <alignment horizontal="center"/>
    </xf>
    <xf numFmtId="0" fontId="16" fillId="15" borderId="52" xfId="0" applyFont="1" applyFill="1" applyBorder="1" applyAlignment="1">
      <alignment horizontal="center"/>
    </xf>
    <xf numFmtId="0" fontId="16" fillId="15" borderId="76" xfId="0" applyFont="1" applyFill="1" applyBorder="1" applyAlignment="1">
      <alignment horizontal="center"/>
    </xf>
    <xf numFmtId="0" fontId="16" fillId="15" borderId="14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 vertical="center"/>
    </xf>
    <xf numFmtId="0" fontId="8" fillId="15" borderId="59" xfId="0" applyFont="1" applyFill="1" applyBorder="1" applyAlignment="1">
      <alignment horizontal="center" vertical="center"/>
    </xf>
    <xf numFmtId="0" fontId="8" fillId="15" borderId="35" xfId="0" applyFont="1" applyFill="1" applyBorder="1" applyAlignment="1">
      <alignment horizontal="center" vertical="center"/>
    </xf>
    <xf numFmtId="0" fontId="15" fillId="15" borderId="52" xfId="0" applyFont="1" applyFill="1" applyBorder="1" applyAlignment="1">
      <alignment horizontal="center" vertical="center"/>
    </xf>
    <xf numFmtId="0" fontId="15" fillId="15" borderId="76" xfId="0" applyFont="1" applyFill="1" applyBorder="1" applyAlignment="1">
      <alignment horizontal="center" vertical="center"/>
    </xf>
    <xf numFmtId="0" fontId="15" fillId="15" borderId="14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0" fillId="15" borderId="59" xfId="0" applyFont="1" applyFill="1" applyBorder="1" applyAlignment="1">
      <alignment horizontal="center" vertical="center"/>
    </xf>
    <xf numFmtId="0" fontId="10" fillId="15" borderId="35" xfId="0" applyFont="1" applyFill="1" applyBorder="1" applyAlignment="1">
      <alignment horizontal="center" vertical="center"/>
    </xf>
    <xf numFmtId="0" fontId="19" fillId="15" borderId="1" xfId="0" applyFont="1" applyFill="1" applyBorder="1" applyAlignment="1">
      <alignment horizontal="center" vertical="center"/>
    </xf>
    <xf numFmtId="0" fontId="19" fillId="15" borderId="59" xfId="0" applyFont="1" applyFill="1" applyBorder="1" applyAlignment="1">
      <alignment horizontal="center" vertical="center"/>
    </xf>
    <xf numFmtId="0" fontId="19" fillId="15" borderId="35" xfId="0" applyFont="1" applyFill="1" applyBorder="1" applyAlignment="1">
      <alignment horizontal="center" vertical="center"/>
    </xf>
    <xf numFmtId="0" fontId="20" fillId="15" borderId="73" xfId="0" applyFont="1" applyFill="1" applyBorder="1" applyAlignment="1">
      <alignment horizontal="center" vertical="center"/>
    </xf>
    <xf numFmtId="0" fontId="20" fillId="15" borderId="74" xfId="0" applyFont="1" applyFill="1" applyBorder="1" applyAlignment="1">
      <alignment horizontal="center" vertical="center"/>
    </xf>
    <xf numFmtId="0" fontId="20" fillId="15" borderId="75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center" vertical="center"/>
    </xf>
    <xf numFmtId="4" fontId="9" fillId="15" borderId="73" xfId="0" applyNumberFormat="1" applyFont="1" applyFill="1" applyBorder="1" applyAlignment="1">
      <alignment horizontal="center" vertical="center"/>
    </xf>
    <xf numFmtId="0" fontId="16" fillId="15" borderId="52" xfId="0" applyFont="1" applyFill="1" applyBorder="1" applyAlignment="1">
      <alignment horizontal="center" vertical="center"/>
    </xf>
    <xf numFmtId="0" fontId="16" fillId="15" borderId="76" xfId="0" applyFont="1" applyFill="1" applyBorder="1" applyAlignment="1">
      <alignment horizontal="center" vertical="center"/>
    </xf>
    <xf numFmtId="0" fontId="16" fillId="15" borderId="14" xfId="0" applyFont="1" applyFill="1" applyBorder="1" applyAlignment="1">
      <alignment horizontal="center" vertical="center"/>
    </xf>
    <xf numFmtId="0" fontId="21" fillId="15" borderId="73" xfId="0" applyFont="1" applyFill="1" applyBorder="1" applyAlignment="1">
      <alignment horizontal="center" vertical="center"/>
    </xf>
    <xf numFmtId="0" fontId="21" fillId="15" borderId="74" xfId="0" applyFont="1" applyFill="1" applyBorder="1" applyAlignment="1">
      <alignment horizontal="center" vertical="center"/>
    </xf>
    <xf numFmtId="0" fontId="21" fillId="15" borderId="75" xfId="0" applyFont="1" applyFill="1" applyBorder="1" applyAlignment="1">
      <alignment horizontal="center" vertical="center"/>
    </xf>
    <xf numFmtId="0" fontId="9" fillId="15" borderId="77" xfId="0" applyFont="1" applyFill="1" applyBorder="1" applyAlignment="1">
      <alignment horizontal="center" vertical="center"/>
    </xf>
    <xf numFmtId="0" fontId="9" fillId="15" borderId="78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center" vertical="center"/>
    </xf>
    <xf numFmtId="0" fontId="7" fillId="15" borderId="72" xfId="0" applyFont="1" applyFill="1" applyBorder="1" applyAlignment="1">
      <alignment horizontal="center" vertical="center"/>
    </xf>
    <xf numFmtId="0" fontId="12" fillId="15" borderId="52" xfId="0" applyFont="1" applyFill="1" applyBorder="1" applyAlignment="1">
      <alignment horizontal="center" vertical="center"/>
    </xf>
    <xf numFmtId="0" fontId="12" fillId="15" borderId="76" xfId="0" applyFont="1" applyFill="1" applyBorder="1" applyAlignment="1">
      <alignment horizontal="center" vertical="center"/>
    </xf>
    <xf numFmtId="0" fontId="12" fillId="15" borderId="14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0" fontId="17" fillId="15" borderId="59" xfId="0" applyFont="1" applyFill="1" applyBorder="1" applyAlignment="1">
      <alignment horizontal="center" vertical="center"/>
    </xf>
    <xf numFmtId="0" fontId="17" fillId="15" borderId="35" xfId="0" applyFont="1" applyFill="1" applyBorder="1" applyAlignment="1">
      <alignment horizontal="center" vertical="center"/>
    </xf>
    <xf numFmtId="0" fontId="18" fillId="15" borderId="73" xfId="0" applyFont="1" applyFill="1" applyBorder="1" applyAlignment="1">
      <alignment horizontal="center" vertical="center"/>
    </xf>
    <xf numFmtId="0" fontId="18" fillId="15" borderId="74" xfId="0" applyFont="1" applyFill="1" applyBorder="1" applyAlignment="1">
      <alignment horizontal="center" vertical="center"/>
    </xf>
    <xf numFmtId="0" fontId="18" fillId="15" borderId="75" xfId="0" applyFont="1" applyFill="1" applyBorder="1" applyAlignment="1">
      <alignment horizontal="center" vertical="center"/>
    </xf>
    <xf numFmtId="0" fontId="22" fillId="15" borderId="52" xfId="0" applyFont="1" applyFill="1" applyBorder="1" applyAlignment="1">
      <alignment horizontal="center" vertical="center"/>
    </xf>
    <xf numFmtId="0" fontId="22" fillId="15" borderId="76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/>
    </xf>
    <xf numFmtId="0" fontId="27" fillId="15" borderId="59" xfId="0" applyFont="1" applyFill="1" applyBorder="1" applyAlignment="1">
      <alignment horizontal="center" vertical="center"/>
    </xf>
    <xf numFmtId="0" fontId="27" fillId="15" borderId="35" xfId="0" applyFont="1" applyFill="1" applyBorder="1" applyAlignment="1">
      <alignment horizontal="center" vertical="center"/>
    </xf>
    <xf numFmtId="0" fontId="29" fillId="15" borderId="73" xfId="0" applyFont="1" applyFill="1" applyBorder="1" applyAlignment="1">
      <alignment horizontal="center" vertical="center"/>
    </xf>
    <xf numFmtId="0" fontId="29" fillId="15" borderId="74" xfId="0" applyFont="1" applyFill="1" applyBorder="1" applyAlignment="1">
      <alignment horizontal="center" vertical="center"/>
    </xf>
    <xf numFmtId="0" fontId="29" fillId="15" borderId="75" xfId="0" applyFont="1" applyFill="1" applyBorder="1" applyAlignment="1">
      <alignment horizontal="center" vertical="center"/>
    </xf>
    <xf numFmtId="0" fontId="30" fillId="15" borderId="52" xfId="0" applyFont="1" applyFill="1" applyBorder="1" applyAlignment="1">
      <alignment horizontal="center" vertical="center"/>
    </xf>
    <xf numFmtId="0" fontId="30" fillId="15" borderId="76" xfId="0" applyFont="1" applyFill="1" applyBorder="1" applyAlignment="1">
      <alignment horizontal="center" vertical="center"/>
    </xf>
    <xf numFmtId="0" fontId="30" fillId="15" borderId="14" xfId="0" applyFont="1" applyFill="1" applyBorder="1" applyAlignment="1">
      <alignment horizontal="center" vertical="center"/>
    </xf>
    <xf numFmtId="0" fontId="22" fillId="15" borderId="79" xfId="0" applyFont="1" applyFill="1" applyBorder="1" applyAlignment="1">
      <alignment horizontal="center" vertical="center"/>
    </xf>
    <xf numFmtId="0" fontId="22" fillId="15" borderId="80" xfId="0" applyFont="1" applyFill="1" applyBorder="1" applyAlignment="1">
      <alignment horizontal="center" vertical="center"/>
    </xf>
    <xf numFmtId="0" fontId="22" fillId="15" borderId="81" xfId="0" applyFont="1" applyFill="1" applyBorder="1" applyAlignment="1">
      <alignment horizontal="center" vertical="center"/>
    </xf>
    <xf numFmtId="0" fontId="9" fillId="16" borderId="52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72" xfId="0" applyFont="1" applyFill="1" applyBorder="1" applyAlignment="1">
      <alignment horizontal="center" vertical="center"/>
    </xf>
    <xf numFmtId="0" fontId="22" fillId="15" borderId="52" xfId="0" applyFont="1" applyFill="1" applyBorder="1" applyAlignment="1">
      <alignment horizontal="center"/>
    </xf>
    <xf numFmtId="0" fontId="22" fillId="15" borderId="76" xfId="0" applyFont="1" applyFill="1" applyBorder="1" applyAlignment="1">
      <alignment horizontal="center"/>
    </xf>
    <xf numFmtId="0" fontId="22" fillId="15" borderId="14" xfId="0" applyFont="1" applyFill="1" applyBorder="1" applyAlignment="1">
      <alignment horizontal="center"/>
    </xf>
    <xf numFmtId="0" fontId="22" fillId="15" borderId="79" xfId="0" applyFont="1" applyFill="1" applyBorder="1" applyAlignment="1">
      <alignment horizontal="center"/>
    </xf>
    <xf numFmtId="0" fontId="22" fillId="15" borderId="80" xfId="0" applyFont="1" applyFill="1" applyBorder="1" applyAlignment="1">
      <alignment horizontal="center"/>
    </xf>
    <xf numFmtId="0" fontId="22" fillId="15" borderId="81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6</xdr:row>
      <xdr:rowOff>47625</xdr:rowOff>
    </xdr:from>
    <xdr:to>
      <xdr:col>6</xdr:col>
      <xdr:colOff>561975</xdr:colOff>
      <xdr:row>30</xdr:row>
      <xdr:rowOff>85725</xdr:rowOff>
    </xdr:to>
    <xdr:pic>
      <xdr:nvPicPr>
        <xdr:cNvPr id="1079" name="Imagem 1">
          <a:extLst>
            <a:ext uri="{FF2B5EF4-FFF2-40B4-BE49-F238E27FC236}">
              <a16:creationId xmlns:a16="http://schemas.microsoft.com/office/drawing/2014/main" id="{3FBC1B89-CCBD-410B-A3DD-908B8899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104900"/>
          <a:ext cx="3467100" cy="392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34</xdr:row>
      <xdr:rowOff>95250</xdr:rowOff>
    </xdr:from>
    <xdr:to>
      <xdr:col>7</xdr:col>
      <xdr:colOff>152400</xdr:colOff>
      <xdr:row>55</xdr:row>
      <xdr:rowOff>76200</xdr:rowOff>
    </xdr:to>
    <xdr:pic>
      <xdr:nvPicPr>
        <xdr:cNvPr id="1080" name="Imagem 2">
          <a:extLst>
            <a:ext uri="{FF2B5EF4-FFF2-40B4-BE49-F238E27FC236}">
              <a16:creationId xmlns:a16="http://schemas.microsoft.com/office/drawing/2014/main" id="{B343B718-61DD-4CE9-B13C-3B171C21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686425"/>
          <a:ext cx="3257550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59</xdr:row>
      <xdr:rowOff>76200</xdr:rowOff>
    </xdr:from>
    <xdr:to>
      <xdr:col>16</xdr:col>
      <xdr:colOff>342900</xdr:colOff>
      <xdr:row>77</xdr:row>
      <xdr:rowOff>57150</xdr:rowOff>
    </xdr:to>
    <xdr:pic>
      <xdr:nvPicPr>
        <xdr:cNvPr id="1081" name="Imagem 4">
          <a:extLst>
            <a:ext uri="{FF2B5EF4-FFF2-40B4-BE49-F238E27FC236}">
              <a16:creationId xmlns:a16="http://schemas.microsoft.com/office/drawing/2014/main" id="{7C76860D-10AA-4DE7-9B42-72F14529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715500"/>
          <a:ext cx="9553575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Camila/SALDO%20BANC&#193;RIO%20DAS%20SUBSE&#199;&#213;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Patrim&#244;nio/SALDO%20BANC&#193;RIO%20DAS%20SUBSE&#199;&#213;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2014"/>
      <sheetName val="2015"/>
      <sheetName val="2016"/>
      <sheetName val="Gráf1"/>
      <sheetName val="2017"/>
      <sheetName val="Impressão"/>
      <sheetName val="Gráf2"/>
      <sheetName val="2018"/>
      <sheetName val="2019"/>
      <sheetName val="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2014"/>
      <sheetName val="2015"/>
      <sheetName val="2016"/>
      <sheetName val="Gráf1"/>
      <sheetName val="2017"/>
      <sheetName val="Impressão"/>
      <sheetName val="Gráf2"/>
      <sheetName val="2018"/>
      <sheetName val="2019"/>
      <sheetName val="2020"/>
      <sheetName val="2020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>
            <v>48289.95</v>
          </cell>
          <cell r="D5">
            <v>44146.49</v>
          </cell>
          <cell r="E5">
            <v>50440.21</v>
          </cell>
          <cell r="F5">
            <v>49670.2</v>
          </cell>
          <cell r="G5">
            <v>53276.28</v>
          </cell>
          <cell r="H5">
            <v>57034.77</v>
          </cell>
          <cell r="I5">
            <v>60326.85</v>
          </cell>
          <cell r="J5">
            <v>63527.03</v>
          </cell>
          <cell r="K5">
            <v>66363.710000000006</v>
          </cell>
        </row>
        <row r="6">
          <cell r="C6">
            <v>6927.51</v>
          </cell>
          <cell r="D6">
            <v>9006.7999999999993</v>
          </cell>
          <cell r="E6">
            <v>10655.41</v>
          </cell>
          <cell r="F6">
            <v>14778.94</v>
          </cell>
          <cell r="G6">
            <v>18109.3</v>
          </cell>
          <cell r="H6">
            <v>21435.94</v>
          </cell>
          <cell r="I6">
            <v>23121.79</v>
          </cell>
          <cell r="J6">
            <v>24841.9</v>
          </cell>
          <cell r="K6">
            <v>24530.71</v>
          </cell>
        </row>
        <row r="7">
          <cell r="C7">
            <v>23754.240000000002</v>
          </cell>
          <cell r="D7">
            <v>28021.58</v>
          </cell>
          <cell r="E7">
            <v>27979.97</v>
          </cell>
          <cell r="F7">
            <v>31348.47</v>
          </cell>
          <cell r="G7">
            <v>34097.06</v>
          </cell>
          <cell r="H7">
            <v>36552.449999999997</v>
          </cell>
          <cell r="I7">
            <v>38256.910000000003</v>
          </cell>
          <cell r="J7">
            <v>40109.64</v>
          </cell>
          <cell r="K7">
            <v>39995.51</v>
          </cell>
        </row>
        <row r="8">
          <cell r="C8">
            <v>4012.59</v>
          </cell>
          <cell r="D8">
            <v>3453.29</v>
          </cell>
          <cell r="E8">
            <v>2789.66</v>
          </cell>
          <cell r="F8">
            <v>4925.67</v>
          </cell>
          <cell r="G8">
            <v>5765.08</v>
          </cell>
          <cell r="H8">
            <v>6579.06</v>
          </cell>
          <cell r="I8">
            <v>7183.41</v>
          </cell>
          <cell r="J8">
            <v>8327.09</v>
          </cell>
          <cell r="K8">
            <v>7774.79</v>
          </cell>
        </row>
        <row r="9">
          <cell r="C9">
            <v>28843.03</v>
          </cell>
          <cell r="D9">
            <v>31553.439999999999</v>
          </cell>
          <cell r="E9">
            <v>28077.64</v>
          </cell>
          <cell r="F9">
            <v>38066.54</v>
          </cell>
          <cell r="G9">
            <v>33374.25</v>
          </cell>
          <cell r="H9">
            <v>36322.69</v>
          </cell>
          <cell r="I9">
            <v>39234.93</v>
          </cell>
          <cell r="J9">
            <v>42169.97</v>
          </cell>
          <cell r="K9">
            <v>44953.26</v>
          </cell>
        </row>
        <row r="10">
          <cell r="C10">
            <v>11966.33</v>
          </cell>
          <cell r="D10">
            <v>13633.18</v>
          </cell>
          <cell r="E10">
            <v>16074.72</v>
          </cell>
          <cell r="F10">
            <v>19683.87</v>
          </cell>
          <cell r="G10">
            <v>22172.63</v>
          </cell>
          <cell r="H10">
            <v>26278.46</v>
          </cell>
          <cell r="I10">
            <v>29183.34</v>
          </cell>
          <cell r="J10">
            <v>32255.11</v>
          </cell>
          <cell r="K10">
            <v>35032.86</v>
          </cell>
        </row>
        <row r="11">
          <cell r="C11">
            <v>6447.4</v>
          </cell>
          <cell r="D11">
            <v>13253.4</v>
          </cell>
          <cell r="E11">
            <v>8961.9699999999993</v>
          </cell>
          <cell r="F11">
            <v>8106.01</v>
          </cell>
          <cell r="G11">
            <v>8693.82</v>
          </cell>
          <cell r="H11">
            <v>9414.7099999999991</v>
          </cell>
          <cell r="I11">
            <v>10873.93</v>
          </cell>
          <cell r="J11">
            <v>13117.11</v>
          </cell>
          <cell r="K11">
            <v>14099.52</v>
          </cell>
        </row>
        <row r="12">
          <cell r="C12">
            <v>43019.92</v>
          </cell>
          <cell r="D12">
            <v>42917.74</v>
          </cell>
          <cell r="E12">
            <v>51565.83</v>
          </cell>
          <cell r="F12">
            <v>53019.21</v>
          </cell>
          <cell r="G12">
            <v>61527.91</v>
          </cell>
          <cell r="H12">
            <v>82194.73</v>
          </cell>
          <cell r="I12">
            <v>85400.04</v>
          </cell>
          <cell r="J12">
            <v>84741.91</v>
          </cell>
          <cell r="K12">
            <v>84081.86</v>
          </cell>
        </row>
        <row r="13">
          <cell r="C13">
            <v>5664.8</v>
          </cell>
          <cell r="D13">
            <v>6977.58</v>
          </cell>
          <cell r="E13">
            <v>10899.59</v>
          </cell>
          <cell r="F13">
            <v>9482.09</v>
          </cell>
          <cell r="G13">
            <v>7272.56</v>
          </cell>
          <cell r="H13">
            <v>13499.08</v>
          </cell>
          <cell r="I13">
            <v>14880.84</v>
          </cell>
          <cell r="J13">
            <v>16067.71</v>
          </cell>
          <cell r="K13">
            <v>17944.240000000002</v>
          </cell>
        </row>
        <row r="14">
          <cell r="C14">
            <v>18443.490000000002</v>
          </cell>
          <cell r="D14">
            <v>18213.189999999999</v>
          </cell>
          <cell r="E14">
            <v>19669.87</v>
          </cell>
          <cell r="F14">
            <v>21605.82</v>
          </cell>
          <cell r="G14">
            <v>22715.57</v>
          </cell>
          <cell r="H14">
            <v>25616.35</v>
          </cell>
          <cell r="I14">
            <v>28263.21</v>
          </cell>
          <cell r="J14">
            <v>31086.06</v>
          </cell>
          <cell r="K14">
            <v>32298.68</v>
          </cell>
        </row>
        <row r="15">
          <cell r="C15">
            <v>43821.19</v>
          </cell>
          <cell r="D15">
            <v>45065.67</v>
          </cell>
          <cell r="E15">
            <v>49012.5</v>
          </cell>
          <cell r="F15">
            <v>54710.44</v>
          </cell>
          <cell r="G15">
            <v>57299.19</v>
          </cell>
          <cell r="H15">
            <v>62013.17</v>
          </cell>
          <cell r="I15">
            <v>67488.53</v>
          </cell>
          <cell r="J15">
            <v>73052.52</v>
          </cell>
          <cell r="K15">
            <v>77054.59</v>
          </cell>
        </row>
        <row r="16">
          <cell r="C16">
            <v>7991.36</v>
          </cell>
          <cell r="D16">
            <v>7446.66</v>
          </cell>
          <cell r="E16">
            <v>9200.2800000000007</v>
          </cell>
          <cell r="F16">
            <v>10119.51</v>
          </cell>
          <cell r="G16">
            <v>7073.88</v>
          </cell>
          <cell r="H16">
            <v>8573.18</v>
          </cell>
          <cell r="I16">
            <v>17475.57</v>
          </cell>
          <cell r="J16">
            <v>17353.23</v>
          </cell>
          <cell r="K16">
            <v>18107.2</v>
          </cell>
        </row>
        <row r="17">
          <cell r="C17">
            <v>4955.42</v>
          </cell>
          <cell r="D17">
            <v>5401.32</v>
          </cell>
          <cell r="E17">
            <v>7446.04</v>
          </cell>
          <cell r="F17">
            <v>8067.02</v>
          </cell>
          <cell r="G17">
            <v>10037.68</v>
          </cell>
          <cell r="H17">
            <v>12295.39</v>
          </cell>
          <cell r="I17">
            <v>14247.95</v>
          </cell>
          <cell r="J17">
            <v>13587.35</v>
          </cell>
          <cell r="K17">
            <v>14949.06</v>
          </cell>
        </row>
        <row r="18">
          <cell r="C18">
            <v>92408.35</v>
          </cell>
          <cell r="D18">
            <v>93695.59</v>
          </cell>
          <cell r="E18">
            <v>97679.32</v>
          </cell>
          <cell r="F18">
            <v>99510.32</v>
          </cell>
          <cell r="G18">
            <v>96991.63</v>
          </cell>
          <cell r="H18">
            <v>102873.35</v>
          </cell>
          <cell r="I18">
            <v>106560.67</v>
          </cell>
          <cell r="J18">
            <v>109548.01</v>
          </cell>
          <cell r="K18">
            <v>112440.2</v>
          </cell>
        </row>
        <row r="19">
          <cell r="C19">
            <v>3079.64</v>
          </cell>
          <cell r="D19">
            <v>5642.96</v>
          </cell>
          <cell r="E19">
            <v>8946.59</v>
          </cell>
          <cell r="F19">
            <v>13215.87</v>
          </cell>
          <cell r="G19">
            <v>91798.3</v>
          </cell>
          <cell r="H19">
            <v>74075.09</v>
          </cell>
          <cell r="I19">
            <v>62479.65</v>
          </cell>
          <cell r="J19">
            <v>59721.21</v>
          </cell>
          <cell r="K19">
            <v>61701.279999999999</v>
          </cell>
        </row>
        <row r="20">
          <cell r="C20">
            <v>15145.73</v>
          </cell>
          <cell r="D20">
            <v>16335.99</v>
          </cell>
          <cell r="E20">
            <v>16618.599999999999</v>
          </cell>
          <cell r="F20">
            <v>17320.32</v>
          </cell>
          <cell r="G20">
            <v>19030.3</v>
          </cell>
          <cell r="H20">
            <v>19664.68</v>
          </cell>
          <cell r="I20">
            <v>20195.57</v>
          </cell>
          <cell r="J20">
            <v>21032.07</v>
          </cell>
          <cell r="K20">
            <v>20891.64</v>
          </cell>
        </row>
        <row r="21">
          <cell r="C21">
            <v>32389.42</v>
          </cell>
          <cell r="D21">
            <v>33423.29</v>
          </cell>
          <cell r="E21">
            <v>33462.339999999997</v>
          </cell>
          <cell r="F21">
            <v>36023</v>
          </cell>
          <cell r="G21">
            <v>39057.230000000003</v>
          </cell>
          <cell r="H21">
            <v>42027.34</v>
          </cell>
          <cell r="I21">
            <v>45007.77</v>
          </cell>
          <cell r="J21">
            <v>47919.8</v>
          </cell>
          <cell r="K21">
            <v>50922.21</v>
          </cell>
        </row>
        <row r="22">
          <cell r="C22">
            <v>1413.5</v>
          </cell>
          <cell r="D22">
            <v>772.81</v>
          </cell>
          <cell r="E22">
            <v>4878.3100000000004</v>
          </cell>
          <cell r="F22">
            <v>2464.0100000000002</v>
          </cell>
          <cell r="G22">
            <v>3091.19</v>
          </cell>
          <cell r="H22">
            <v>4164</v>
          </cell>
          <cell r="I22">
            <v>8262.5</v>
          </cell>
          <cell r="J22">
            <v>6483.19</v>
          </cell>
          <cell r="K22">
            <v>6228.76</v>
          </cell>
        </row>
        <row r="23">
          <cell r="C23">
            <v>59675.63</v>
          </cell>
          <cell r="D23">
            <v>58546.31</v>
          </cell>
          <cell r="E23">
            <v>59342.66</v>
          </cell>
          <cell r="F23">
            <v>61206.32</v>
          </cell>
          <cell r="G23">
            <v>63806.37</v>
          </cell>
          <cell r="H23">
            <v>63725.17</v>
          </cell>
          <cell r="I23">
            <v>64424.52</v>
          </cell>
          <cell r="J23">
            <v>64997.66</v>
          </cell>
          <cell r="K23">
            <v>62132.68</v>
          </cell>
        </row>
        <row r="24">
          <cell r="C24">
            <v>16673.11</v>
          </cell>
          <cell r="D24">
            <v>18211.55</v>
          </cell>
          <cell r="E24">
            <v>19678.7</v>
          </cell>
          <cell r="F24">
            <v>23042.32</v>
          </cell>
          <cell r="G24">
            <v>25572.17</v>
          </cell>
          <cell r="H24">
            <v>28180.75</v>
          </cell>
          <cell r="I24">
            <v>30761.13</v>
          </cell>
          <cell r="J24">
            <v>33031.339999999997</v>
          </cell>
          <cell r="K24">
            <v>36074.83</v>
          </cell>
        </row>
        <row r="25">
          <cell r="C25">
            <v>28100.47</v>
          </cell>
          <cell r="D25">
            <v>31022.26</v>
          </cell>
          <cell r="E25">
            <v>31174.79</v>
          </cell>
          <cell r="F25">
            <v>34064.74</v>
          </cell>
          <cell r="G25">
            <v>36757.839999999997</v>
          </cell>
          <cell r="H25">
            <v>39949.61</v>
          </cell>
          <cell r="I25">
            <v>42971.93</v>
          </cell>
          <cell r="J25">
            <v>45270.05</v>
          </cell>
          <cell r="K25">
            <v>48757.94</v>
          </cell>
        </row>
        <row r="26">
          <cell r="C26">
            <v>27332.19</v>
          </cell>
          <cell r="D26">
            <v>28359.48</v>
          </cell>
          <cell r="E26">
            <v>32629.13</v>
          </cell>
          <cell r="F26">
            <v>33836.800000000003</v>
          </cell>
          <cell r="G26">
            <v>36859.42</v>
          </cell>
          <cell r="H26">
            <v>39489.74</v>
          </cell>
          <cell r="I26">
            <v>42541.4</v>
          </cell>
          <cell r="J26">
            <v>46011.29</v>
          </cell>
          <cell r="K26">
            <v>48205.3</v>
          </cell>
        </row>
        <row r="27">
          <cell r="C27">
            <v>28323.88</v>
          </cell>
          <cell r="D27">
            <v>29673.01</v>
          </cell>
          <cell r="E27">
            <v>29743.79</v>
          </cell>
          <cell r="F27">
            <v>32688.19</v>
          </cell>
          <cell r="G27">
            <v>34763.43</v>
          </cell>
          <cell r="H27">
            <v>37421.19</v>
          </cell>
          <cell r="I27">
            <v>39649.56</v>
          </cell>
          <cell r="J27">
            <v>42375.1</v>
          </cell>
          <cell r="K27">
            <v>45290.16</v>
          </cell>
        </row>
        <row r="28">
          <cell r="C28">
            <v>8159.07</v>
          </cell>
          <cell r="D28">
            <v>10996.8</v>
          </cell>
          <cell r="E28">
            <v>12382.06</v>
          </cell>
          <cell r="F28">
            <v>14796.6</v>
          </cell>
          <cell r="G28">
            <v>18677.25</v>
          </cell>
          <cell r="H28">
            <v>20985.919999999998</v>
          </cell>
          <cell r="I28">
            <v>24934.37</v>
          </cell>
          <cell r="J28">
            <v>29388.85</v>
          </cell>
          <cell r="K28">
            <v>32310.76</v>
          </cell>
        </row>
        <row r="29">
          <cell r="C29">
            <v>64588.45</v>
          </cell>
          <cell r="D29">
            <v>63475.32</v>
          </cell>
          <cell r="E29">
            <v>63795.85</v>
          </cell>
          <cell r="F29">
            <v>65871.539999999994</v>
          </cell>
          <cell r="G29">
            <v>67358.990000000005</v>
          </cell>
          <cell r="H29">
            <v>69417.240000000005</v>
          </cell>
          <cell r="I29">
            <v>70397.56</v>
          </cell>
          <cell r="J29">
            <v>72425.95</v>
          </cell>
          <cell r="K29">
            <v>73174.39</v>
          </cell>
        </row>
        <row r="30">
          <cell r="C30">
            <v>10704.28</v>
          </cell>
          <cell r="D30">
            <v>11241.8</v>
          </cell>
          <cell r="E30">
            <v>10077.629999999999</v>
          </cell>
          <cell r="F30">
            <v>12481.89</v>
          </cell>
          <cell r="G30">
            <v>15175.81</v>
          </cell>
          <cell r="H30">
            <v>17883.52</v>
          </cell>
          <cell r="I30">
            <v>18524.22</v>
          </cell>
          <cell r="J30">
            <v>20927.66</v>
          </cell>
          <cell r="K30">
            <v>23076.09</v>
          </cell>
        </row>
        <row r="31">
          <cell r="C31">
            <v>3213.68</v>
          </cell>
          <cell r="D31">
            <v>2676.8</v>
          </cell>
          <cell r="E31">
            <v>4207.79</v>
          </cell>
          <cell r="F31">
            <v>7468.83</v>
          </cell>
          <cell r="G31">
            <v>6199.61</v>
          </cell>
          <cell r="H31">
            <v>8093.94</v>
          </cell>
          <cell r="I31">
            <v>9095.64</v>
          </cell>
          <cell r="J31">
            <v>10023.31</v>
          </cell>
          <cell r="K31">
            <v>10607.07</v>
          </cell>
        </row>
        <row r="32">
          <cell r="C32">
            <v>24203.75</v>
          </cell>
          <cell r="D32">
            <v>40342.65</v>
          </cell>
          <cell r="E32">
            <v>24140.48</v>
          </cell>
          <cell r="F32">
            <v>40294.339999999997</v>
          </cell>
          <cell r="G32">
            <v>31720.79</v>
          </cell>
          <cell r="H32">
            <v>55461.8</v>
          </cell>
          <cell r="I32">
            <v>43146.3</v>
          </cell>
          <cell r="J32">
            <v>67955.16</v>
          </cell>
          <cell r="K32">
            <v>83508.75</v>
          </cell>
        </row>
        <row r="33">
          <cell r="C33">
            <v>35929.129999999997</v>
          </cell>
          <cell r="D33">
            <v>35887.449999999997</v>
          </cell>
          <cell r="E33">
            <v>35683.379999999997</v>
          </cell>
          <cell r="F33">
            <v>39172.080000000002</v>
          </cell>
          <cell r="G33">
            <v>38876.81</v>
          </cell>
          <cell r="H33">
            <v>46945.59</v>
          </cell>
          <cell r="I33">
            <v>47217.24</v>
          </cell>
          <cell r="J33">
            <v>48461.01</v>
          </cell>
          <cell r="K33">
            <v>52652.51</v>
          </cell>
        </row>
        <row r="34">
          <cell r="C34">
            <v>204270.68</v>
          </cell>
          <cell r="D34">
            <v>185315.75</v>
          </cell>
          <cell r="E34">
            <v>169891.56</v>
          </cell>
          <cell r="F34">
            <v>185701.4</v>
          </cell>
          <cell r="G34">
            <v>189804.73</v>
          </cell>
          <cell r="H34">
            <v>207402.89</v>
          </cell>
          <cell r="I34">
            <v>216357.11</v>
          </cell>
          <cell r="J34">
            <v>241272.33</v>
          </cell>
          <cell r="K34">
            <v>263173.21000000002</v>
          </cell>
        </row>
        <row r="35">
          <cell r="C35">
            <v>8692.26</v>
          </cell>
          <cell r="D35">
            <v>7624.92</v>
          </cell>
          <cell r="E35">
            <v>4712</v>
          </cell>
          <cell r="F35">
            <v>6646.18</v>
          </cell>
          <cell r="G35">
            <v>9171.15</v>
          </cell>
          <cell r="H35">
            <v>11225.41</v>
          </cell>
          <cell r="I35">
            <v>12989.36</v>
          </cell>
          <cell r="J35">
            <v>15859.33</v>
          </cell>
          <cell r="K35">
            <v>16875.59</v>
          </cell>
        </row>
        <row r="36">
          <cell r="C36">
            <v>10777.28</v>
          </cell>
          <cell r="D36">
            <v>12120.14</v>
          </cell>
          <cell r="E36">
            <v>13184.26</v>
          </cell>
          <cell r="F36">
            <v>14795.02</v>
          </cell>
          <cell r="G36">
            <v>11961.83</v>
          </cell>
          <cell r="H36">
            <v>17551.38</v>
          </cell>
          <cell r="I36">
            <v>20218.740000000002</v>
          </cell>
          <cell r="J36">
            <v>22102.94</v>
          </cell>
          <cell r="K36">
            <v>24121.71</v>
          </cell>
        </row>
        <row r="37">
          <cell r="C37">
            <v>3773.75</v>
          </cell>
          <cell r="D37">
            <v>11.2</v>
          </cell>
          <cell r="E37">
            <v>3937.2</v>
          </cell>
          <cell r="F37">
            <v>5600.87</v>
          </cell>
          <cell r="G37">
            <v>7221.57</v>
          </cell>
          <cell r="H37">
            <v>6868.96</v>
          </cell>
          <cell r="I37">
            <v>6142.87</v>
          </cell>
          <cell r="J37">
            <v>4151.3100000000004</v>
          </cell>
          <cell r="K37">
            <v>2009.93</v>
          </cell>
        </row>
        <row r="38">
          <cell r="C38">
            <v>7581.41</v>
          </cell>
          <cell r="D38">
            <v>7597.56</v>
          </cell>
          <cell r="E38">
            <v>9084.4599999999991</v>
          </cell>
          <cell r="F38">
            <v>10668.71</v>
          </cell>
          <cell r="G38">
            <v>12559.16</v>
          </cell>
          <cell r="H38">
            <v>13794.14</v>
          </cell>
          <cell r="I38">
            <v>16425.04</v>
          </cell>
          <cell r="J38">
            <v>18717.990000000002</v>
          </cell>
          <cell r="K38">
            <v>20924.740000000002</v>
          </cell>
        </row>
        <row r="39">
          <cell r="C39">
            <v>4912.88</v>
          </cell>
          <cell r="D39">
            <v>7765.07</v>
          </cell>
          <cell r="E39">
            <v>8159.74</v>
          </cell>
          <cell r="F39">
            <v>8729.19</v>
          </cell>
          <cell r="G39">
            <v>9903.67</v>
          </cell>
          <cell r="H39">
            <v>12807.32</v>
          </cell>
          <cell r="I39">
            <v>13899.54</v>
          </cell>
          <cell r="J39">
            <v>15136.79</v>
          </cell>
          <cell r="K39">
            <v>17143.71</v>
          </cell>
        </row>
        <row r="40">
          <cell r="C40">
            <v>5723.63</v>
          </cell>
          <cell r="D40">
            <v>7165.15</v>
          </cell>
          <cell r="E40">
            <v>8911.68</v>
          </cell>
          <cell r="F40">
            <v>9741.9599999999991</v>
          </cell>
          <cell r="G40">
            <v>8222.15</v>
          </cell>
          <cell r="H40">
            <v>5812.57</v>
          </cell>
          <cell r="I40">
            <v>13219.18</v>
          </cell>
          <cell r="J40">
            <v>11612.75</v>
          </cell>
          <cell r="K40">
            <v>18782.310000000001</v>
          </cell>
        </row>
        <row r="41">
          <cell r="C41">
            <v>11235.81</v>
          </cell>
          <cell r="D41">
            <v>16883.330000000002</v>
          </cell>
          <cell r="E41">
            <v>16818.05</v>
          </cell>
          <cell r="F41">
            <v>21672.86</v>
          </cell>
          <cell r="G41">
            <v>23231.68</v>
          </cell>
          <cell r="H41">
            <v>25212.36</v>
          </cell>
          <cell r="I41">
            <v>27281.73</v>
          </cell>
          <cell r="J41">
            <v>23677.69</v>
          </cell>
          <cell r="K41">
            <v>28378.2</v>
          </cell>
        </row>
        <row r="42">
          <cell r="C42">
            <v>14954.27</v>
          </cell>
          <cell r="D42">
            <v>15268.9</v>
          </cell>
          <cell r="E42">
            <v>24866.57</v>
          </cell>
          <cell r="F42">
            <v>25233.65</v>
          </cell>
          <cell r="G42">
            <v>22533.3</v>
          </cell>
          <cell r="H42">
            <v>22009.26</v>
          </cell>
          <cell r="I42">
            <v>19750.599999999999</v>
          </cell>
          <cell r="J42">
            <v>20547.88</v>
          </cell>
          <cell r="K42">
            <v>21667.32</v>
          </cell>
        </row>
        <row r="43">
          <cell r="C43">
            <v>92642.58</v>
          </cell>
          <cell r="D43">
            <v>102571.43</v>
          </cell>
          <cell r="E43">
            <v>100031.44</v>
          </cell>
          <cell r="F43">
            <v>109834.23</v>
          </cell>
          <cell r="G43">
            <v>118106.11</v>
          </cell>
          <cell r="H43">
            <v>123918.19</v>
          </cell>
          <cell r="I43">
            <v>133070.26999999999</v>
          </cell>
          <cell r="J43">
            <v>141631.35999999999</v>
          </cell>
          <cell r="K43">
            <v>149781.75</v>
          </cell>
        </row>
        <row r="44">
          <cell r="C44">
            <v>22824.55</v>
          </cell>
          <cell r="D44">
            <v>22712.16</v>
          </cell>
          <cell r="E44">
            <v>24818.69</v>
          </cell>
          <cell r="F44">
            <v>26535.49</v>
          </cell>
          <cell r="G44">
            <v>28295.65</v>
          </cell>
          <cell r="H44">
            <v>30390.17</v>
          </cell>
          <cell r="I44">
            <v>32489.37</v>
          </cell>
          <cell r="J44">
            <v>34594.410000000003</v>
          </cell>
          <cell r="K44">
            <v>36914.379999999997</v>
          </cell>
        </row>
        <row r="45">
          <cell r="C45">
            <v>7209.39</v>
          </cell>
          <cell r="D45">
            <v>7595.61</v>
          </cell>
          <cell r="E45">
            <v>9518.86</v>
          </cell>
          <cell r="F45">
            <v>11958.58</v>
          </cell>
          <cell r="G45">
            <v>13824.89</v>
          </cell>
          <cell r="H45">
            <v>15649.69</v>
          </cell>
          <cell r="I45">
            <v>18048.669999999998</v>
          </cell>
          <cell r="J45">
            <v>21084.9</v>
          </cell>
          <cell r="K45">
            <v>22330.81</v>
          </cell>
        </row>
        <row r="46">
          <cell r="C46">
            <v>32535.24</v>
          </cell>
          <cell r="D46">
            <v>33780.959999999999</v>
          </cell>
          <cell r="E46">
            <v>33934.089999999997</v>
          </cell>
          <cell r="F46">
            <v>37857.089999999997</v>
          </cell>
          <cell r="G46">
            <v>41438.78</v>
          </cell>
          <cell r="H46">
            <v>43858.58</v>
          </cell>
          <cell r="I46">
            <v>46288.98</v>
          </cell>
          <cell r="J46">
            <v>49139.37</v>
          </cell>
          <cell r="K46">
            <v>51712.59</v>
          </cell>
        </row>
        <row r="47">
          <cell r="C47">
            <v>5059.1499999999996</v>
          </cell>
          <cell r="D47">
            <v>6750.95</v>
          </cell>
          <cell r="E47">
            <v>11965.9</v>
          </cell>
          <cell r="F47">
            <v>9173.32</v>
          </cell>
          <cell r="G47">
            <v>11706.68</v>
          </cell>
          <cell r="H47">
            <v>13287.4</v>
          </cell>
          <cell r="I47">
            <v>16559.22</v>
          </cell>
          <cell r="J47">
            <v>20808.599999999999</v>
          </cell>
          <cell r="K47">
            <v>21882.11</v>
          </cell>
        </row>
        <row r="48">
          <cell r="C48">
            <v>17914.09</v>
          </cell>
          <cell r="D48">
            <v>18747.75</v>
          </cell>
          <cell r="E48">
            <v>18027.21</v>
          </cell>
          <cell r="F48">
            <v>21047.88</v>
          </cell>
          <cell r="G48">
            <v>21816.400000000001</v>
          </cell>
          <cell r="H48">
            <v>24358.85</v>
          </cell>
          <cell r="I48">
            <v>27362.81</v>
          </cell>
          <cell r="J48">
            <v>29016.07</v>
          </cell>
          <cell r="K48">
            <v>30432.75</v>
          </cell>
        </row>
        <row r="49">
          <cell r="C49">
            <v>17336.02</v>
          </cell>
          <cell r="D49">
            <v>18858.41</v>
          </cell>
          <cell r="E49">
            <v>11675.72</v>
          </cell>
          <cell r="F49">
            <v>13126.47</v>
          </cell>
          <cell r="G49">
            <v>13688.3</v>
          </cell>
          <cell r="H49">
            <v>10867.27</v>
          </cell>
          <cell r="I49">
            <v>20840.03</v>
          </cell>
          <cell r="J49">
            <v>24115.66</v>
          </cell>
          <cell r="K49">
            <v>25988.83</v>
          </cell>
        </row>
        <row r="50">
          <cell r="C50">
            <v>11018.57</v>
          </cell>
          <cell r="D50">
            <v>14862.53</v>
          </cell>
          <cell r="E50">
            <v>15595.8</v>
          </cell>
          <cell r="F50">
            <v>18595.18</v>
          </cell>
          <cell r="G50">
            <v>23710.47</v>
          </cell>
          <cell r="H50">
            <v>28543.24</v>
          </cell>
          <cell r="I50">
            <v>36060.89</v>
          </cell>
          <cell r="J50">
            <v>40678.53</v>
          </cell>
          <cell r="K50">
            <v>43891.69</v>
          </cell>
        </row>
        <row r="51">
          <cell r="C51">
            <v>15595.87</v>
          </cell>
          <cell r="D51">
            <v>16377.52</v>
          </cell>
          <cell r="E51">
            <v>18775.41</v>
          </cell>
          <cell r="F51">
            <v>20187.439999999999</v>
          </cell>
          <cell r="G51">
            <v>22059.21</v>
          </cell>
          <cell r="H51">
            <v>24843.74</v>
          </cell>
          <cell r="I51">
            <v>27087.84</v>
          </cell>
          <cell r="J51">
            <v>30172.65</v>
          </cell>
          <cell r="K51">
            <v>31993.9</v>
          </cell>
        </row>
        <row r="52">
          <cell r="C52">
            <v>11812</v>
          </cell>
          <cell r="D52">
            <v>13112.32</v>
          </cell>
          <cell r="E52">
            <v>11728.66</v>
          </cell>
          <cell r="F52">
            <v>14867.68</v>
          </cell>
          <cell r="G52">
            <v>17909.97</v>
          </cell>
          <cell r="H52">
            <v>21204.68</v>
          </cell>
          <cell r="I52">
            <v>24676.95</v>
          </cell>
          <cell r="J52">
            <v>27958.9</v>
          </cell>
          <cell r="K52">
            <v>30748.51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V78"/>
  <sheetViews>
    <sheetView tabSelected="1" workbookViewId="0">
      <selection activeCell="AA12" sqref="AA12"/>
    </sheetView>
  </sheetViews>
  <sheetFormatPr defaultRowHeight="12.75" x14ac:dyDescent="0.2"/>
  <sheetData>
    <row r="1" spans="1:22" ht="19.5" x14ac:dyDescent="0.4">
      <c r="A1" s="500" t="s">
        <v>698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</row>
    <row r="2" spans="1:22" x14ac:dyDescent="0.2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</row>
    <row r="3" spans="1:22" x14ac:dyDescent="0.2">
      <c r="A3" s="499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</row>
    <row r="4" spans="1:22" x14ac:dyDescent="0.2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</row>
    <row r="5" spans="1:22" x14ac:dyDescent="0.2">
      <c r="A5" s="498" t="s">
        <v>699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</row>
    <row r="6" spans="1:22" x14ac:dyDescent="0.2">
      <c r="A6" s="498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</row>
    <row r="7" spans="1:22" x14ac:dyDescent="0.2">
      <c r="A7" s="499"/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</row>
    <row r="8" spans="1:22" x14ac:dyDescent="0.2">
      <c r="A8" s="499"/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</row>
    <row r="9" spans="1:22" x14ac:dyDescent="0.2">
      <c r="A9" s="499"/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</row>
    <row r="10" spans="1:22" x14ac:dyDescent="0.2">
      <c r="A10" s="499"/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</row>
    <row r="11" spans="1:22" x14ac:dyDescent="0.2">
      <c r="A11" s="499"/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</row>
    <row r="12" spans="1:22" x14ac:dyDescent="0.2">
      <c r="A12" s="499"/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</row>
    <row r="13" spans="1:22" x14ac:dyDescent="0.2">
      <c r="A13" s="499"/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</row>
    <row r="14" spans="1:22" x14ac:dyDescent="0.2">
      <c r="A14" s="499"/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</row>
    <row r="15" spans="1:22" x14ac:dyDescent="0.2">
      <c r="A15" s="499"/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</row>
    <row r="16" spans="1:22" x14ac:dyDescent="0.2">
      <c r="A16" s="499"/>
      <c r="B16" s="499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</row>
    <row r="17" spans="1:22" x14ac:dyDescent="0.2">
      <c r="A17" s="499"/>
      <c r="B17" s="499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</row>
    <row r="18" spans="1:22" x14ac:dyDescent="0.2">
      <c r="A18" s="499"/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</row>
    <row r="19" spans="1:22" x14ac:dyDescent="0.2">
      <c r="A19" s="499"/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</row>
    <row r="20" spans="1:22" x14ac:dyDescent="0.2">
      <c r="A20" s="499"/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</row>
    <row r="21" spans="1:22" x14ac:dyDescent="0.2">
      <c r="A21" s="499"/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</row>
    <row r="22" spans="1:22" x14ac:dyDescent="0.2">
      <c r="A22" s="499"/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</row>
    <row r="23" spans="1:22" x14ac:dyDescent="0.2">
      <c r="A23" s="499"/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</row>
    <row r="24" spans="1:22" x14ac:dyDescent="0.2">
      <c r="A24" s="499"/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</row>
    <row r="25" spans="1:22" x14ac:dyDescent="0.2">
      <c r="A25" s="499"/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</row>
    <row r="26" spans="1:22" x14ac:dyDescent="0.2">
      <c r="A26" s="499"/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</row>
    <row r="27" spans="1:22" x14ac:dyDescent="0.2">
      <c r="A27" s="499"/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</row>
    <row r="28" spans="1:22" x14ac:dyDescent="0.2">
      <c r="A28" s="499"/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</row>
    <row r="29" spans="1:22" x14ac:dyDescent="0.2">
      <c r="A29" s="499"/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</row>
    <row r="30" spans="1:22" x14ac:dyDescent="0.2">
      <c r="A30" s="499"/>
      <c r="B30" s="499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</row>
    <row r="31" spans="1:22" x14ac:dyDescent="0.2">
      <c r="A31" s="499"/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</row>
    <row r="32" spans="1:22" x14ac:dyDescent="0.2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</row>
    <row r="33" spans="1:22" x14ac:dyDescent="0.2">
      <c r="A33" s="501" t="s">
        <v>700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</row>
    <row r="34" spans="1:22" x14ac:dyDescent="0.2">
      <c r="A34" s="501"/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</row>
    <row r="35" spans="1:22" x14ac:dyDescent="0.2">
      <c r="A35" s="499"/>
      <c r="B35" s="499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</row>
    <row r="36" spans="1:22" x14ac:dyDescent="0.2">
      <c r="A36" s="499"/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</row>
    <row r="37" spans="1:22" x14ac:dyDescent="0.2">
      <c r="A37" s="499"/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</row>
    <row r="38" spans="1:22" x14ac:dyDescent="0.2">
      <c r="A38" s="499"/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</row>
    <row r="39" spans="1:22" x14ac:dyDescent="0.2">
      <c r="A39" s="499"/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</row>
    <row r="40" spans="1:22" x14ac:dyDescent="0.2">
      <c r="A40" s="499"/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</row>
    <row r="41" spans="1:22" x14ac:dyDescent="0.2">
      <c r="A41" s="499"/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</row>
    <row r="42" spans="1:22" x14ac:dyDescent="0.2">
      <c r="A42" s="499"/>
      <c r="B42" s="499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</row>
    <row r="43" spans="1:22" x14ac:dyDescent="0.2">
      <c r="A43" s="499"/>
      <c r="B43" s="499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</row>
    <row r="44" spans="1:22" x14ac:dyDescent="0.2">
      <c r="A44" s="499"/>
      <c r="B44" s="499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</row>
    <row r="45" spans="1:22" x14ac:dyDescent="0.2">
      <c r="A45" s="499"/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</row>
    <row r="46" spans="1:22" x14ac:dyDescent="0.2">
      <c r="A46" s="499"/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</row>
    <row r="47" spans="1:22" x14ac:dyDescent="0.2">
      <c r="A47" s="499"/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</row>
    <row r="48" spans="1:22" x14ac:dyDescent="0.2">
      <c r="A48" s="499"/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</row>
    <row r="49" spans="1:22" x14ac:dyDescent="0.2">
      <c r="A49" s="499"/>
      <c r="B49" s="499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</row>
    <row r="50" spans="1:22" x14ac:dyDescent="0.2">
      <c r="A50" s="499"/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</row>
    <row r="51" spans="1:22" x14ac:dyDescent="0.2">
      <c r="A51" s="499"/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</row>
    <row r="52" spans="1:22" x14ac:dyDescent="0.2">
      <c r="A52" s="499"/>
      <c r="B52" s="499"/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</row>
    <row r="53" spans="1:22" x14ac:dyDescent="0.2">
      <c r="A53" s="499"/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  <c r="V53" s="499"/>
    </row>
    <row r="54" spans="1:22" x14ac:dyDescent="0.2">
      <c r="A54" s="499"/>
      <c r="B54" s="499"/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499"/>
      <c r="V54" s="499"/>
    </row>
    <row r="55" spans="1:22" x14ac:dyDescent="0.2">
      <c r="A55" s="499"/>
      <c r="B55" s="499"/>
      <c r="C55" s="499"/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  <c r="P55" s="499"/>
      <c r="Q55" s="499"/>
      <c r="R55" s="499"/>
      <c r="S55" s="499"/>
      <c r="T55" s="499"/>
      <c r="U55" s="499"/>
      <c r="V55" s="499"/>
    </row>
    <row r="56" spans="1:22" x14ac:dyDescent="0.2">
      <c r="A56" s="499"/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499"/>
    </row>
    <row r="57" spans="1:22" x14ac:dyDescent="0.2">
      <c r="A57" s="499"/>
      <c r="B57" s="499"/>
      <c r="C57" s="499"/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</row>
    <row r="58" spans="1:22" x14ac:dyDescent="0.2">
      <c r="A58" s="498" t="s">
        <v>701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</row>
    <row r="59" spans="1:22" x14ac:dyDescent="0.2">
      <c r="A59" s="498"/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</row>
    <row r="60" spans="1:22" x14ac:dyDescent="0.2">
      <c r="A60" s="499"/>
      <c r="B60" s="499"/>
      <c r="C60" s="499"/>
      <c r="D60" s="499"/>
      <c r="E60" s="499"/>
      <c r="F60" s="499"/>
      <c r="G60" s="499"/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499"/>
      <c r="V60" s="499"/>
    </row>
    <row r="61" spans="1:22" x14ac:dyDescent="0.2">
      <c r="A61" s="499"/>
      <c r="B61" s="499"/>
      <c r="C61" s="499"/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</row>
    <row r="62" spans="1:22" x14ac:dyDescent="0.2">
      <c r="A62" s="499"/>
      <c r="B62" s="499"/>
      <c r="C62" s="499"/>
      <c r="D62" s="499"/>
      <c r="E62" s="499"/>
      <c r="F62" s="499"/>
      <c r="G62" s="499"/>
      <c r="H62" s="499"/>
      <c r="I62" s="499"/>
      <c r="J62" s="499"/>
      <c r="K62" s="499"/>
      <c r="L62" s="499"/>
      <c r="M62" s="499"/>
      <c r="N62" s="499"/>
      <c r="O62" s="499"/>
      <c r="P62" s="499"/>
      <c r="Q62" s="499"/>
      <c r="R62" s="499"/>
      <c r="S62" s="499"/>
      <c r="T62" s="499"/>
      <c r="U62" s="499"/>
      <c r="V62" s="499"/>
    </row>
    <row r="63" spans="1:22" x14ac:dyDescent="0.2">
      <c r="A63" s="499"/>
      <c r="B63" s="499"/>
      <c r="C63" s="499"/>
      <c r="D63" s="499"/>
      <c r="E63" s="499"/>
      <c r="F63" s="499"/>
      <c r="G63" s="499"/>
      <c r="H63" s="499"/>
      <c r="I63" s="499"/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499"/>
    </row>
    <row r="64" spans="1:22" x14ac:dyDescent="0.2">
      <c r="A64" s="499"/>
      <c r="B64" s="499"/>
      <c r="C64" s="499"/>
      <c r="D64" s="499"/>
      <c r="E64" s="499"/>
      <c r="F64" s="499"/>
      <c r="G64" s="499"/>
      <c r="H64" s="499"/>
      <c r="I64" s="499"/>
      <c r="J64" s="499"/>
      <c r="K64" s="499"/>
      <c r="L64" s="499"/>
      <c r="M64" s="499"/>
      <c r="N64" s="499"/>
      <c r="O64" s="499"/>
      <c r="P64" s="499"/>
      <c r="Q64" s="499"/>
      <c r="R64" s="499"/>
      <c r="S64" s="499"/>
      <c r="T64" s="499"/>
      <c r="U64" s="499"/>
      <c r="V64" s="499"/>
    </row>
    <row r="65" spans="1:22" x14ac:dyDescent="0.2">
      <c r="A65" s="499"/>
      <c r="B65" s="499"/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</row>
    <row r="66" spans="1:22" x14ac:dyDescent="0.2">
      <c r="A66" s="499"/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</row>
    <row r="67" spans="1:22" x14ac:dyDescent="0.2">
      <c r="A67" s="499"/>
      <c r="B67" s="499"/>
      <c r="C67" s="499"/>
      <c r="D67" s="499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  <c r="V67" s="499"/>
    </row>
    <row r="68" spans="1:22" x14ac:dyDescent="0.2">
      <c r="A68" s="499"/>
      <c r="B68" s="499"/>
      <c r="C68" s="499"/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</row>
    <row r="69" spans="1:22" x14ac:dyDescent="0.2">
      <c r="A69" s="499"/>
      <c r="B69" s="499"/>
      <c r="C69" s="499"/>
      <c r="D69" s="499"/>
      <c r="E69" s="499"/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499"/>
      <c r="S69" s="499"/>
      <c r="T69" s="499"/>
      <c r="U69" s="499"/>
      <c r="V69" s="499"/>
    </row>
    <row r="70" spans="1:22" x14ac:dyDescent="0.2">
      <c r="A70" s="499"/>
      <c r="B70" s="499"/>
      <c r="C70" s="499"/>
      <c r="D70" s="499"/>
      <c r="E70" s="499"/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99"/>
      <c r="V70" s="499"/>
    </row>
    <row r="71" spans="1:22" x14ac:dyDescent="0.2">
      <c r="A71" s="499"/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</row>
    <row r="72" spans="1:22" x14ac:dyDescent="0.2">
      <c r="A72" s="499"/>
      <c r="B72" s="499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</row>
    <row r="73" spans="1:22" x14ac:dyDescent="0.2">
      <c r="A73" s="499"/>
      <c r="B73" s="499"/>
      <c r="C73" s="499"/>
      <c r="D73" s="499"/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  <c r="U73" s="499"/>
      <c r="V73" s="499"/>
    </row>
    <row r="74" spans="1:22" x14ac:dyDescent="0.2">
      <c r="A74" s="499"/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  <c r="P74" s="499"/>
      <c r="Q74" s="499"/>
      <c r="R74" s="499"/>
      <c r="S74" s="499"/>
      <c r="T74" s="499"/>
      <c r="U74" s="499"/>
      <c r="V74" s="499"/>
    </row>
    <row r="75" spans="1:22" x14ac:dyDescent="0.2">
      <c r="A75" s="499"/>
      <c r="B75" s="499"/>
      <c r="C75" s="499"/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</row>
    <row r="76" spans="1:22" x14ac:dyDescent="0.2">
      <c r="A76" s="499"/>
      <c r="B76" s="499"/>
      <c r="C76" s="499"/>
      <c r="D76" s="499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499"/>
      <c r="U76" s="499"/>
      <c r="V76" s="499"/>
    </row>
    <row r="77" spans="1:22" x14ac:dyDescent="0.2">
      <c r="A77" s="499"/>
      <c r="B77" s="499"/>
      <c r="C77" s="499"/>
      <c r="D77" s="499"/>
      <c r="E77" s="499"/>
      <c r="F77" s="499"/>
      <c r="G77" s="499"/>
      <c r="H77" s="499"/>
      <c r="I77" s="499"/>
      <c r="J77" s="499"/>
      <c r="K77" s="499"/>
      <c r="L77" s="499"/>
      <c r="M77" s="499"/>
      <c r="N77" s="499"/>
      <c r="O77" s="499"/>
      <c r="P77" s="499"/>
      <c r="Q77" s="499"/>
      <c r="R77" s="499"/>
      <c r="S77" s="499"/>
      <c r="T77" s="499"/>
      <c r="U77" s="499"/>
      <c r="V77" s="499"/>
    </row>
    <row r="78" spans="1:22" x14ac:dyDescent="0.2">
      <c r="A78" s="499"/>
      <c r="B78" s="499"/>
      <c r="C78" s="499"/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</row>
  </sheetData>
  <sheetProtection password="E499" sheet="1" objects="1" scenarios="1"/>
  <mergeCells count="8">
    <mergeCell ref="A58:V59"/>
    <mergeCell ref="A60:V78"/>
    <mergeCell ref="A1:V1"/>
    <mergeCell ref="A2:V4"/>
    <mergeCell ref="A5:V6"/>
    <mergeCell ref="A7:V32"/>
    <mergeCell ref="A33:V34"/>
    <mergeCell ref="A35:V57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O72"/>
  <sheetViews>
    <sheetView topLeftCell="A34" zoomScale="140" zoomScaleNormal="140" workbookViewId="0">
      <selection activeCell="H48" sqref="H48"/>
    </sheetView>
  </sheetViews>
  <sheetFormatPr defaultRowHeight="12.75" x14ac:dyDescent="0.2"/>
  <cols>
    <col min="1" max="1" width="35.140625" style="44" customWidth="1"/>
    <col min="2" max="2" width="8.42578125" style="44" customWidth="1"/>
    <col min="3" max="3" width="8.85546875" style="44" customWidth="1"/>
    <col min="4" max="4" width="9.140625" style="44" customWidth="1"/>
    <col min="5" max="6" width="8.7109375" style="44" customWidth="1"/>
    <col min="7" max="7" width="9.42578125" style="44" customWidth="1"/>
    <col min="8" max="8" width="8.7109375" style="44" customWidth="1"/>
    <col min="9" max="9" width="8.42578125" style="44" customWidth="1"/>
    <col min="10" max="10" width="9" style="52" customWidth="1"/>
    <col min="11" max="13" width="10.7109375" style="44" customWidth="1"/>
    <col min="14" max="14" width="10.7109375" style="219" customWidth="1"/>
    <col min="15" max="15" width="10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x14ac:dyDescent="0.2">
      <c r="A4" s="535" t="s">
        <v>54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101" t="s">
        <v>0</v>
      </c>
      <c r="B6" s="102">
        <f>APUCARANA!B6</f>
        <v>43831</v>
      </c>
      <c r="C6" s="102">
        <f>APUCARANA!C6</f>
        <v>43862</v>
      </c>
      <c r="D6" s="102">
        <f>APUCARANA!D6</f>
        <v>43891</v>
      </c>
      <c r="E6" s="102">
        <f>APUCARANA!E6</f>
        <v>43922</v>
      </c>
      <c r="F6" s="102">
        <f>APUCARANA!F6</f>
        <v>43952</v>
      </c>
      <c r="G6" s="102">
        <f>APUCARANA!G6</f>
        <v>43983</v>
      </c>
      <c r="H6" s="102">
        <f>APUCARANA!H6</f>
        <v>44013</v>
      </c>
      <c r="I6" s="102">
        <f>APUCARANA!I6</f>
        <v>44044</v>
      </c>
      <c r="J6" s="102">
        <f>APUCARANA!J6</f>
        <v>44075</v>
      </c>
      <c r="K6" s="102">
        <f>APUCARANA!K6</f>
        <v>44105</v>
      </c>
      <c r="L6" s="102">
        <f>APUCARANA!L6</f>
        <v>44136</v>
      </c>
      <c r="M6" s="102">
        <f>APUCARANA!M6</f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27" t="s">
        <v>122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184">
        <f t="shared" ref="N7:N47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222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22.5</v>
      </c>
      <c r="I8" s="28">
        <v>0</v>
      </c>
      <c r="J8" s="28">
        <v>30</v>
      </c>
      <c r="K8" s="28">
        <v>0</v>
      </c>
      <c r="L8" s="28">
        <v>0</v>
      </c>
      <c r="M8" s="28">
        <v>0</v>
      </c>
      <c r="N8" s="226">
        <f t="shared" si="0"/>
        <v>52.5</v>
      </c>
      <c r="O8" s="106">
        <f t="shared" ref="O8:O37" si="1">IFERROR(AVERAGEIF(B8:M8,"&gt;0"),"")</f>
        <v>26.25</v>
      </c>
    </row>
    <row r="9" spans="1:15" s="25" customFormat="1" ht="12.6" customHeight="1" x14ac:dyDescent="0.2">
      <c r="A9" s="127" t="s">
        <v>113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26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27" t="s">
        <v>490</v>
      </c>
      <c r="B10" s="28">
        <v>200</v>
      </c>
      <c r="C10" s="28">
        <v>50</v>
      </c>
      <c r="D10" s="28">
        <v>0</v>
      </c>
      <c r="E10" s="28">
        <v>100</v>
      </c>
      <c r="F10" s="28">
        <v>0</v>
      </c>
      <c r="G10" s="28">
        <v>210.01</v>
      </c>
      <c r="H10" s="28">
        <v>50</v>
      </c>
      <c r="I10" s="28">
        <v>50</v>
      </c>
      <c r="J10" s="28">
        <v>50</v>
      </c>
      <c r="K10" s="28">
        <v>0</v>
      </c>
      <c r="L10" s="28">
        <v>0</v>
      </c>
      <c r="M10" s="28">
        <v>0</v>
      </c>
      <c r="N10" s="184">
        <f>SUM(B10:M10)</f>
        <v>710.01</v>
      </c>
      <c r="O10" s="106">
        <f t="shared" si="1"/>
        <v>101.42999999999999</v>
      </c>
    </row>
    <row r="11" spans="1:15" s="25" customFormat="1" ht="12.6" customHeight="1" x14ac:dyDescent="0.2">
      <c r="A11" s="105" t="s">
        <v>124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184">
        <f>SUM(B11:M11)</f>
        <v>0</v>
      </c>
      <c r="O11" s="106" t="str">
        <f t="shared" si="1"/>
        <v/>
      </c>
    </row>
    <row r="12" spans="1:15" s="25" customFormat="1" ht="12.6" customHeight="1" x14ac:dyDescent="0.2">
      <c r="A12" s="127" t="s">
        <v>612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1780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184">
        <f>SUM(B12:M12)</f>
        <v>1780</v>
      </c>
      <c r="O12" s="106">
        <f t="shared" si="1"/>
        <v>1780</v>
      </c>
    </row>
    <row r="13" spans="1:15" s="25" customFormat="1" ht="12.6" customHeight="1" x14ac:dyDescent="0.2">
      <c r="A13" s="127" t="s">
        <v>131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184">
        <f t="shared" ref="N13:N20" si="2">SUM(B13:M13)</f>
        <v>0</v>
      </c>
      <c r="O13" s="106" t="str">
        <f t="shared" si="1"/>
        <v/>
      </c>
    </row>
    <row r="14" spans="1:15" s="25" customFormat="1" ht="12.6" customHeight="1" x14ac:dyDescent="0.2">
      <c r="A14" s="127" t="s">
        <v>154</v>
      </c>
      <c r="B14" s="28">
        <v>0</v>
      </c>
      <c r="C14" s="28">
        <v>0</v>
      </c>
      <c r="D14" s="28">
        <v>0</v>
      </c>
      <c r="E14" s="28">
        <v>150</v>
      </c>
      <c r="F14" s="28">
        <v>0</v>
      </c>
      <c r="G14" s="28">
        <v>52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184">
        <f t="shared" si="2"/>
        <v>202</v>
      </c>
      <c r="O14" s="106">
        <f t="shared" si="1"/>
        <v>101</v>
      </c>
    </row>
    <row r="15" spans="1:15" s="25" customFormat="1" ht="12.6" customHeight="1" x14ac:dyDescent="0.2">
      <c r="A15" s="127" t="s">
        <v>67</v>
      </c>
      <c r="B15" s="28">
        <v>260.64999999999998</v>
      </c>
      <c r="C15" s="28">
        <v>0</v>
      </c>
      <c r="D15" s="28">
        <v>0</v>
      </c>
      <c r="E15" s="28">
        <v>0</v>
      </c>
      <c r="F15" s="28">
        <v>0</v>
      </c>
      <c r="G15" s="28">
        <v>25.1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184">
        <f>SUM(B15:M15)</f>
        <v>285.75</v>
      </c>
      <c r="O15" s="106">
        <f t="shared" si="1"/>
        <v>142.875</v>
      </c>
    </row>
    <row r="16" spans="1:15" s="25" customFormat="1" ht="12.6" customHeight="1" x14ac:dyDescent="0.2">
      <c r="A16" s="127" t="s">
        <v>322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184">
        <f t="shared" si="2"/>
        <v>0</v>
      </c>
      <c r="O16" s="106" t="str">
        <f t="shared" si="1"/>
        <v/>
      </c>
    </row>
    <row r="17" spans="1:15" s="25" customFormat="1" ht="12.6" customHeight="1" x14ac:dyDescent="0.2">
      <c r="A17" s="127" t="s">
        <v>198</v>
      </c>
      <c r="B17" s="28">
        <v>34.5</v>
      </c>
      <c r="C17" s="28">
        <v>0</v>
      </c>
      <c r="D17" s="28">
        <v>0</v>
      </c>
      <c r="E17" s="28">
        <v>428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184">
        <f t="shared" si="2"/>
        <v>462.5</v>
      </c>
      <c r="O17" s="106">
        <f t="shared" si="1"/>
        <v>231.25</v>
      </c>
    </row>
    <row r="18" spans="1:15" s="25" customFormat="1" ht="12.6" customHeight="1" x14ac:dyDescent="0.2">
      <c r="A18" s="127" t="s">
        <v>276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184">
        <f>SUM(B18:M18)</f>
        <v>0</v>
      </c>
      <c r="O18" s="106" t="str">
        <f t="shared" si="1"/>
        <v/>
      </c>
    </row>
    <row r="19" spans="1:15" s="25" customFormat="1" ht="12.6" customHeight="1" x14ac:dyDescent="0.2">
      <c r="A19" s="127" t="s">
        <v>491</v>
      </c>
      <c r="B19" s="28">
        <v>1030.21</v>
      </c>
      <c r="C19" s="28">
        <v>0</v>
      </c>
      <c r="D19" s="28">
        <v>0</v>
      </c>
      <c r="E19" s="28">
        <v>31.59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184">
        <f t="shared" si="2"/>
        <v>1061.8</v>
      </c>
      <c r="O19" s="106">
        <f t="shared" si="1"/>
        <v>530.9</v>
      </c>
    </row>
    <row r="20" spans="1:15" s="25" customFormat="1" ht="12.6" customHeight="1" x14ac:dyDescent="0.2">
      <c r="A20" s="127" t="s">
        <v>144</v>
      </c>
      <c r="B20" s="28">
        <v>0</v>
      </c>
      <c r="C20" s="28">
        <v>195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 t="s">
        <v>464</v>
      </c>
      <c r="K20" s="28">
        <v>0</v>
      </c>
      <c r="L20" s="28">
        <v>0</v>
      </c>
      <c r="M20" s="28">
        <v>0</v>
      </c>
      <c r="N20" s="184">
        <f t="shared" si="2"/>
        <v>195</v>
      </c>
      <c r="O20" s="106">
        <f t="shared" si="1"/>
        <v>195</v>
      </c>
    </row>
    <row r="21" spans="1:15" s="25" customFormat="1" ht="12.6" customHeight="1" x14ac:dyDescent="0.2">
      <c r="A21" s="105" t="s">
        <v>78</v>
      </c>
      <c r="B21" s="28">
        <v>220</v>
      </c>
      <c r="C21" s="28">
        <v>220</v>
      </c>
      <c r="D21" s="28">
        <v>0</v>
      </c>
      <c r="E21" s="28">
        <v>440</v>
      </c>
      <c r="F21" s="28">
        <v>226.65</v>
      </c>
      <c r="G21" s="28">
        <v>220</v>
      </c>
      <c r="H21" s="28">
        <v>220</v>
      </c>
      <c r="I21" s="28">
        <v>220</v>
      </c>
      <c r="J21" s="28">
        <v>220</v>
      </c>
      <c r="K21" s="28">
        <v>0</v>
      </c>
      <c r="L21" s="28">
        <v>0</v>
      </c>
      <c r="M21" s="28">
        <v>0</v>
      </c>
      <c r="N21" s="184">
        <f t="shared" si="0"/>
        <v>1986.65</v>
      </c>
      <c r="O21" s="106">
        <f t="shared" si="1"/>
        <v>248.33125000000001</v>
      </c>
    </row>
    <row r="22" spans="1:15" s="25" customFormat="1" ht="12.6" customHeight="1" x14ac:dyDescent="0.2">
      <c r="A22" s="105" t="s">
        <v>170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184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17" t="s">
        <v>232</v>
      </c>
      <c r="B23" s="28">
        <v>0</v>
      </c>
      <c r="C23" s="28">
        <v>0</v>
      </c>
      <c r="D23" s="28">
        <v>0</v>
      </c>
      <c r="E23" s="28">
        <v>0</v>
      </c>
      <c r="F23" s="28">
        <v>100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184">
        <f t="shared" si="0"/>
        <v>100</v>
      </c>
      <c r="O23" s="106">
        <f t="shared" si="1"/>
        <v>100</v>
      </c>
    </row>
    <row r="24" spans="1:15" customFormat="1" ht="12.6" customHeight="1" x14ac:dyDescent="0.2">
      <c r="A24" s="105" t="s">
        <v>517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184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17" t="s">
        <v>244</v>
      </c>
      <c r="B25" s="28">
        <v>0</v>
      </c>
      <c r="C25" s="28">
        <v>35</v>
      </c>
      <c r="D25" s="28">
        <v>0</v>
      </c>
      <c r="E25" s="28">
        <v>0</v>
      </c>
      <c r="F25" s="28">
        <v>0</v>
      </c>
      <c r="G25" s="28">
        <v>0</v>
      </c>
      <c r="H25" s="28">
        <v>690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184">
        <f>SUM(B25:M25)</f>
        <v>725</v>
      </c>
      <c r="O25" s="106">
        <f t="shared" si="1"/>
        <v>362.5</v>
      </c>
    </row>
    <row r="26" spans="1:15" s="25" customFormat="1" ht="12.6" customHeight="1" x14ac:dyDescent="0.2">
      <c r="A26" s="117" t="s">
        <v>88</v>
      </c>
      <c r="B26" s="28">
        <v>701.45</v>
      </c>
      <c r="C26" s="28">
        <v>28</v>
      </c>
      <c r="D26" s="28">
        <v>0</v>
      </c>
      <c r="E26" s="28">
        <v>30</v>
      </c>
      <c r="F26" s="28">
        <v>0</v>
      </c>
      <c r="G26" s="28">
        <v>0</v>
      </c>
      <c r="H26" s="28">
        <v>14</v>
      </c>
      <c r="I26" s="28">
        <v>0</v>
      </c>
      <c r="J26" s="28">
        <v>15</v>
      </c>
      <c r="K26" s="28">
        <v>0</v>
      </c>
      <c r="L26" s="28">
        <v>0</v>
      </c>
      <c r="M26" s="28">
        <v>0</v>
      </c>
      <c r="N26" s="184">
        <f t="shared" si="0"/>
        <v>788.45</v>
      </c>
      <c r="O26" s="106">
        <f t="shared" si="1"/>
        <v>157.69</v>
      </c>
    </row>
    <row r="27" spans="1:15" s="25" customFormat="1" ht="12.6" customHeight="1" x14ac:dyDescent="0.2">
      <c r="A27" s="117" t="s">
        <v>76</v>
      </c>
      <c r="B27" s="28">
        <v>0</v>
      </c>
      <c r="C27" s="28">
        <v>0</v>
      </c>
      <c r="D27" s="28">
        <v>0</v>
      </c>
      <c r="E27" s="28">
        <v>0</v>
      </c>
      <c r="F27" s="28">
        <v>2.5</v>
      </c>
      <c r="G27" s="28">
        <v>0</v>
      </c>
      <c r="H27" s="28">
        <v>0</v>
      </c>
      <c r="I27" s="28">
        <v>5.99</v>
      </c>
      <c r="J27" s="28">
        <v>0</v>
      </c>
      <c r="K27" s="28">
        <v>0</v>
      </c>
      <c r="L27" s="28">
        <v>0</v>
      </c>
      <c r="M27" s="28">
        <v>0</v>
      </c>
      <c r="N27" s="184">
        <f>SUM(B27:M27)</f>
        <v>8.49</v>
      </c>
      <c r="O27" s="106">
        <f t="shared" si="1"/>
        <v>4.2450000000000001</v>
      </c>
    </row>
    <row r="28" spans="1:15" s="25" customFormat="1" ht="12.6" customHeight="1" x14ac:dyDescent="0.2">
      <c r="A28" s="117" t="s">
        <v>77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300</v>
      </c>
      <c r="H28" s="28">
        <v>0</v>
      </c>
      <c r="I28" s="28">
        <v>39.99</v>
      </c>
      <c r="J28" s="28">
        <v>0</v>
      </c>
      <c r="K28" s="28">
        <v>0</v>
      </c>
      <c r="L28" s="28">
        <v>0</v>
      </c>
      <c r="M28" s="28">
        <v>0</v>
      </c>
      <c r="N28" s="184">
        <f>SUM(B28:M28)</f>
        <v>339.99</v>
      </c>
      <c r="O28" s="106">
        <f t="shared" si="1"/>
        <v>169.995</v>
      </c>
    </row>
    <row r="29" spans="1:15" s="25" customFormat="1" ht="12.6" customHeight="1" x14ac:dyDescent="0.2">
      <c r="A29" s="117" t="s">
        <v>126</v>
      </c>
      <c r="B29" s="28">
        <v>0</v>
      </c>
      <c r="C29" s="28">
        <v>0</v>
      </c>
      <c r="D29" s="28">
        <v>0</v>
      </c>
      <c r="E29" s="28">
        <v>149</v>
      </c>
      <c r="F29" s="28">
        <v>0</v>
      </c>
      <c r="G29" s="28">
        <v>0</v>
      </c>
      <c r="H29" s="28">
        <v>0</v>
      </c>
      <c r="I29" s="28">
        <v>0</v>
      </c>
      <c r="J29" s="28">
        <v>84</v>
      </c>
      <c r="K29" s="28">
        <v>0</v>
      </c>
      <c r="L29" s="28">
        <v>0</v>
      </c>
      <c r="M29" s="28">
        <v>0</v>
      </c>
      <c r="N29" s="184">
        <f>SUM(B29:M29)</f>
        <v>233</v>
      </c>
      <c r="O29" s="106">
        <f t="shared" si="1"/>
        <v>116.5</v>
      </c>
    </row>
    <row r="30" spans="1:15" s="25" customFormat="1" ht="12.6" customHeight="1" x14ac:dyDescent="0.2">
      <c r="A30" s="117" t="s">
        <v>111</v>
      </c>
      <c r="B30" s="28">
        <v>0</v>
      </c>
      <c r="C30" s="28">
        <v>0</v>
      </c>
      <c r="D30" s="28">
        <v>0</v>
      </c>
      <c r="E30" s="28">
        <v>124.96</v>
      </c>
      <c r="F30" s="28">
        <v>0</v>
      </c>
      <c r="G30" s="28">
        <v>181.77</v>
      </c>
      <c r="H30" s="28">
        <v>23.43</v>
      </c>
      <c r="I30" s="28">
        <v>37.47</v>
      </c>
      <c r="J30" s="28">
        <v>125.47</v>
      </c>
      <c r="K30" s="28">
        <v>0</v>
      </c>
      <c r="L30" s="28">
        <v>0</v>
      </c>
      <c r="M30" s="28">
        <v>0</v>
      </c>
      <c r="N30" s="184">
        <f t="shared" si="0"/>
        <v>493.1</v>
      </c>
      <c r="O30" s="106">
        <f t="shared" si="1"/>
        <v>98.62</v>
      </c>
    </row>
    <row r="31" spans="1:15" s="25" customFormat="1" ht="12.6" customHeight="1" x14ac:dyDescent="0.2">
      <c r="A31" s="117" t="s">
        <v>69</v>
      </c>
      <c r="B31" s="28">
        <v>0</v>
      </c>
      <c r="C31" s="28">
        <v>0</v>
      </c>
      <c r="D31" s="28">
        <v>0</v>
      </c>
      <c r="E31" s="28">
        <v>210</v>
      </c>
      <c r="F31" s="28">
        <v>0</v>
      </c>
      <c r="G31" s="28">
        <v>0</v>
      </c>
      <c r="H31" s="28">
        <v>0</v>
      </c>
      <c r="I31" s="28">
        <v>0</v>
      </c>
      <c r="J31" s="28">
        <v>210</v>
      </c>
      <c r="K31" s="28">
        <v>0</v>
      </c>
      <c r="L31" s="28">
        <v>0</v>
      </c>
      <c r="M31" s="28">
        <v>0</v>
      </c>
      <c r="N31" s="184">
        <f t="shared" si="0"/>
        <v>420</v>
      </c>
      <c r="O31" s="106">
        <f t="shared" si="1"/>
        <v>210</v>
      </c>
    </row>
    <row r="32" spans="1:15" customFormat="1" ht="12.6" customHeight="1" x14ac:dyDescent="0.2">
      <c r="A32" s="105" t="s">
        <v>206</v>
      </c>
      <c r="B32" s="28">
        <v>29.81</v>
      </c>
      <c r="C32" s="28">
        <v>29.81</v>
      </c>
      <c r="D32" s="28">
        <v>0</v>
      </c>
      <c r="E32" s="28">
        <v>29.81</v>
      </c>
      <c r="F32" s="28">
        <v>29.81</v>
      </c>
      <c r="G32" s="28">
        <v>40.520000000000003</v>
      </c>
      <c r="H32" s="28">
        <v>40.520000000000003</v>
      </c>
      <c r="I32" s="28">
        <v>40.520000000000003</v>
      </c>
      <c r="J32" s="28">
        <v>40.520000000000003</v>
      </c>
      <c r="K32" s="28">
        <v>0</v>
      </c>
      <c r="L32" s="28">
        <v>0</v>
      </c>
      <c r="M32" s="28">
        <v>0</v>
      </c>
      <c r="N32" s="184">
        <f t="shared" si="0"/>
        <v>281.32</v>
      </c>
      <c r="O32" s="106">
        <f t="shared" si="1"/>
        <v>35.164999999999999</v>
      </c>
    </row>
    <row r="33" spans="1:15" s="25" customFormat="1" ht="12.6" customHeight="1" x14ac:dyDescent="0.2">
      <c r="A33" s="117" t="s">
        <v>497</v>
      </c>
      <c r="B33" s="28">
        <v>980</v>
      </c>
      <c r="C33" s="28">
        <v>760</v>
      </c>
      <c r="D33" s="28">
        <v>0</v>
      </c>
      <c r="E33" s="28">
        <v>920</v>
      </c>
      <c r="F33" s="28">
        <v>270</v>
      </c>
      <c r="G33" s="28">
        <v>450</v>
      </c>
      <c r="H33" s="28">
        <v>845</v>
      </c>
      <c r="I33" s="28">
        <v>1485</v>
      </c>
      <c r="J33" s="28">
        <v>450</v>
      </c>
      <c r="K33" s="28">
        <v>0</v>
      </c>
      <c r="L33" s="28">
        <v>0</v>
      </c>
      <c r="M33" s="28">
        <v>0</v>
      </c>
      <c r="N33" s="184">
        <f>SUM(B33:M33)</f>
        <v>6160</v>
      </c>
      <c r="O33" s="106">
        <f t="shared" si="1"/>
        <v>770</v>
      </c>
    </row>
    <row r="34" spans="1:15" s="25" customFormat="1" ht="12.6" customHeight="1" x14ac:dyDescent="0.2">
      <c r="A34" s="117" t="s">
        <v>498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14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184">
        <f>SUM(B34:M34)</f>
        <v>14</v>
      </c>
      <c r="O34" s="106">
        <f t="shared" si="1"/>
        <v>14</v>
      </c>
    </row>
    <row r="35" spans="1:15" s="25" customFormat="1" ht="12.6" customHeight="1" x14ac:dyDescent="0.2">
      <c r="A35" s="105" t="s">
        <v>518</v>
      </c>
      <c r="B35" s="28">
        <v>0</v>
      </c>
      <c r="C35" s="28">
        <v>0</v>
      </c>
      <c r="D35" s="28">
        <v>0</v>
      </c>
      <c r="E35" s="28">
        <v>59.2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184">
        <f>SUM(B35:M35)</f>
        <v>59.2</v>
      </c>
      <c r="O35" s="106">
        <f t="shared" si="1"/>
        <v>59.2</v>
      </c>
    </row>
    <row r="36" spans="1:15" s="25" customFormat="1" ht="12.6" customHeight="1" x14ac:dyDescent="0.2">
      <c r="A36" s="105" t="s">
        <v>500</v>
      </c>
      <c r="B36" s="28">
        <v>101.6</v>
      </c>
      <c r="C36" s="28">
        <v>43.6</v>
      </c>
      <c r="D36" s="28">
        <v>0</v>
      </c>
      <c r="E36" s="28">
        <v>127.75</v>
      </c>
      <c r="F36" s="28">
        <v>85.3</v>
      </c>
      <c r="G36" s="28">
        <v>35</v>
      </c>
      <c r="H36" s="28">
        <v>100.2</v>
      </c>
      <c r="I36" s="28">
        <v>23.2</v>
      </c>
      <c r="J36" s="28">
        <v>0</v>
      </c>
      <c r="K36" s="28">
        <v>0</v>
      </c>
      <c r="L36" s="28">
        <v>0</v>
      </c>
      <c r="M36" s="28">
        <v>0</v>
      </c>
      <c r="N36" s="184">
        <f t="shared" si="0"/>
        <v>516.65</v>
      </c>
      <c r="O36" s="106">
        <f t="shared" si="1"/>
        <v>73.80714285714285</v>
      </c>
    </row>
    <row r="37" spans="1:15" s="25" customFormat="1" ht="12.6" customHeight="1" x14ac:dyDescent="0.2">
      <c r="A37" s="105" t="s">
        <v>89</v>
      </c>
      <c r="B37" s="28">
        <v>184.92</v>
      </c>
      <c r="C37" s="28">
        <v>133.88999999999999</v>
      </c>
      <c r="D37" s="28">
        <v>0</v>
      </c>
      <c r="E37" s="28">
        <v>372.99</v>
      </c>
      <c r="F37" s="28">
        <v>79.38</v>
      </c>
      <c r="G37" s="28">
        <v>79.099999999999994</v>
      </c>
      <c r="H37" s="28">
        <v>78.849999999999994</v>
      </c>
      <c r="I37" s="28">
        <v>101.4</v>
      </c>
      <c r="J37" s="28">
        <v>94.34</v>
      </c>
      <c r="K37" s="28">
        <v>0</v>
      </c>
      <c r="L37" s="28">
        <v>0</v>
      </c>
      <c r="M37" s="28">
        <v>0</v>
      </c>
      <c r="N37" s="184">
        <f t="shared" si="0"/>
        <v>1124.8699999999999</v>
      </c>
      <c r="O37" s="106">
        <f t="shared" si="1"/>
        <v>140.60874999999999</v>
      </c>
    </row>
    <row r="38" spans="1:15" s="25" customFormat="1" ht="12.6" customHeight="1" x14ac:dyDescent="0.2">
      <c r="A38" s="105" t="s">
        <v>653</v>
      </c>
      <c r="B38" s="28"/>
      <c r="C38" s="28">
        <v>30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184"/>
      <c r="O38" s="106"/>
    </row>
    <row r="39" spans="1:15" s="25" customFormat="1" ht="12.6" customHeight="1" x14ac:dyDescent="0.2">
      <c r="A39" s="105" t="s">
        <v>519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184">
        <f>SUM(B39:M39)</f>
        <v>0</v>
      </c>
      <c r="O39" s="106" t="str">
        <f t="shared" ref="O39:O48" si="3">IFERROR(AVERAGEIF(B39:M39,"&gt;0"),"")</f>
        <v/>
      </c>
    </row>
    <row r="40" spans="1:15" s="25" customFormat="1" ht="12.6" customHeight="1" x14ac:dyDescent="0.2">
      <c r="A40" s="105" t="s">
        <v>98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184">
        <f t="shared" si="0"/>
        <v>0</v>
      </c>
      <c r="O40" s="106" t="str">
        <f t="shared" si="3"/>
        <v/>
      </c>
    </row>
    <row r="41" spans="1:15" s="25" customFormat="1" ht="12.6" customHeight="1" x14ac:dyDescent="0.2">
      <c r="A41" s="105" t="s">
        <v>269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184">
        <f>SUM(B41:M41)</f>
        <v>0</v>
      </c>
      <c r="O41" s="106" t="str">
        <f t="shared" si="3"/>
        <v/>
      </c>
    </row>
    <row r="42" spans="1:15" s="25" customFormat="1" ht="12.6" customHeight="1" x14ac:dyDescent="0.2">
      <c r="A42" s="105" t="s">
        <v>99</v>
      </c>
      <c r="B42" s="28">
        <v>544.70000000000005</v>
      </c>
      <c r="C42" s="28">
        <v>544.70000000000005</v>
      </c>
      <c r="D42" s="28">
        <v>0</v>
      </c>
      <c r="E42" s="28">
        <v>789.6</v>
      </c>
      <c r="F42" s="28">
        <v>539.70000000000005</v>
      </c>
      <c r="G42" s="28">
        <v>544.70000000000005</v>
      </c>
      <c r="H42" s="28">
        <v>544.70000000000005</v>
      </c>
      <c r="I42" s="28">
        <v>404.58</v>
      </c>
      <c r="J42" s="28">
        <v>404.6</v>
      </c>
      <c r="K42" s="28">
        <v>0</v>
      </c>
      <c r="L42" s="28">
        <v>0</v>
      </c>
      <c r="M42" s="28">
        <v>0</v>
      </c>
      <c r="N42" s="184">
        <f t="shared" si="0"/>
        <v>4317.28</v>
      </c>
      <c r="O42" s="106">
        <f t="shared" si="3"/>
        <v>539.66</v>
      </c>
    </row>
    <row r="43" spans="1:15" s="25" customFormat="1" ht="12.6" customHeight="1" x14ac:dyDescent="0.2">
      <c r="A43" s="105" t="s">
        <v>178</v>
      </c>
      <c r="B43" s="28">
        <v>173.25</v>
      </c>
      <c r="C43" s="28">
        <v>173.25</v>
      </c>
      <c r="D43" s="28">
        <v>0</v>
      </c>
      <c r="E43" s="28">
        <v>346.5</v>
      </c>
      <c r="F43" s="28">
        <v>173.25</v>
      </c>
      <c r="G43" s="28">
        <v>173.25</v>
      </c>
      <c r="H43" s="28">
        <v>173.25</v>
      </c>
      <c r="I43" s="28">
        <v>173.25</v>
      </c>
      <c r="J43" s="28">
        <v>173.25</v>
      </c>
      <c r="K43" s="28">
        <v>0</v>
      </c>
      <c r="L43" s="28">
        <v>0</v>
      </c>
      <c r="M43" s="28">
        <v>0</v>
      </c>
      <c r="N43" s="184">
        <f t="shared" si="0"/>
        <v>1559.25</v>
      </c>
      <c r="O43" s="106">
        <f t="shared" si="3"/>
        <v>194.90625</v>
      </c>
    </row>
    <row r="44" spans="1:15" s="25" customFormat="1" ht="12.6" customHeight="1" x14ac:dyDescent="0.2">
      <c r="A44" s="105" t="s">
        <v>210</v>
      </c>
      <c r="B44" s="28">
        <v>655.13</v>
      </c>
      <c r="C44" s="28">
        <v>560.66</v>
      </c>
      <c r="D44" s="28">
        <v>0</v>
      </c>
      <c r="E44" s="28">
        <v>1218.31</v>
      </c>
      <c r="F44" s="28">
        <v>647.35</v>
      </c>
      <c r="G44" s="28">
        <v>626.29</v>
      </c>
      <c r="H44" s="28">
        <v>631.9</v>
      </c>
      <c r="I44" s="28">
        <v>663.41</v>
      </c>
      <c r="J44" s="28">
        <v>592.14</v>
      </c>
      <c r="K44" s="28">
        <v>0</v>
      </c>
      <c r="L44" s="28">
        <v>0</v>
      </c>
      <c r="M44" s="28">
        <v>0</v>
      </c>
      <c r="N44" s="184">
        <f t="shared" si="0"/>
        <v>5595.19</v>
      </c>
      <c r="O44" s="106">
        <f t="shared" si="3"/>
        <v>699.39874999999995</v>
      </c>
    </row>
    <row r="45" spans="1:15" s="25" customFormat="1" ht="12.6" customHeight="1" x14ac:dyDescent="0.2">
      <c r="A45" s="105" t="s">
        <v>79</v>
      </c>
      <c r="B45" s="28">
        <v>42</v>
      </c>
      <c r="C45" s="28">
        <v>42</v>
      </c>
      <c r="D45" s="28">
        <v>0</v>
      </c>
      <c r="E45" s="28">
        <v>85.5</v>
      </c>
      <c r="F45" s="28">
        <v>42</v>
      </c>
      <c r="G45" s="28">
        <v>49</v>
      </c>
      <c r="H45" s="28">
        <v>49</v>
      </c>
      <c r="I45" s="28">
        <v>85.5</v>
      </c>
      <c r="J45" s="28">
        <v>49</v>
      </c>
      <c r="K45" s="28">
        <v>0</v>
      </c>
      <c r="L45" s="28">
        <v>0</v>
      </c>
      <c r="M45" s="28">
        <v>0</v>
      </c>
      <c r="N45" s="184">
        <f t="shared" si="0"/>
        <v>444</v>
      </c>
      <c r="O45" s="106">
        <f t="shared" si="3"/>
        <v>55.5</v>
      </c>
    </row>
    <row r="46" spans="1:15" s="25" customFormat="1" ht="12.6" customHeight="1" x14ac:dyDescent="0.2">
      <c r="A46" s="105" t="s">
        <v>520</v>
      </c>
      <c r="B46" s="28">
        <v>2.19</v>
      </c>
      <c r="C46" s="28">
        <v>2</v>
      </c>
      <c r="D46" s="28">
        <v>0</v>
      </c>
      <c r="E46" s="28">
        <v>32.54</v>
      </c>
      <c r="F46" s="28">
        <v>5.78</v>
      </c>
      <c r="G46" s="28">
        <v>24.29</v>
      </c>
      <c r="H46" s="28">
        <v>0.94</v>
      </c>
      <c r="I46" s="28">
        <v>3.76</v>
      </c>
      <c r="J46" s="28">
        <v>3.42</v>
      </c>
      <c r="K46" s="28">
        <v>0</v>
      </c>
      <c r="L46" s="28">
        <v>0</v>
      </c>
      <c r="M46" s="28">
        <v>0</v>
      </c>
      <c r="N46" s="184">
        <f t="shared" si="0"/>
        <v>74.92</v>
      </c>
      <c r="O46" s="106">
        <f t="shared" si="3"/>
        <v>9.3650000000000002</v>
      </c>
    </row>
    <row r="47" spans="1:15" s="25" customFormat="1" ht="12.6" customHeight="1" x14ac:dyDescent="0.2">
      <c r="A47" s="105" t="s">
        <v>81</v>
      </c>
      <c r="B47" s="28">
        <v>132.16</v>
      </c>
      <c r="C47" s="28">
        <v>129.91</v>
      </c>
      <c r="D47" s="28">
        <v>0</v>
      </c>
      <c r="E47" s="28">
        <v>265.81</v>
      </c>
      <c r="F47" s="28">
        <v>129.85</v>
      </c>
      <c r="G47" s="28">
        <v>125.64</v>
      </c>
      <c r="H47" s="28">
        <v>125.64</v>
      </c>
      <c r="I47" s="28">
        <v>132.16</v>
      </c>
      <c r="J47" s="28">
        <v>125.64</v>
      </c>
      <c r="K47" s="28">
        <v>0</v>
      </c>
      <c r="L47" s="28">
        <v>0</v>
      </c>
      <c r="M47" s="28">
        <v>0</v>
      </c>
      <c r="N47" s="184">
        <f t="shared" si="0"/>
        <v>1166.8100000000002</v>
      </c>
      <c r="O47" s="106">
        <f t="shared" si="3"/>
        <v>145.85125000000002</v>
      </c>
    </row>
    <row r="48" spans="1:15" s="25" customFormat="1" ht="12.6" customHeight="1" thickBot="1" x14ac:dyDescent="0.25">
      <c r="A48" s="168" t="s">
        <v>1</v>
      </c>
      <c r="B48" s="178">
        <f t="shared" ref="B48:N48" si="4">SUM(B7:B47)</f>
        <v>5292.57</v>
      </c>
      <c r="C48" s="178">
        <f t="shared" si="4"/>
        <v>2977.8199999999997</v>
      </c>
      <c r="D48" s="178">
        <v>29.81</v>
      </c>
      <c r="E48" s="178">
        <f t="shared" si="4"/>
        <v>5911.5599999999995</v>
      </c>
      <c r="F48" s="178">
        <f t="shared" si="4"/>
        <v>2331.5700000000002</v>
      </c>
      <c r="G48" s="178">
        <f t="shared" si="4"/>
        <v>4930.67</v>
      </c>
      <c r="H48" s="178">
        <f t="shared" si="4"/>
        <v>3609.93</v>
      </c>
      <c r="I48" s="178">
        <f>SUM(I7:I47)</f>
        <v>3466.23</v>
      </c>
      <c r="J48" s="178">
        <f>SUM(J7:J47)</f>
        <v>2667.3799999999997</v>
      </c>
      <c r="K48" s="178">
        <f t="shared" si="4"/>
        <v>0</v>
      </c>
      <c r="L48" s="178">
        <f t="shared" si="4"/>
        <v>0</v>
      </c>
      <c r="M48" s="178">
        <f t="shared" si="4"/>
        <v>0</v>
      </c>
      <c r="N48" s="178">
        <f t="shared" si="4"/>
        <v>31157.73</v>
      </c>
      <c r="O48" s="315">
        <f t="shared" si="3"/>
        <v>3468.6155555555556</v>
      </c>
    </row>
    <row r="49" spans="1:15" s="25" customFormat="1" ht="12.6" customHeight="1" thickBot="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100"/>
      <c r="K49" s="36"/>
      <c r="L49" s="36"/>
      <c r="M49" s="36"/>
      <c r="N49" s="36"/>
      <c r="O49" s="31"/>
    </row>
    <row r="50" spans="1:15" s="25" customFormat="1" ht="12.6" customHeight="1" thickBot="1" x14ac:dyDescent="0.25">
      <c r="A50" s="64" t="s">
        <v>2</v>
      </c>
      <c r="B50" s="107">
        <f t="shared" ref="B50:O50" si="5">B6</f>
        <v>43831</v>
      </c>
      <c r="C50" s="108">
        <f t="shared" si="5"/>
        <v>43862</v>
      </c>
      <c r="D50" s="108">
        <f t="shared" si="5"/>
        <v>43891</v>
      </c>
      <c r="E50" s="108">
        <f t="shared" si="5"/>
        <v>43922</v>
      </c>
      <c r="F50" s="108">
        <f t="shared" si="5"/>
        <v>43952</v>
      </c>
      <c r="G50" s="108">
        <f t="shared" si="5"/>
        <v>43983</v>
      </c>
      <c r="H50" s="108">
        <f t="shared" si="5"/>
        <v>44013</v>
      </c>
      <c r="I50" s="108">
        <f t="shared" si="5"/>
        <v>44044</v>
      </c>
      <c r="J50" s="108">
        <f t="shared" si="5"/>
        <v>44075</v>
      </c>
      <c r="K50" s="108">
        <f t="shared" si="5"/>
        <v>44105</v>
      </c>
      <c r="L50" s="108">
        <f t="shared" si="5"/>
        <v>44136</v>
      </c>
      <c r="M50" s="108">
        <f t="shared" si="5"/>
        <v>44166</v>
      </c>
      <c r="N50" s="109" t="str">
        <f t="shared" si="5"/>
        <v>Total</v>
      </c>
      <c r="O50" s="120" t="str">
        <f t="shared" si="5"/>
        <v>Média</v>
      </c>
    </row>
    <row r="51" spans="1:15" s="25" customFormat="1" ht="12.6" customHeight="1" x14ac:dyDescent="0.2">
      <c r="A51" s="111" t="s">
        <v>5</v>
      </c>
      <c r="B51" s="28">
        <v>0</v>
      </c>
      <c r="C51" s="28">
        <v>4000</v>
      </c>
      <c r="D51" s="28">
        <v>4500</v>
      </c>
      <c r="E51" s="28">
        <v>4500</v>
      </c>
      <c r="F51" s="28"/>
      <c r="G51" s="28">
        <v>9000</v>
      </c>
      <c r="H51" s="28">
        <v>4500</v>
      </c>
      <c r="I51" s="28">
        <v>4500</v>
      </c>
      <c r="J51" s="28">
        <v>4500</v>
      </c>
      <c r="K51" s="28">
        <v>0</v>
      </c>
      <c r="L51" s="28">
        <v>0</v>
      </c>
      <c r="M51" s="28">
        <v>0</v>
      </c>
      <c r="N51" s="214">
        <f>SUM(B51:M51)</f>
        <v>35500</v>
      </c>
      <c r="O51" s="106">
        <f>IFERROR(AVERAGEIF(B51:M51,"&gt;0"),"")</f>
        <v>5071.4285714285716</v>
      </c>
    </row>
    <row r="52" spans="1:15" s="25" customFormat="1" ht="12.6" customHeight="1" x14ac:dyDescent="0.2">
      <c r="A52" s="111" t="s">
        <v>514</v>
      </c>
      <c r="B52" s="28">
        <v>0</v>
      </c>
      <c r="C52" s="28">
        <v>416.79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14">
        <f t="shared" ref="N52:N60" si="6">SUM(B52:M52)</f>
        <v>416.79</v>
      </c>
      <c r="O52" s="106">
        <f t="shared" ref="O52:O59" si="7">IFERROR(AVERAGEIF(B52:M52,"&gt;0"),"")</f>
        <v>416.79</v>
      </c>
    </row>
    <row r="53" spans="1:15" s="25" customFormat="1" ht="12.6" customHeight="1" x14ac:dyDescent="0.2">
      <c r="A53" s="111" t="s">
        <v>321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14">
        <f>SUM(B53:M53)</f>
        <v>0</v>
      </c>
      <c r="O53" s="106" t="str">
        <f t="shared" si="7"/>
        <v/>
      </c>
    </row>
    <row r="54" spans="1:15" s="25" customFormat="1" ht="12.6" customHeight="1" x14ac:dyDescent="0.2">
      <c r="A54" s="112" t="s">
        <v>515</v>
      </c>
      <c r="B54" s="28">
        <v>0</v>
      </c>
      <c r="C54" s="28">
        <v>0</v>
      </c>
      <c r="D54" s="28">
        <v>0</v>
      </c>
      <c r="E54" s="28">
        <v>416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14">
        <f>SUM(B54:M54)</f>
        <v>416</v>
      </c>
      <c r="O54" s="106">
        <f t="shared" si="7"/>
        <v>416</v>
      </c>
    </row>
    <row r="55" spans="1:15" s="25" customFormat="1" ht="12.6" customHeight="1" x14ac:dyDescent="0.2">
      <c r="A55" s="112" t="s">
        <v>148</v>
      </c>
      <c r="B55" s="28">
        <v>5</v>
      </c>
      <c r="C55" s="28">
        <v>5</v>
      </c>
      <c r="D55" s="28">
        <v>0</v>
      </c>
      <c r="E55" s="28">
        <v>5</v>
      </c>
      <c r="F55" s="28">
        <v>0</v>
      </c>
      <c r="G55" s="28">
        <v>5</v>
      </c>
      <c r="H55" s="28">
        <v>5</v>
      </c>
      <c r="I55" s="28">
        <v>0.71</v>
      </c>
      <c r="J55" s="28">
        <v>5</v>
      </c>
      <c r="K55" s="28">
        <v>0</v>
      </c>
      <c r="L55" s="28">
        <v>0</v>
      </c>
      <c r="M55" s="28">
        <v>0</v>
      </c>
      <c r="N55" s="214">
        <f>SUM(B55:M55)</f>
        <v>30.71</v>
      </c>
      <c r="O55" s="106">
        <f t="shared" si="7"/>
        <v>4.387142857142857</v>
      </c>
    </row>
    <row r="56" spans="1:15" s="25" customFormat="1" ht="12.6" customHeight="1" x14ac:dyDescent="0.2">
      <c r="A56" s="112" t="s">
        <v>61</v>
      </c>
      <c r="B56" s="28">
        <v>0</v>
      </c>
      <c r="C56" s="28">
        <v>0</v>
      </c>
      <c r="D56" s="28">
        <v>0</v>
      </c>
      <c r="E56" s="28">
        <v>0</v>
      </c>
      <c r="F56" s="28">
        <v>600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14">
        <f t="shared" si="6"/>
        <v>600</v>
      </c>
      <c r="O56" s="106">
        <f t="shared" si="7"/>
        <v>600</v>
      </c>
    </row>
    <row r="57" spans="1:15" s="25" customFormat="1" ht="12.6" customHeight="1" x14ac:dyDescent="0.2">
      <c r="A57" s="112" t="s">
        <v>3</v>
      </c>
      <c r="B57" s="28">
        <v>30</v>
      </c>
      <c r="C57" s="28">
        <v>24.3</v>
      </c>
      <c r="D57" s="28">
        <v>0</v>
      </c>
      <c r="E57" s="28">
        <v>120.6</v>
      </c>
      <c r="F57" s="28">
        <v>0</v>
      </c>
      <c r="G57" s="28">
        <v>0</v>
      </c>
      <c r="H57" s="28">
        <v>0</v>
      </c>
      <c r="I57" s="28">
        <v>0</v>
      </c>
      <c r="J57" s="28">
        <v>140</v>
      </c>
      <c r="K57" s="28">
        <v>0</v>
      </c>
      <c r="L57" s="28">
        <v>0</v>
      </c>
      <c r="M57" s="28">
        <v>0</v>
      </c>
      <c r="N57" s="214">
        <f t="shared" si="6"/>
        <v>314.89999999999998</v>
      </c>
      <c r="O57" s="106">
        <f t="shared" si="7"/>
        <v>78.724999999999994</v>
      </c>
    </row>
    <row r="58" spans="1:15" s="25" customFormat="1" ht="12.6" customHeight="1" x14ac:dyDescent="0.2">
      <c r="A58" s="112" t="s">
        <v>651</v>
      </c>
      <c r="B58" s="28"/>
      <c r="C58" s="28"/>
      <c r="D58" s="28">
        <v>0</v>
      </c>
      <c r="E58" s="28"/>
      <c r="F58" s="28">
        <v>0</v>
      </c>
      <c r="G58" s="28">
        <v>1880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14">
        <f t="shared" si="6"/>
        <v>1880</v>
      </c>
      <c r="O58" s="106">
        <f t="shared" si="7"/>
        <v>1880</v>
      </c>
    </row>
    <row r="59" spans="1:15" s="25" customFormat="1" ht="12.6" customHeight="1" x14ac:dyDescent="0.2">
      <c r="A59" s="112" t="s">
        <v>65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14">
        <f t="shared" si="6"/>
        <v>0</v>
      </c>
      <c r="O59" s="106" t="str">
        <f t="shared" si="7"/>
        <v/>
      </c>
    </row>
    <row r="60" spans="1:15" s="25" customFormat="1" ht="12.6" customHeight="1" thickBot="1" x14ac:dyDescent="0.25">
      <c r="A60" s="176" t="s">
        <v>1</v>
      </c>
      <c r="B60" s="177">
        <f t="shared" ref="B60:M60" si="8">SUM(B51:B59)</f>
        <v>35</v>
      </c>
      <c r="C60" s="177">
        <f t="shared" si="8"/>
        <v>4446.09</v>
      </c>
      <c r="D60" s="177">
        <f t="shared" si="8"/>
        <v>4500</v>
      </c>
      <c r="E60" s="177">
        <f t="shared" si="8"/>
        <v>5041.6000000000004</v>
      </c>
      <c r="F60" s="177">
        <f t="shared" si="8"/>
        <v>600</v>
      </c>
      <c r="G60" s="177">
        <f t="shared" si="8"/>
        <v>10885</v>
      </c>
      <c r="H60" s="177">
        <f t="shared" si="8"/>
        <v>4505</v>
      </c>
      <c r="I60" s="177">
        <f>SUM(I51:I59)</f>
        <v>4500.71</v>
      </c>
      <c r="J60" s="177">
        <f t="shared" si="8"/>
        <v>4645</v>
      </c>
      <c r="K60" s="177">
        <f>SUM(K51:K59)</f>
        <v>0</v>
      </c>
      <c r="L60" s="177">
        <f t="shared" si="8"/>
        <v>0</v>
      </c>
      <c r="M60" s="177">
        <f t="shared" si="8"/>
        <v>0</v>
      </c>
      <c r="N60" s="177">
        <f t="shared" si="6"/>
        <v>39158.400000000001</v>
      </c>
      <c r="O60" s="304">
        <f>IFERROR(AVERAGEIF(B60:M60,"&gt;0"),"")</f>
        <v>4350.9333333333334</v>
      </c>
    </row>
    <row r="61" spans="1:15" s="25" customFormat="1" ht="12.6" customHeight="1" thickBot="1" x14ac:dyDescent="0.25">
      <c r="A61" s="4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3"/>
      <c r="O61" s="39"/>
    </row>
    <row r="62" spans="1:15" s="34" customFormat="1" ht="12.6" customHeight="1" thickBot="1" x14ac:dyDescent="0.25">
      <c r="A62" s="187" t="s">
        <v>9</v>
      </c>
      <c r="B62" s="186">
        <f>'[2]2020'!C13</f>
        <v>5664.8</v>
      </c>
      <c r="C62" s="186">
        <f>'[2]2020'!D13</f>
        <v>6977.58</v>
      </c>
      <c r="D62" s="186">
        <f>'[2]2020'!E13</f>
        <v>10899.59</v>
      </c>
      <c r="E62" s="186">
        <f>'[2]2020'!F13</f>
        <v>9482.09</v>
      </c>
      <c r="F62" s="186">
        <f>'[2]2020'!G13</f>
        <v>7272.56</v>
      </c>
      <c r="G62" s="186">
        <f>'[2]2020'!H13</f>
        <v>13499.08</v>
      </c>
      <c r="H62" s="186">
        <f>'[2]2020'!I13</f>
        <v>14880.84</v>
      </c>
      <c r="I62" s="186">
        <f>'[2]2020'!J13</f>
        <v>16067.71</v>
      </c>
      <c r="J62" s="186">
        <f>'[2]2020'!K13</f>
        <v>17944.240000000002</v>
      </c>
      <c r="K62" s="186">
        <f>'[2]2020'!L13</f>
        <v>0</v>
      </c>
      <c r="L62" s="186">
        <f>'[2]2020'!M13</f>
        <v>0</v>
      </c>
      <c r="M62" s="186">
        <f>'[2]2020'!N13</f>
        <v>0</v>
      </c>
      <c r="N62" s="42"/>
      <c r="O62" s="42"/>
    </row>
    <row r="63" spans="1:15" s="25" customFormat="1" ht="14.1" customHeight="1" x14ac:dyDescent="0.2">
      <c r="N63" s="34"/>
    </row>
    <row r="64" spans="1:15" s="25" customFormat="1" ht="14.1" customHeight="1" x14ac:dyDescent="0.2">
      <c r="N64" s="34"/>
    </row>
    <row r="72" spans="10:10" x14ac:dyDescent="0.2">
      <c r="J72" s="4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B4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71"/>
  <sheetViews>
    <sheetView zoomScale="140" zoomScaleNormal="140" workbookViewId="0">
      <selection activeCell="J16" sqref="J16"/>
    </sheetView>
  </sheetViews>
  <sheetFormatPr defaultRowHeight="12.75" x14ac:dyDescent="0.2"/>
  <cols>
    <col min="1" max="1" width="37.42578125" style="44" customWidth="1"/>
    <col min="2" max="2" width="9.28515625" style="44" customWidth="1"/>
    <col min="3" max="6" width="9.42578125" style="44" customWidth="1"/>
    <col min="7" max="7" width="8.85546875" style="44" customWidth="1"/>
    <col min="8" max="8" width="9" style="44" customWidth="1"/>
    <col min="9" max="10" width="9.28515625" style="44" customWidth="1"/>
    <col min="11" max="13" width="10.7109375" style="44" customWidth="1"/>
    <col min="14" max="14" width="10.7109375" style="219" customWidth="1"/>
    <col min="15" max="15" width="10.7109375" style="44" customWidth="1"/>
    <col min="16" max="16384" width="9.140625" style="44"/>
  </cols>
  <sheetData>
    <row r="1" spans="1:15" ht="12.6" customHeight="1" x14ac:dyDescent="0.2">
      <c r="A1" s="538" t="str">
        <f>APUCARANA!A1</f>
        <v xml:space="preserve">ORDEM DOS ADVOGADOS DO BRASIL - Seção PR 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40"/>
    </row>
    <row r="2" spans="1:15" ht="12.6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121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31"/>
      <c r="O3" s="122"/>
    </row>
    <row r="4" spans="1:15" ht="12.6" customHeight="1" thickBot="1" x14ac:dyDescent="0.25">
      <c r="A4" s="535" t="s">
        <v>53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121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7"/>
      <c r="O5" s="388"/>
    </row>
    <row r="6" spans="1:15" s="25" customFormat="1" ht="12.6" customHeight="1" thickBot="1" x14ac:dyDescent="0.25">
      <c r="A6" s="124" t="s">
        <v>0</v>
      </c>
      <c r="B6" s="23">
        <f>APUCARANA!B6</f>
        <v>43831</v>
      </c>
      <c r="C6" s="23">
        <f>APUCARANA!C6</f>
        <v>43862</v>
      </c>
      <c r="D6" s="23">
        <f>APUCARANA!D6</f>
        <v>43891</v>
      </c>
      <c r="E6" s="23">
        <f>APUCARANA!E6</f>
        <v>43922</v>
      </c>
      <c r="F6" s="23">
        <f>APUCARANA!F6</f>
        <v>43952</v>
      </c>
      <c r="G6" s="23">
        <f>APUCARANA!G6</f>
        <v>43983</v>
      </c>
      <c r="H6" s="23">
        <f>APUCARANA!H6</f>
        <v>44013</v>
      </c>
      <c r="I6" s="23">
        <f>APUCARANA!I6</f>
        <v>44044</v>
      </c>
      <c r="J6" s="23">
        <f>APUCARANA!J6</f>
        <v>44075</v>
      </c>
      <c r="K6" s="23">
        <f>APUCARANA!K6</f>
        <v>44105</v>
      </c>
      <c r="L6" s="23">
        <f>APUCARANA!L6</f>
        <v>44136</v>
      </c>
      <c r="M6" s="23">
        <f>APUCARANA!M6</f>
        <v>44166</v>
      </c>
      <c r="N6" s="24" t="str">
        <f>APUCARANA!N6</f>
        <v>Total</v>
      </c>
      <c r="O6" s="125" t="str">
        <f>APUCARANA!O6</f>
        <v>Média</v>
      </c>
    </row>
    <row r="7" spans="1:15" s="25" customFormat="1" ht="12.6" customHeight="1" x14ac:dyDescent="0.2">
      <c r="A7" s="105" t="s">
        <v>436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 t="shared" ref="N7:N54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113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 t="shared" ref="N8:N15" si="1">SUM(B8:M8)</f>
        <v>0</v>
      </c>
      <c r="O8" s="106" t="str">
        <f t="shared" ref="O8:O43" si="2">IFERROR(AVERAGEIF(B8:M8,"&gt;0"),"")</f>
        <v/>
      </c>
    </row>
    <row r="9" spans="1:15" s="25" customFormat="1" ht="12.6" customHeight="1" x14ac:dyDescent="0.2">
      <c r="A9" s="105" t="s">
        <v>180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si="1"/>
        <v>0</v>
      </c>
      <c r="O9" s="106" t="str">
        <f t="shared" si="2"/>
        <v/>
      </c>
    </row>
    <row r="10" spans="1:15" s="25" customFormat="1" ht="12.6" customHeight="1" x14ac:dyDescent="0.2">
      <c r="A10" s="105" t="s">
        <v>624</v>
      </c>
      <c r="B10" s="26">
        <v>2714.5</v>
      </c>
      <c r="C10" s="26">
        <v>0</v>
      </c>
      <c r="D10" s="26">
        <v>0</v>
      </c>
      <c r="E10" s="26">
        <v>0</v>
      </c>
      <c r="F10" s="26">
        <v>1246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84">
        <f t="shared" si="1"/>
        <v>3960.5</v>
      </c>
      <c r="O10" s="106">
        <f t="shared" si="2"/>
        <v>1980.25</v>
      </c>
    </row>
    <row r="11" spans="1:15" s="25" customFormat="1" ht="12.6" customHeight="1" x14ac:dyDescent="0.2">
      <c r="A11" s="105" t="s">
        <v>124</v>
      </c>
      <c r="B11" s="26">
        <v>0</v>
      </c>
      <c r="C11" s="26">
        <v>0</v>
      </c>
      <c r="D11" s="26">
        <v>0</v>
      </c>
      <c r="E11" s="26">
        <v>0</v>
      </c>
      <c r="F11" s="26">
        <v>330</v>
      </c>
      <c r="G11" s="26">
        <v>0</v>
      </c>
      <c r="H11" s="26">
        <v>0</v>
      </c>
      <c r="I11" s="26">
        <v>0</v>
      </c>
      <c r="J11" s="26">
        <v>295</v>
      </c>
      <c r="K11" s="26">
        <v>0</v>
      </c>
      <c r="L11" s="26">
        <v>0</v>
      </c>
      <c r="M11" s="26">
        <v>0</v>
      </c>
      <c r="N11" s="184">
        <f>SUM(B11:M11)</f>
        <v>625</v>
      </c>
      <c r="O11" s="106">
        <f t="shared" si="2"/>
        <v>312.5</v>
      </c>
    </row>
    <row r="12" spans="1:15" s="25" customFormat="1" ht="12.6" customHeight="1" x14ac:dyDescent="0.2">
      <c r="A12" s="105" t="s">
        <v>131</v>
      </c>
      <c r="B12" s="26">
        <v>372.2</v>
      </c>
      <c r="C12" s="26">
        <v>437.5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1"/>
        <v>809.7</v>
      </c>
      <c r="O12" s="106">
        <f t="shared" si="2"/>
        <v>404.85</v>
      </c>
    </row>
    <row r="13" spans="1:15" s="25" customFormat="1" ht="12.6" customHeight="1" x14ac:dyDescent="0.2">
      <c r="A13" s="105" t="s">
        <v>157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 t="shared" si="1"/>
        <v>0</v>
      </c>
      <c r="O13" s="106" t="str">
        <f t="shared" si="2"/>
        <v/>
      </c>
    </row>
    <row r="14" spans="1:15" s="25" customFormat="1" ht="12.6" customHeight="1" x14ac:dyDescent="0.2">
      <c r="A14" s="105" t="s">
        <v>154</v>
      </c>
      <c r="B14" s="26">
        <v>1178.17</v>
      </c>
      <c r="C14" s="26">
        <v>0</v>
      </c>
      <c r="D14" s="26">
        <v>260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184">
        <f t="shared" si="1"/>
        <v>1438.17</v>
      </c>
      <c r="O14" s="106">
        <f t="shared" si="2"/>
        <v>719.08500000000004</v>
      </c>
    </row>
    <row r="15" spans="1:15" s="25" customFormat="1" ht="12.6" customHeight="1" x14ac:dyDescent="0.2">
      <c r="A15" s="162" t="s">
        <v>167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1593.6</v>
      </c>
      <c r="H15" s="26">
        <v>633.1</v>
      </c>
      <c r="I15" s="26">
        <v>0</v>
      </c>
      <c r="J15" s="26">
        <v>1760</v>
      </c>
      <c r="K15" s="26">
        <v>0</v>
      </c>
      <c r="L15" s="26">
        <v>0</v>
      </c>
      <c r="M15" s="26">
        <v>0</v>
      </c>
      <c r="N15" s="184">
        <f t="shared" si="1"/>
        <v>3986.7</v>
      </c>
      <c r="O15" s="106">
        <f t="shared" si="2"/>
        <v>1328.8999999999999</v>
      </c>
    </row>
    <row r="16" spans="1:15" s="25" customFormat="1" ht="12.6" customHeight="1" x14ac:dyDescent="0.2">
      <c r="A16" s="105" t="s">
        <v>271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84">
        <f>SUM(B16:M16)</f>
        <v>0</v>
      </c>
      <c r="O16" s="106" t="str">
        <f t="shared" si="2"/>
        <v/>
      </c>
    </row>
    <row r="17" spans="1:15" s="25" customFormat="1" ht="12.6" customHeight="1" x14ac:dyDescent="0.2">
      <c r="A17" s="127" t="s">
        <v>70</v>
      </c>
      <c r="B17" s="26">
        <v>0</v>
      </c>
      <c r="C17" s="26">
        <v>0</v>
      </c>
      <c r="D17" s="26">
        <v>239.5</v>
      </c>
      <c r="E17" s="26">
        <v>40</v>
      </c>
      <c r="F17" s="26">
        <v>110.5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84">
        <f t="shared" si="0"/>
        <v>390</v>
      </c>
      <c r="O17" s="106">
        <f t="shared" si="2"/>
        <v>130</v>
      </c>
    </row>
    <row r="18" spans="1:15" s="25" customFormat="1" ht="12.6" customHeight="1" x14ac:dyDescent="0.2">
      <c r="A18" s="127" t="s">
        <v>80</v>
      </c>
      <c r="B18" s="26">
        <v>0</v>
      </c>
      <c r="C18" s="26">
        <v>2726</v>
      </c>
      <c r="D18" s="26">
        <v>585.49</v>
      </c>
      <c r="E18" s="26">
        <v>450.5</v>
      </c>
      <c r="F18" s="26">
        <v>103.94</v>
      </c>
      <c r="G18" s="26">
        <v>0</v>
      </c>
      <c r="H18" s="26">
        <v>0</v>
      </c>
      <c r="I18" s="26">
        <v>386.41</v>
      </c>
      <c r="J18" s="26">
        <v>0</v>
      </c>
      <c r="K18" s="26">
        <v>0</v>
      </c>
      <c r="L18" s="26">
        <v>0</v>
      </c>
      <c r="M18" s="26">
        <v>0</v>
      </c>
      <c r="N18" s="184">
        <f t="shared" si="0"/>
        <v>4252.34</v>
      </c>
      <c r="O18" s="106">
        <f t="shared" si="2"/>
        <v>850.46800000000007</v>
      </c>
    </row>
    <row r="19" spans="1:15" s="25" customFormat="1" ht="12.6" customHeight="1" x14ac:dyDescent="0.2">
      <c r="A19" s="127" t="s">
        <v>245</v>
      </c>
      <c r="B19" s="26">
        <v>217.45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 t="shared" si="0"/>
        <v>217.45</v>
      </c>
      <c r="O19" s="106">
        <f t="shared" si="2"/>
        <v>217.45</v>
      </c>
    </row>
    <row r="20" spans="1:15" s="25" customFormat="1" ht="12.6" customHeight="1" x14ac:dyDescent="0.2">
      <c r="A20" s="127" t="s">
        <v>67</v>
      </c>
      <c r="B20" s="26">
        <v>0</v>
      </c>
      <c r="C20" s="26">
        <v>113.44</v>
      </c>
      <c r="D20" s="26">
        <v>67.05</v>
      </c>
      <c r="E20" s="26">
        <v>0</v>
      </c>
      <c r="F20" s="26">
        <v>140.24</v>
      </c>
      <c r="G20" s="26">
        <v>112.77</v>
      </c>
      <c r="H20" s="26">
        <v>0</v>
      </c>
      <c r="I20" s="26">
        <v>0</v>
      </c>
      <c r="J20" s="26">
        <v>178.08</v>
      </c>
      <c r="K20" s="26">
        <v>0</v>
      </c>
      <c r="L20" s="26">
        <v>0</v>
      </c>
      <c r="M20" s="26">
        <v>0</v>
      </c>
      <c r="N20" s="184">
        <f t="shared" ref="N20:N25" si="3">SUM(B20:M20)</f>
        <v>611.58000000000004</v>
      </c>
      <c r="O20" s="106">
        <f t="shared" si="2"/>
        <v>122.316</v>
      </c>
    </row>
    <row r="21" spans="1:15" s="25" customFormat="1" ht="12.6" customHeight="1" x14ac:dyDescent="0.2">
      <c r="A21" s="127" t="s">
        <v>272</v>
      </c>
      <c r="B21" s="26">
        <v>200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3"/>
        <v>200</v>
      </c>
      <c r="O21" s="106">
        <f t="shared" si="2"/>
        <v>200</v>
      </c>
    </row>
    <row r="22" spans="1:15" s="25" customFormat="1" ht="12.6" customHeight="1" x14ac:dyDescent="0.2">
      <c r="A22" s="127" t="s">
        <v>242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3"/>
        <v>0</v>
      </c>
      <c r="O22" s="106" t="str">
        <f t="shared" si="2"/>
        <v/>
      </c>
    </row>
    <row r="23" spans="1:15" s="25" customFormat="1" ht="12.6" customHeight="1" x14ac:dyDescent="0.2">
      <c r="A23" s="105" t="s">
        <v>330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3"/>
        <v>0</v>
      </c>
      <c r="O23" s="106" t="str">
        <f t="shared" si="2"/>
        <v/>
      </c>
    </row>
    <row r="24" spans="1:15" s="25" customFormat="1" ht="12.6" customHeight="1" x14ac:dyDescent="0.2">
      <c r="A24" s="105" t="s">
        <v>229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84">
        <f t="shared" si="3"/>
        <v>0</v>
      </c>
      <c r="O24" s="106" t="str">
        <f t="shared" si="2"/>
        <v/>
      </c>
    </row>
    <row r="25" spans="1:15" customFormat="1" ht="12.6" customHeight="1" x14ac:dyDescent="0.2">
      <c r="A25" s="127" t="s">
        <v>242</v>
      </c>
      <c r="B25" s="26">
        <v>0</v>
      </c>
      <c r="C25" s="26">
        <v>0</v>
      </c>
      <c r="D25" s="26">
        <v>0</v>
      </c>
      <c r="E25" s="26">
        <v>40</v>
      </c>
      <c r="F25" s="26">
        <v>495</v>
      </c>
      <c r="G25" s="26">
        <v>460</v>
      </c>
      <c r="H25" s="26">
        <v>0</v>
      </c>
      <c r="I25" s="26">
        <v>50</v>
      </c>
      <c r="J25" s="26">
        <v>0</v>
      </c>
      <c r="K25" s="26">
        <v>0</v>
      </c>
      <c r="L25" s="26">
        <v>0</v>
      </c>
      <c r="M25" s="26">
        <v>0</v>
      </c>
      <c r="N25" s="184">
        <f t="shared" si="3"/>
        <v>1045</v>
      </c>
      <c r="O25" s="106">
        <f t="shared" si="2"/>
        <v>261.25</v>
      </c>
    </row>
    <row r="26" spans="1:15" s="25" customFormat="1" ht="12.6" customHeight="1" x14ac:dyDescent="0.2">
      <c r="A26" s="105" t="s">
        <v>164</v>
      </c>
      <c r="B26" s="26">
        <v>0</v>
      </c>
      <c r="C26" s="26">
        <v>270</v>
      </c>
      <c r="D26" s="26">
        <v>275</v>
      </c>
      <c r="E26" s="26">
        <v>50</v>
      </c>
      <c r="F26" s="26">
        <v>0</v>
      </c>
      <c r="G26" s="26">
        <v>0</v>
      </c>
      <c r="H26" s="26">
        <v>230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184">
        <f t="shared" si="0"/>
        <v>825</v>
      </c>
      <c r="O26" s="106">
        <f t="shared" si="2"/>
        <v>206.25</v>
      </c>
    </row>
    <row r="27" spans="1:15" s="25" customFormat="1" ht="12.6" customHeight="1" x14ac:dyDescent="0.2">
      <c r="A27" s="105" t="s">
        <v>88</v>
      </c>
      <c r="B27" s="26">
        <v>221.2</v>
      </c>
      <c r="C27" s="26">
        <v>4.59</v>
      </c>
      <c r="D27" s="26">
        <v>127.4</v>
      </c>
      <c r="E27" s="26">
        <v>444.2</v>
      </c>
      <c r="F27" s="26">
        <v>110.87</v>
      </c>
      <c r="G27" s="26">
        <v>0</v>
      </c>
      <c r="H27" s="26">
        <v>115</v>
      </c>
      <c r="I27" s="26">
        <v>0</v>
      </c>
      <c r="J27" s="26">
        <v>93.21</v>
      </c>
      <c r="K27" s="26">
        <v>0</v>
      </c>
      <c r="L27" s="26">
        <v>0</v>
      </c>
      <c r="M27" s="26">
        <v>0</v>
      </c>
      <c r="N27" s="184">
        <f t="shared" si="0"/>
        <v>1116.47</v>
      </c>
      <c r="O27" s="106">
        <f t="shared" si="2"/>
        <v>159.49571428571429</v>
      </c>
    </row>
    <row r="28" spans="1:15" s="25" customFormat="1" ht="12.6" customHeight="1" x14ac:dyDescent="0.2">
      <c r="A28" s="105" t="s">
        <v>108</v>
      </c>
      <c r="B28" s="26">
        <v>45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95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84">
        <f t="shared" si="0"/>
        <v>140</v>
      </c>
      <c r="O28" s="106">
        <f t="shared" si="2"/>
        <v>70</v>
      </c>
    </row>
    <row r="29" spans="1:15" s="25" customFormat="1" ht="12.6" customHeight="1" x14ac:dyDescent="0.2">
      <c r="A29" s="105" t="s">
        <v>111</v>
      </c>
      <c r="B29" s="26">
        <v>0</v>
      </c>
      <c r="C29" s="26">
        <v>83.93</v>
      </c>
      <c r="D29" s="26">
        <v>0</v>
      </c>
      <c r="E29" s="26">
        <v>842.16</v>
      </c>
      <c r="F29" s="26">
        <v>0</v>
      </c>
      <c r="G29" s="26">
        <v>310.25</v>
      </c>
      <c r="H29" s="26">
        <v>19</v>
      </c>
      <c r="I29" s="26">
        <v>0</v>
      </c>
      <c r="J29" s="26">
        <v>274.95999999999998</v>
      </c>
      <c r="K29" s="26">
        <v>0</v>
      </c>
      <c r="L29" s="26">
        <v>0</v>
      </c>
      <c r="M29" s="26">
        <v>0</v>
      </c>
      <c r="N29" s="184">
        <f t="shared" si="0"/>
        <v>1530.3</v>
      </c>
      <c r="O29" s="106">
        <f t="shared" si="2"/>
        <v>306.06</v>
      </c>
    </row>
    <row r="30" spans="1:15" s="25" customFormat="1" ht="12.6" customHeight="1" x14ac:dyDescent="0.2">
      <c r="A30" s="105" t="s">
        <v>69</v>
      </c>
      <c r="B30" s="26">
        <v>0</v>
      </c>
      <c r="C30" s="26">
        <v>30</v>
      </c>
      <c r="D30" s="26">
        <v>0</v>
      </c>
      <c r="E30" s="26">
        <v>82.44</v>
      </c>
      <c r="F30" s="26">
        <v>177.61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0"/>
        <v>290.05</v>
      </c>
      <c r="O30" s="106">
        <f t="shared" si="2"/>
        <v>96.683333333333337</v>
      </c>
    </row>
    <row r="31" spans="1:15" s="25" customFormat="1" ht="12.6" customHeight="1" x14ac:dyDescent="0.2">
      <c r="A31" s="105" t="s">
        <v>123</v>
      </c>
      <c r="B31" s="26">
        <v>0</v>
      </c>
      <c r="C31" s="26">
        <v>0</v>
      </c>
      <c r="D31" s="26">
        <v>0</v>
      </c>
      <c r="E31" s="26">
        <v>98.95</v>
      </c>
      <c r="F31" s="26">
        <v>63.5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184">
        <f t="shared" si="0"/>
        <v>162.44999999999999</v>
      </c>
      <c r="O31" s="106">
        <f t="shared" si="2"/>
        <v>81.224999999999994</v>
      </c>
    </row>
    <row r="32" spans="1:15" s="25" customFormat="1" ht="12.6" customHeight="1" x14ac:dyDescent="0.2">
      <c r="A32" s="105" t="s">
        <v>85</v>
      </c>
      <c r="B32" s="26">
        <v>0</v>
      </c>
      <c r="C32" s="26">
        <v>0</v>
      </c>
      <c r="D32" s="26">
        <v>0</v>
      </c>
      <c r="E32" s="26">
        <v>0</v>
      </c>
      <c r="F32" s="26">
        <v>764.7</v>
      </c>
      <c r="G32" s="26">
        <v>120</v>
      </c>
      <c r="H32" s="26">
        <v>0</v>
      </c>
      <c r="I32" s="26">
        <v>37.799999999999997</v>
      </c>
      <c r="J32" s="26">
        <v>52.6</v>
      </c>
      <c r="K32" s="26">
        <v>0</v>
      </c>
      <c r="L32" s="26">
        <v>0</v>
      </c>
      <c r="M32" s="26">
        <v>0</v>
      </c>
      <c r="N32" s="184">
        <f t="shared" si="0"/>
        <v>975.1</v>
      </c>
      <c r="O32" s="106">
        <f t="shared" si="2"/>
        <v>243.77500000000001</v>
      </c>
    </row>
    <row r="33" spans="1:15" s="25" customFormat="1" ht="12.6" customHeight="1" x14ac:dyDescent="0.2">
      <c r="A33" s="105" t="s">
        <v>118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 t="shared" si="0"/>
        <v>0</v>
      </c>
      <c r="O33" s="106" t="str">
        <f t="shared" si="2"/>
        <v/>
      </c>
    </row>
    <row r="34" spans="1:15" s="25" customFormat="1" ht="12.6" customHeight="1" x14ac:dyDescent="0.2">
      <c r="A34" s="105" t="s">
        <v>694</v>
      </c>
      <c r="B34" s="26"/>
      <c r="C34" s="26"/>
      <c r="D34" s="26"/>
      <c r="E34" s="26">
        <v>65.599999999999994</v>
      </c>
      <c r="F34" s="26"/>
      <c r="G34" s="26"/>
      <c r="H34" s="26"/>
      <c r="I34" s="26"/>
      <c r="J34" s="26"/>
      <c r="K34" s="26"/>
      <c r="L34" s="26"/>
      <c r="M34" s="26"/>
      <c r="N34" s="184"/>
      <c r="O34" s="106"/>
    </row>
    <row r="35" spans="1:15" s="25" customFormat="1" ht="12.6" customHeight="1" x14ac:dyDescent="0.2">
      <c r="A35" s="105" t="s">
        <v>496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26">
        <f t="shared" si="0"/>
        <v>0</v>
      </c>
      <c r="O35" s="106" t="str">
        <f t="shared" si="2"/>
        <v/>
      </c>
    </row>
    <row r="36" spans="1:15" s="25" customFormat="1" ht="12.6" customHeight="1" x14ac:dyDescent="0.2">
      <c r="A36" s="105" t="s">
        <v>181</v>
      </c>
      <c r="B36" s="26">
        <v>1100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84">
        <f t="shared" si="0"/>
        <v>1100</v>
      </c>
      <c r="O36" s="106">
        <f t="shared" si="2"/>
        <v>1100</v>
      </c>
    </row>
    <row r="37" spans="1:15" s="25" customFormat="1" ht="12.6" customHeight="1" x14ac:dyDescent="0.2">
      <c r="A37" s="270" t="s">
        <v>372</v>
      </c>
      <c r="B37" s="26">
        <v>29.81</v>
      </c>
      <c r="C37" s="26">
        <v>29.81</v>
      </c>
      <c r="D37" s="26">
        <v>29.81</v>
      </c>
      <c r="E37" s="26">
        <v>29.81</v>
      </c>
      <c r="F37" s="26">
        <v>29.81</v>
      </c>
      <c r="G37" s="26">
        <v>42.9</v>
      </c>
      <c r="H37" s="26">
        <v>42.9</v>
      </c>
      <c r="I37" s="26">
        <v>42.9</v>
      </c>
      <c r="J37" s="26">
        <v>42.9</v>
      </c>
      <c r="K37" s="26">
        <v>0</v>
      </c>
      <c r="L37" s="26">
        <v>0</v>
      </c>
      <c r="M37" s="26">
        <v>0</v>
      </c>
      <c r="N37" s="184">
        <f>SUM(B37:M37)</f>
        <v>320.64999999999998</v>
      </c>
      <c r="O37" s="106">
        <f t="shared" si="2"/>
        <v>35.627777777777773</v>
      </c>
    </row>
    <row r="38" spans="1:15" s="25" customFormat="1" ht="12.6" customHeight="1" x14ac:dyDescent="0.2">
      <c r="A38" s="105" t="s">
        <v>147</v>
      </c>
      <c r="B38" s="26">
        <v>350</v>
      </c>
      <c r="C38" s="26">
        <v>380</v>
      </c>
      <c r="D38" s="26">
        <v>455</v>
      </c>
      <c r="E38" s="26">
        <v>380</v>
      </c>
      <c r="F38" s="26">
        <v>230</v>
      </c>
      <c r="G38" s="26">
        <v>280</v>
      </c>
      <c r="H38" s="26">
        <v>330</v>
      </c>
      <c r="I38" s="26">
        <v>280</v>
      </c>
      <c r="J38" s="26">
        <v>250</v>
      </c>
      <c r="K38" s="26">
        <v>0</v>
      </c>
      <c r="L38" s="26">
        <v>0</v>
      </c>
      <c r="M38" s="26">
        <v>0</v>
      </c>
      <c r="N38" s="184">
        <f>SUM(B38:M38)</f>
        <v>2935</v>
      </c>
      <c r="O38" s="106">
        <f t="shared" si="2"/>
        <v>326.11111111111109</v>
      </c>
    </row>
    <row r="39" spans="1:15" s="25" customFormat="1" ht="12.6" customHeight="1" x14ac:dyDescent="0.2">
      <c r="A39" s="105" t="s">
        <v>274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184">
        <f>SUM(B39:M39)</f>
        <v>0</v>
      </c>
      <c r="O39" s="106" t="str">
        <f t="shared" si="2"/>
        <v/>
      </c>
    </row>
    <row r="40" spans="1:15" s="25" customFormat="1" ht="12.6" customHeight="1" x14ac:dyDescent="0.2">
      <c r="A40" s="105" t="s">
        <v>403</v>
      </c>
      <c r="B40" s="26">
        <v>0</v>
      </c>
      <c r="C40" s="26">
        <v>0</v>
      </c>
      <c r="D40" s="26">
        <v>280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184">
        <f t="shared" si="0"/>
        <v>280</v>
      </c>
      <c r="O40" s="106">
        <f t="shared" si="2"/>
        <v>280</v>
      </c>
    </row>
    <row r="41" spans="1:15" s="25" customFormat="1" ht="12.6" customHeight="1" x14ac:dyDescent="0.2">
      <c r="A41" s="105" t="s">
        <v>339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184">
        <f t="shared" si="0"/>
        <v>0</v>
      </c>
      <c r="O41" s="106" t="str">
        <f t="shared" si="2"/>
        <v/>
      </c>
    </row>
    <row r="42" spans="1:15" s="25" customFormat="1" ht="12.6" customHeight="1" x14ac:dyDescent="0.2">
      <c r="A42" s="105" t="s">
        <v>71</v>
      </c>
      <c r="B42" s="26">
        <v>150.65</v>
      </c>
      <c r="C42" s="26">
        <v>418.01</v>
      </c>
      <c r="D42" s="26">
        <v>258.2</v>
      </c>
      <c r="E42" s="26">
        <v>271.81</v>
      </c>
      <c r="F42" s="26">
        <v>154.04</v>
      </c>
      <c r="G42" s="26">
        <v>375.26</v>
      </c>
      <c r="H42" s="26">
        <v>171.01</v>
      </c>
      <c r="I42" s="26">
        <v>242.6</v>
      </c>
      <c r="J42" s="26">
        <v>156.62</v>
      </c>
      <c r="K42" s="26">
        <v>0</v>
      </c>
      <c r="L42" s="26">
        <v>0</v>
      </c>
      <c r="M42" s="26">
        <v>0</v>
      </c>
      <c r="N42" s="184">
        <f t="shared" si="0"/>
        <v>2198.1999999999998</v>
      </c>
      <c r="O42" s="106">
        <f t="shared" si="2"/>
        <v>244.24444444444441</v>
      </c>
    </row>
    <row r="43" spans="1:15" s="25" customFormat="1" ht="12.6" customHeight="1" x14ac:dyDescent="0.2">
      <c r="A43" s="105" t="s">
        <v>95</v>
      </c>
      <c r="B43" s="26">
        <v>604.67999999999995</v>
      </c>
      <c r="C43" s="26">
        <v>271.7</v>
      </c>
      <c r="D43" s="26">
        <v>536.88</v>
      </c>
      <c r="E43" s="26">
        <v>566.16999999999996</v>
      </c>
      <c r="F43" s="26">
        <v>335.12</v>
      </c>
      <c r="G43" s="26">
        <v>169.65</v>
      </c>
      <c r="H43" s="26">
        <v>211.72</v>
      </c>
      <c r="I43" s="26">
        <v>184.71</v>
      </c>
      <c r="J43" s="26">
        <v>214.43</v>
      </c>
      <c r="K43" s="26">
        <v>0</v>
      </c>
      <c r="L43" s="26">
        <v>0</v>
      </c>
      <c r="M43" s="26">
        <v>0</v>
      </c>
      <c r="N43" s="184">
        <f t="shared" si="0"/>
        <v>3095.0599999999995</v>
      </c>
      <c r="O43" s="106">
        <f t="shared" si="2"/>
        <v>343.89555555555552</v>
      </c>
    </row>
    <row r="44" spans="1:15" s="25" customFormat="1" ht="12.6" customHeight="1" x14ac:dyDescent="0.2">
      <c r="A44" s="105" t="s">
        <v>664</v>
      </c>
      <c r="B44" s="26"/>
      <c r="C44" s="26"/>
      <c r="D44" s="26">
        <v>500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184"/>
      <c r="O44" s="106"/>
    </row>
    <row r="45" spans="1:15" s="25" customFormat="1" ht="12.6" customHeight="1" x14ac:dyDescent="0.2">
      <c r="A45" s="105" t="s">
        <v>647</v>
      </c>
      <c r="B45" s="26">
        <v>30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184">
        <f>SUM(B45:M45)</f>
        <v>30</v>
      </c>
      <c r="O45" s="106">
        <f t="shared" ref="O45:O55" si="4">IFERROR(AVERAGEIF(B45:M45,"&gt;0"),"")</f>
        <v>30</v>
      </c>
    </row>
    <row r="46" spans="1:15" s="25" customFormat="1" ht="12.6" customHeight="1" x14ac:dyDescent="0.2">
      <c r="A46" s="105" t="s">
        <v>96</v>
      </c>
      <c r="B46" s="26">
        <v>918.89</v>
      </c>
      <c r="C46" s="26">
        <v>229.89</v>
      </c>
      <c r="D46" s="26">
        <v>569.4</v>
      </c>
      <c r="E46" s="26">
        <v>433.34</v>
      </c>
      <c r="F46" s="26">
        <v>550.04999999999995</v>
      </c>
      <c r="G46" s="26">
        <v>219.9</v>
      </c>
      <c r="H46" s="26">
        <v>603.04999999999995</v>
      </c>
      <c r="I46" s="26">
        <v>229.89</v>
      </c>
      <c r="J46" s="26">
        <v>229.89</v>
      </c>
      <c r="K46" s="26">
        <v>0</v>
      </c>
      <c r="L46" s="26">
        <v>0</v>
      </c>
      <c r="M46" s="26">
        <v>0</v>
      </c>
      <c r="N46" s="184">
        <f t="shared" si="0"/>
        <v>3984.2999999999993</v>
      </c>
      <c r="O46" s="106">
        <f t="shared" si="4"/>
        <v>442.69999999999993</v>
      </c>
    </row>
    <row r="47" spans="1:15" s="25" customFormat="1" ht="12.6" customHeight="1" x14ac:dyDescent="0.2">
      <c r="A47" s="105" t="s">
        <v>74</v>
      </c>
      <c r="B47" s="26">
        <v>0</v>
      </c>
      <c r="C47" s="26">
        <v>225</v>
      </c>
      <c r="D47" s="26">
        <v>225</v>
      </c>
      <c r="E47" s="26">
        <v>225</v>
      </c>
      <c r="F47" s="26">
        <v>225</v>
      </c>
      <c r="G47" s="26">
        <v>225</v>
      </c>
      <c r="H47" s="26">
        <v>225</v>
      </c>
      <c r="I47" s="26">
        <v>225</v>
      </c>
      <c r="J47" s="26">
        <v>225</v>
      </c>
      <c r="K47" s="26">
        <v>0</v>
      </c>
      <c r="L47" s="26">
        <v>0</v>
      </c>
      <c r="M47" s="26">
        <v>0</v>
      </c>
      <c r="N47" s="184">
        <f t="shared" si="0"/>
        <v>1800</v>
      </c>
      <c r="O47" s="106">
        <f t="shared" si="4"/>
        <v>225</v>
      </c>
    </row>
    <row r="48" spans="1:15" s="25" customFormat="1" ht="12.6" customHeight="1" x14ac:dyDescent="0.2">
      <c r="A48" s="105" t="s">
        <v>175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26">
        <f t="shared" si="0"/>
        <v>0</v>
      </c>
      <c r="O48" s="106" t="str">
        <f t="shared" si="4"/>
        <v/>
      </c>
    </row>
    <row r="49" spans="1:15" s="25" customFormat="1" ht="12.6" customHeight="1" x14ac:dyDescent="0.2">
      <c r="A49" s="105" t="s">
        <v>75</v>
      </c>
      <c r="B49" s="26">
        <v>0</v>
      </c>
      <c r="C49" s="26">
        <v>0</v>
      </c>
      <c r="D49" s="26">
        <v>0</v>
      </c>
      <c r="E49" s="26">
        <v>149.69999999999999</v>
      </c>
      <c r="F49" s="26">
        <v>416.14</v>
      </c>
      <c r="G49" s="26">
        <v>0</v>
      </c>
      <c r="H49" s="26">
        <v>0</v>
      </c>
      <c r="I49" s="26">
        <v>746.32</v>
      </c>
      <c r="J49" s="26">
        <v>373.07</v>
      </c>
      <c r="K49" s="26">
        <v>0</v>
      </c>
      <c r="L49" s="26">
        <v>0</v>
      </c>
      <c r="M49" s="26">
        <v>0</v>
      </c>
      <c r="N49" s="184">
        <f t="shared" si="0"/>
        <v>1685.2299999999998</v>
      </c>
      <c r="O49" s="106">
        <f t="shared" si="4"/>
        <v>421.30749999999995</v>
      </c>
    </row>
    <row r="50" spans="1:15" s="25" customFormat="1" ht="12.6" customHeight="1" x14ac:dyDescent="0.2">
      <c r="A50" s="105" t="s">
        <v>226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184">
        <f t="shared" si="0"/>
        <v>0</v>
      </c>
      <c r="O50" s="106" t="str">
        <f t="shared" si="4"/>
        <v/>
      </c>
    </row>
    <row r="51" spans="1:15" s="25" customFormat="1" ht="12.6" customHeight="1" x14ac:dyDescent="0.2">
      <c r="A51" s="105" t="s">
        <v>79</v>
      </c>
      <c r="B51" s="26">
        <v>99</v>
      </c>
      <c r="C51" s="26">
        <v>99</v>
      </c>
      <c r="D51" s="26">
        <v>559</v>
      </c>
      <c r="E51" s="26">
        <v>99</v>
      </c>
      <c r="F51" s="26">
        <v>99</v>
      </c>
      <c r="G51" s="26">
        <v>99</v>
      </c>
      <c r="H51" s="26">
        <v>135.5</v>
      </c>
      <c r="I51" s="26">
        <v>99</v>
      </c>
      <c r="J51" s="26">
        <v>99</v>
      </c>
      <c r="K51" s="26">
        <v>0</v>
      </c>
      <c r="L51" s="26">
        <v>0</v>
      </c>
      <c r="M51" s="26">
        <v>0</v>
      </c>
      <c r="N51" s="184">
        <f t="shared" si="0"/>
        <v>1387.5</v>
      </c>
      <c r="O51" s="106">
        <f t="shared" si="4"/>
        <v>154.16666666666666</v>
      </c>
    </row>
    <row r="52" spans="1:15" s="25" customFormat="1" ht="12.6" customHeight="1" x14ac:dyDescent="0.2">
      <c r="A52" s="105" t="s">
        <v>193</v>
      </c>
      <c r="B52" s="26">
        <v>14.7</v>
      </c>
      <c r="C52" s="26">
        <v>6.6</v>
      </c>
      <c r="D52" s="26">
        <v>0</v>
      </c>
      <c r="E52" s="26">
        <v>0</v>
      </c>
      <c r="F52" s="26">
        <v>7.95</v>
      </c>
      <c r="G52" s="26">
        <v>0</v>
      </c>
      <c r="H52" s="26">
        <v>0</v>
      </c>
      <c r="I52" s="26">
        <v>53.58</v>
      </c>
      <c r="J52" s="26">
        <v>3.5</v>
      </c>
      <c r="K52" s="26">
        <v>0</v>
      </c>
      <c r="L52" s="26">
        <v>0</v>
      </c>
      <c r="M52" s="26">
        <v>0</v>
      </c>
      <c r="N52" s="184">
        <f t="shared" si="0"/>
        <v>86.33</v>
      </c>
      <c r="O52" s="106">
        <f t="shared" si="4"/>
        <v>17.265999999999998</v>
      </c>
    </row>
    <row r="53" spans="1:15" s="25" customFormat="1" ht="12.6" customHeight="1" x14ac:dyDescent="0.2">
      <c r="A53" s="105" t="s">
        <v>81</v>
      </c>
      <c r="B53" s="26">
        <v>139.32</v>
      </c>
      <c r="C53" s="26">
        <v>138.03</v>
      </c>
      <c r="D53" s="26">
        <v>138.01</v>
      </c>
      <c r="E53" s="26">
        <v>137.99</v>
      </c>
      <c r="F53" s="26">
        <v>137.97</v>
      </c>
      <c r="G53" s="26">
        <v>133.76</v>
      </c>
      <c r="H53" s="26">
        <v>133.76</v>
      </c>
      <c r="I53" s="26">
        <v>133.76</v>
      </c>
      <c r="J53" s="26">
        <v>133.76</v>
      </c>
      <c r="K53" s="26">
        <v>0</v>
      </c>
      <c r="L53" s="26">
        <v>0</v>
      </c>
      <c r="M53" s="26">
        <v>0</v>
      </c>
      <c r="N53" s="184">
        <f>SUM(B53:M53)</f>
        <v>1226.3599999999999</v>
      </c>
      <c r="O53" s="106">
        <f t="shared" si="4"/>
        <v>136.26222222222222</v>
      </c>
    </row>
    <row r="54" spans="1:15" s="25" customFormat="1" ht="12.6" customHeight="1" x14ac:dyDescent="0.2">
      <c r="A54" s="105" t="s">
        <v>202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84">
        <f t="shared" si="0"/>
        <v>0</v>
      </c>
      <c r="O54" s="106" t="str">
        <f t="shared" si="4"/>
        <v/>
      </c>
    </row>
    <row r="55" spans="1:15" s="25" customFormat="1" ht="12.6" customHeight="1" thickBot="1" x14ac:dyDescent="0.25">
      <c r="A55" s="168" t="s">
        <v>1</v>
      </c>
      <c r="B55" s="178">
        <f t="shared" ref="B55:N55" si="5">SUM(B7:B54)</f>
        <v>8385.57</v>
      </c>
      <c r="C55" s="178">
        <f t="shared" si="5"/>
        <v>5463.5</v>
      </c>
      <c r="D55" s="178">
        <f t="shared" si="5"/>
        <v>5105.74</v>
      </c>
      <c r="E55" s="178">
        <f t="shared" si="5"/>
        <v>4406.67</v>
      </c>
      <c r="F55" s="178">
        <f t="shared" si="5"/>
        <v>5727.4400000000014</v>
      </c>
      <c r="G55" s="178">
        <f t="shared" si="5"/>
        <v>4142.09</v>
      </c>
      <c r="H55" s="178">
        <f t="shared" si="5"/>
        <v>2945.04</v>
      </c>
      <c r="I55" s="178">
        <f t="shared" si="5"/>
        <v>2711.9700000000003</v>
      </c>
      <c r="J55" s="178">
        <f t="shared" si="5"/>
        <v>4382.0199999999995</v>
      </c>
      <c r="K55" s="178">
        <f t="shared" si="5"/>
        <v>0</v>
      </c>
      <c r="L55" s="178">
        <f t="shared" si="5"/>
        <v>0</v>
      </c>
      <c r="M55" s="178">
        <f>SUM(M7:M54)</f>
        <v>0</v>
      </c>
      <c r="N55" s="178">
        <f t="shared" si="5"/>
        <v>42704.44000000001</v>
      </c>
      <c r="O55" s="315">
        <f t="shared" si="4"/>
        <v>4807.7822222222212</v>
      </c>
    </row>
    <row r="56" spans="1:15" s="71" customFormat="1" ht="12.6" customHeight="1" thickBot="1" x14ac:dyDescent="0.25">
      <c r="A56" s="252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165"/>
    </row>
    <row r="57" spans="1:15" s="25" customFormat="1" ht="12.6" customHeight="1" thickBot="1" x14ac:dyDescent="0.25">
      <c r="A57" s="64" t="s">
        <v>2</v>
      </c>
      <c r="B57" s="107">
        <f t="shared" ref="B57:O57" si="6">B6</f>
        <v>43831</v>
      </c>
      <c r="C57" s="108">
        <f t="shared" si="6"/>
        <v>43862</v>
      </c>
      <c r="D57" s="108">
        <f t="shared" si="6"/>
        <v>43891</v>
      </c>
      <c r="E57" s="108">
        <f t="shared" si="6"/>
        <v>43922</v>
      </c>
      <c r="F57" s="108">
        <f t="shared" si="6"/>
        <v>43952</v>
      </c>
      <c r="G57" s="108">
        <f t="shared" si="6"/>
        <v>43983</v>
      </c>
      <c r="H57" s="108">
        <f t="shared" si="6"/>
        <v>44013</v>
      </c>
      <c r="I57" s="108">
        <f t="shared" si="6"/>
        <v>44044</v>
      </c>
      <c r="J57" s="108">
        <f t="shared" si="6"/>
        <v>44075</v>
      </c>
      <c r="K57" s="108">
        <f t="shared" si="6"/>
        <v>44105</v>
      </c>
      <c r="L57" s="108">
        <f t="shared" si="6"/>
        <v>44136</v>
      </c>
      <c r="M57" s="108">
        <f t="shared" si="6"/>
        <v>44166</v>
      </c>
      <c r="N57" s="109" t="str">
        <f t="shared" si="6"/>
        <v>Total</v>
      </c>
      <c r="O57" s="120" t="str">
        <f t="shared" si="6"/>
        <v>Média</v>
      </c>
    </row>
    <row r="58" spans="1:15" s="25" customFormat="1" ht="12.6" customHeight="1" x14ac:dyDescent="0.2">
      <c r="A58" s="111" t="s">
        <v>5</v>
      </c>
      <c r="B58" s="27">
        <v>0</v>
      </c>
      <c r="C58" s="27">
        <v>5000</v>
      </c>
      <c r="D58" s="27">
        <v>5500</v>
      </c>
      <c r="E58" s="27">
        <v>5500</v>
      </c>
      <c r="F58" s="27">
        <v>5500</v>
      </c>
      <c r="G58" s="27">
        <v>5500</v>
      </c>
      <c r="H58" s="27">
        <v>5500</v>
      </c>
      <c r="I58" s="27">
        <v>5500</v>
      </c>
      <c r="J58" s="27">
        <v>5500</v>
      </c>
      <c r="K58" s="27">
        <v>0</v>
      </c>
      <c r="L58" s="27">
        <v>0</v>
      </c>
      <c r="M58" s="27">
        <v>0</v>
      </c>
      <c r="N58" s="214">
        <f>SUM(B58:M58)</f>
        <v>43500</v>
      </c>
      <c r="O58" s="106">
        <f>IFERROR(AVERAGEIF(B58:M58,"&gt;0"),"")</f>
        <v>5437.5</v>
      </c>
    </row>
    <row r="59" spans="1:15" s="25" customFormat="1" ht="12.6" customHeight="1" x14ac:dyDescent="0.2">
      <c r="A59" s="111" t="s">
        <v>166</v>
      </c>
      <c r="B59" s="27">
        <v>0</v>
      </c>
      <c r="C59" s="27">
        <v>93.63</v>
      </c>
      <c r="D59" s="27">
        <v>0</v>
      </c>
      <c r="E59" s="27">
        <v>500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14">
        <f t="shared" ref="N59:N69" si="7">SUM(B59:M59)</f>
        <v>593.63</v>
      </c>
      <c r="O59" s="106">
        <f t="shared" ref="O59:O68" si="8">IFERROR(AVERAGEIF(B59:M59,"&gt;0"),"")</f>
        <v>296.815</v>
      </c>
    </row>
    <row r="60" spans="1:15" s="25" customFormat="1" ht="12.6" customHeight="1" x14ac:dyDescent="0.2">
      <c r="A60" s="111" t="s">
        <v>459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14">
        <f>SUM(B60:M60)</f>
        <v>0</v>
      </c>
      <c r="O60" s="106" t="str">
        <f t="shared" si="8"/>
        <v/>
      </c>
    </row>
    <row r="61" spans="1:15" s="25" customFormat="1" ht="12.6" customHeight="1" x14ac:dyDescent="0.2">
      <c r="A61" s="111" t="s">
        <v>321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14">
        <f>SUM(B61:M61)</f>
        <v>0</v>
      </c>
      <c r="O61" s="106" t="str">
        <f t="shared" si="8"/>
        <v/>
      </c>
    </row>
    <row r="62" spans="1:15" s="25" customFormat="1" ht="12.6" customHeight="1" x14ac:dyDescent="0.2">
      <c r="A62" s="111" t="s">
        <v>61</v>
      </c>
      <c r="B62" s="27">
        <v>3073</v>
      </c>
      <c r="C62" s="27">
        <v>65</v>
      </c>
      <c r="D62" s="27">
        <v>0</v>
      </c>
      <c r="E62" s="27">
        <v>185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14">
        <f t="shared" si="7"/>
        <v>3323</v>
      </c>
      <c r="O62" s="106">
        <f t="shared" si="8"/>
        <v>1107.6666666666667</v>
      </c>
    </row>
    <row r="63" spans="1:15" s="25" customFormat="1" ht="12.6" customHeight="1" x14ac:dyDescent="0.2">
      <c r="A63" s="112" t="s">
        <v>3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14">
        <f t="shared" si="7"/>
        <v>0</v>
      </c>
      <c r="O63" s="106" t="str">
        <f t="shared" si="8"/>
        <v/>
      </c>
    </row>
    <row r="64" spans="1:15" s="25" customFormat="1" ht="12.6" customHeight="1" x14ac:dyDescent="0.2">
      <c r="A64" s="112" t="s">
        <v>148</v>
      </c>
      <c r="B64" s="27">
        <v>0</v>
      </c>
      <c r="C64" s="27">
        <v>10</v>
      </c>
      <c r="D64" s="27">
        <v>0</v>
      </c>
      <c r="E64" s="27">
        <v>0</v>
      </c>
      <c r="F64" s="27">
        <v>9.99</v>
      </c>
      <c r="G64" s="27">
        <v>0</v>
      </c>
      <c r="H64" s="27">
        <v>9.99</v>
      </c>
      <c r="I64" s="27">
        <v>9.99</v>
      </c>
      <c r="J64" s="27">
        <v>9.99</v>
      </c>
      <c r="K64" s="27">
        <v>0</v>
      </c>
      <c r="L64" s="27">
        <v>0</v>
      </c>
      <c r="M64" s="27">
        <v>0</v>
      </c>
      <c r="N64" s="214">
        <f t="shared" si="7"/>
        <v>49.960000000000008</v>
      </c>
      <c r="O64" s="106">
        <f t="shared" si="8"/>
        <v>9.9920000000000009</v>
      </c>
    </row>
    <row r="65" spans="1:15" s="25" customFormat="1" ht="12.6" customHeight="1" x14ac:dyDescent="0.2">
      <c r="A65" s="112" t="s">
        <v>250</v>
      </c>
      <c r="B65" s="27">
        <v>0</v>
      </c>
      <c r="C65" s="27">
        <v>0</v>
      </c>
      <c r="D65" s="27">
        <v>1000</v>
      </c>
      <c r="E65" s="27">
        <v>0</v>
      </c>
      <c r="F65" s="27">
        <v>0</v>
      </c>
      <c r="G65" s="27">
        <v>1460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27">
        <f t="shared" si="7"/>
        <v>2460</v>
      </c>
      <c r="O65" s="106">
        <f t="shared" si="8"/>
        <v>1230</v>
      </c>
    </row>
    <row r="66" spans="1:15" s="25" customFormat="1" ht="12.6" customHeight="1" x14ac:dyDescent="0.2">
      <c r="A66" s="112" t="s">
        <v>307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27">
        <f>SUM(B66:M66)</f>
        <v>0</v>
      </c>
      <c r="O66" s="106" t="str">
        <f t="shared" si="8"/>
        <v/>
      </c>
    </row>
    <row r="67" spans="1:15" s="25" customFormat="1" ht="12.6" customHeight="1" x14ac:dyDescent="0.2">
      <c r="A67" s="112" t="s">
        <v>651</v>
      </c>
      <c r="B67" s="27">
        <v>0</v>
      </c>
      <c r="C67" s="27">
        <v>0</v>
      </c>
      <c r="D67" s="27">
        <v>0</v>
      </c>
      <c r="E67" s="27">
        <v>0</v>
      </c>
      <c r="F67" s="27">
        <v>1269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27">
        <f>SUM(B67:M67)</f>
        <v>1269</v>
      </c>
      <c r="O67" s="106">
        <f t="shared" si="8"/>
        <v>1269</v>
      </c>
    </row>
    <row r="68" spans="1:15" s="25" customFormat="1" ht="12.6" customHeight="1" x14ac:dyDescent="0.2">
      <c r="A68" s="112" t="s">
        <v>65</v>
      </c>
      <c r="B68" s="27">
        <v>35.869999999999997</v>
      </c>
      <c r="C68" s="27">
        <v>28.16</v>
      </c>
      <c r="D68" s="27">
        <v>32.61</v>
      </c>
      <c r="E68" s="27">
        <v>34.700000000000003</v>
      </c>
      <c r="F68" s="27">
        <v>36.25</v>
      </c>
      <c r="G68" s="27">
        <v>32.75</v>
      </c>
      <c r="H68" s="27">
        <v>29.64</v>
      </c>
      <c r="I68" s="27">
        <v>24.58</v>
      </c>
      <c r="J68" s="27">
        <v>28.73</v>
      </c>
      <c r="K68" s="27">
        <v>0</v>
      </c>
      <c r="L68" s="27">
        <v>0</v>
      </c>
      <c r="M68" s="27">
        <v>0</v>
      </c>
      <c r="N68" s="214">
        <f t="shared" si="7"/>
        <v>283.29000000000002</v>
      </c>
      <c r="O68" s="106">
        <f t="shared" si="8"/>
        <v>31.47666666666667</v>
      </c>
    </row>
    <row r="69" spans="1:15" s="25" customFormat="1" ht="12.6" customHeight="1" thickBot="1" x14ac:dyDescent="0.25">
      <c r="A69" s="176" t="s">
        <v>1</v>
      </c>
      <c r="B69" s="177">
        <f t="shared" ref="B69:M69" si="9">SUM(B58:B68)</f>
        <v>3108.87</v>
      </c>
      <c r="C69" s="177">
        <f t="shared" si="9"/>
        <v>5196.79</v>
      </c>
      <c r="D69" s="177">
        <f t="shared" si="9"/>
        <v>6532.61</v>
      </c>
      <c r="E69" s="177">
        <f t="shared" si="9"/>
        <v>6219.7</v>
      </c>
      <c r="F69" s="177">
        <f t="shared" si="9"/>
        <v>6815.24</v>
      </c>
      <c r="G69" s="177">
        <f t="shared" si="9"/>
        <v>6992.75</v>
      </c>
      <c r="H69" s="177">
        <f t="shared" si="9"/>
        <v>5539.63</v>
      </c>
      <c r="I69" s="177">
        <f t="shared" si="9"/>
        <v>5534.57</v>
      </c>
      <c r="J69" s="177">
        <f t="shared" si="9"/>
        <v>5538.7199999999993</v>
      </c>
      <c r="K69" s="177">
        <f>SUM(K58:K68)</f>
        <v>0</v>
      </c>
      <c r="L69" s="177">
        <f t="shared" si="9"/>
        <v>0</v>
      </c>
      <c r="M69" s="177">
        <f t="shared" si="9"/>
        <v>0</v>
      </c>
      <c r="N69" s="177">
        <f t="shared" si="7"/>
        <v>51478.879999999997</v>
      </c>
      <c r="O69" s="304">
        <f>IFERROR(AVERAGEIF(B69:M69,"&gt;0"),"")</f>
        <v>5719.8755555555554</v>
      </c>
    </row>
    <row r="70" spans="1:15" s="25" customFormat="1" ht="12.6" customHeight="1" thickBot="1" x14ac:dyDescent="0.25">
      <c r="A70" s="41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43"/>
      <c r="O70" s="39"/>
    </row>
    <row r="71" spans="1:15" s="34" customFormat="1" ht="12.6" customHeight="1" thickBot="1" x14ac:dyDescent="0.25">
      <c r="A71" s="187" t="s">
        <v>9</v>
      </c>
      <c r="B71" s="186">
        <f>'[2]2020'!C14</f>
        <v>18443.490000000002</v>
      </c>
      <c r="C71" s="186">
        <f>'[2]2020'!D14</f>
        <v>18213.189999999999</v>
      </c>
      <c r="D71" s="186">
        <f>'[2]2020'!E14</f>
        <v>19669.87</v>
      </c>
      <c r="E71" s="186">
        <f>'[2]2020'!F14</f>
        <v>21605.82</v>
      </c>
      <c r="F71" s="186">
        <f>'[2]2020'!G14</f>
        <v>22715.57</v>
      </c>
      <c r="G71" s="186">
        <f>'[2]2020'!H14</f>
        <v>25616.35</v>
      </c>
      <c r="H71" s="186">
        <f>'[2]2020'!I14</f>
        <v>28263.21</v>
      </c>
      <c r="I71" s="186">
        <f>'[2]2020'!J14</f>
        <v>31086.06</v>
      </c>
      <c r="J71" s="186">
        <f>'[2]2020'!K14</f>
        <v>32298.68</v>
      </c>
      <c r="K71" s="186">
        <f>'[2]2020'!L14</f>
        <v>0</v>
      </c>
      <c r="L71" s="186">
        <f>'[2]2020'!M14</f>
        <v>0</v>
      </c>
      <c r="M71" s="186">
        <f>'[2]2020'!N14</f>
        <v>0</v>
      </c>
      <c r="N71" s="42"/>
      <c r="O71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55:C55 D55:L5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O84"/>
  <sheetViews>
    <sheetView topLeftCell="A33" zoomScale="140" zoomScaleNormal="140" workbookViewId="0">
      <selection activeCell="J40" sqref="J40"/>
    </sheetView>
  </sheetViews>
  <sheetFormatPr defaultRowHeight="12.75" x14ac:dyDescent="0.2"/>
  <cols>
    <col min="1" max="1" width="37.28515625" customWidth="1"/>
    <col min="2" max="3" width="9" customWidth="1"/>
    <col min="4" max="4" width="8.85546875" customWidth="1"/>
    <col min="5" max="5" width="9.42578125" customWidth="1"/>
    <col min="6" max="6" width="9.7109375" customWidth="1"/>
    <col min="7" max="7" width="9.140625" customWidth="1"/>
    <col min="8" max="8" width="8.5703125" customWidth="1"/>
    <col min="9" max="9" width="8.7109375" customWidth="1"/>
    <col min="10" max="10" width="9.28515625" customWidth="1"/>
    <col min="11" max="15" width="10.7109375" customWidth="1"/>
  </cols>
  <sheetData>
    <row r="1" spans="1:15" ht="12.6" customHeight="1" x14ac:dyDescent="0.2">
      <c r="A1" s="538" t="str">
        <f>APUCARANA!A1</f>
        <v xml:space="preserve">ORDEM DOS ADVOGADOS DO BRASIL - Seção PR 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40"/>
    </row>
    <row r="2" spans="1:15" ht="12.6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121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31"/>
      <c r="O3" s="122"/>
    </row>
    <row r="4" spans="1:15" ht="12.6" customHeight="1" thickBot="1" x14ac:dyDescent="0.25">
      <c r="A4" s="535" t="s">
        <v>267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121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7"/>
      <c r="O5" s="388"/>
    </row>
    <row r="6" spans="1:15" ht="12.6" customHeight="1" thickBot="1" x14ac:dyDescent="0.25">
      <c r="A6" s="124" t="s">
        <v>0</v>
      </c>
      <c r="B6" s="23">
        <f>APUCARANA!B6</f>
        <v>43831</v>
      </c>
      <c r="C6" s="23">
        <f>APUCARANA!C6</f>
        <v>43862</v>
      </c>
      <c r="D6" s="23">
        <f>APUCARANA!D6</f>
        <v>43891</v>
      </c>
      <c r="E6" s="23">
        <f>APUCARANA!E6</f>
        <v>43922</v>
      </c>
      <c r="F6" s="23">
        <f>APUCARANA!F6</f>
        <v>43952</v>
      </c>
      <c r="G6" s="23">
        <f>APUCARANA!G6</f>
        <v>43983</v>
      </c>
      <c r="H6" s="23">
        <f>APUCARANA!H6</f>
        <v>44013</v>
      </c>
      <c r="I6" s="23">
        <f>APUCARANA!I6</f>
        <v>44044</v>
      </c>
      <c r="J6" s="23">
        <f>APUCARANA!J6</f>
        <v>44075</v>
      </c>
      <c r="K6" s="23">
        <f>APUCARANA!K6</f>
        <v>44105</v>
      </c>
      <c r="L6" s="23">
        <f>APUCARANA!L6</f>
        <v>44136</v>
      </c>
      <c r="M6" s="23">
        <f>APUCARANA!M6</f>
        <v>44166</v>
      </c>
      <c r="N6" s="24" t="str">
        <f>APUCARANA!N6</f>
        <v>Total</v>
      </c>
      <c r="O6" s="125" t="str">
        <f>APUCARANA!O6</f>
        <v>Média</v>
      </c>
    </row>
    <row r="7" spans="1:15" ht="12.6" customHeight="1" x14ac:dyDescent="0.2">
      <c r="A7" s="105" t="s">
        <v>419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>SUM(B7:M7)</f>
        <v>0</v>
      </c>
      <c r="O7" s="106" t="str">
        <f t="shared" ref="O7:O51" si="0">IFERROR(AVERAGEIF(B7:M7,"&gt;0"),"")</f>
        <v/>
      </c>
    </row>
    <row r="8" spans="1:15" s="25" customFormat="1" ht="12.6" customHeight="1" x14ac:dyDescent="0.2">
      <c r="A8" s="105" t="s">
        <v>113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162.41999999999999</v>
      </c>
      <c r="H8" s="26">
        <v>0</v>
      </c>
      <c r="I8" s="26">
        <v>236</v>
      </c>
      <c r="J8" s="26">
        <v>0</v>
      </c>
      <c r="K8" s="26">
        <v>0</v>
      </c>
      <c r="L8" s="26">
        <v>0</v>
      </c>
      <c r="M8" s="26">
        <v>0</v>
      </c>
      <c r="N8" s="184">
        <f t="shared" ref="N8:N51" si="1">SUM(B8:M8)</f>
        <v>398.41999999999996</v>
      </c>
      <c r="O8" s="106">
        <f t="shared" si="0"/>
        <v>199.20999999999998</v>
      </c>
    </row>
    <row r="9" spans="1:15" ht="12.6" customHeight="1" x14ac:dyDescent="0.2">
      <c r="A9" s="105" t="s">
        <v>490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si="1"/>
        <v>0</v>
      </c>
      <c r="O9" s="106" t="str">
        <f t="shared" si="0"/>
        <v/>
      </c>
    </row>
    <row r="10" spans="1:15" ht="12.6" customHeight="1" x14ac:dyDescent="0.2">
      <c r="A10" s="105" t="s">
        <v>407</v>
      </c>
      <c r="B10" s="26">
        <v>0</v>
      </c>
      <c r="C10" s="26">
        <v>0</v>
      </c>
      <c r="D10" s="26">
        <v>82</v>
      </c>
      <c r="E10" s="26">
        <v>0</v>
      </c>
      <c r="F10" s="26">
        <v>12</v>
      </c>
      <c r="G10" s="26">
        <v>0</v>
      </c>
      <c r="H10" s="26">
        <v>0</v>
      </c>
      <c r="I10" s="26">
        <v>0</v>
      </c>
      <c r="J10" s="26">
        <v>120</v>
      </c>
      <c r="K10" s="26">
        <v>0</v>
      </c>
      <c r="L10" s="26">
        <v>0</v>
      </c>
      <c r="M10" s="26">
        <v>0</v>
      </c>
      <c r="N10" s="184">
        <f t="shared" si="1"/>
        <v>214</v>
      </c>
      <c r="O10" s="106">
        <f t="shared" si="0"/>
        <v>71.333333333333329</v>
      </c>
    </row>
    <row r="11" spans="1:15" ht="12.6" customHeight="1" x14ac:dyDescent="0.2">
      <c r="A11" s="105" t="s">
        <v>154</v>
      </c>
      <c r="B11" s="26">
        <v>0</v>
      </c>
      <c r="C11" s="26">
        <v>0</v>
      </c>
      <c r="D11" s="26">
        <v>129.5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250</v>
      </c>
      <c r="K11" s="26">
        <v>0</v>
      </c>
      <c r="L11" s="26">
        <v>0</v>
      </c>
      <c r="M11" s="26">
        <v>0</v>
      </c>
      <c r="N11" s="184">
        <f t="shared" si="1"/>
        <v>379.5</v>
      </c>
      <c r="O11" s="106">
        <f t="shared" si="0"/>
        <v>189.75</v>
      </c>
    </row>
    <row r="12" spans="1:15" ht="12.6" customHeight="1" x14ac:dyDescent="0.2">
      <c r="A12" s="105" t="s">
        <v>157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1"/>
        <v>0</v>
      </c>
      <c r="O12" s="106" t="str">
        <f t="shared" si="0"/>
        <v/>
      </c>
    </row>
    <row r="13" spans="1:15" ht="12.6" customHeight="1" x14ac:dyDescent="0.2">
      <c r="A13" s="105" t="s">
        <v>131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90</v>
      </c>
      <c r="K13" s="26">
        <v>0</v>
      </c>
      <c r="L13" s="26">
        <v>0</v>
      </c>
      <c r="M13" s="26">
        <v>0</v>
      </c>
      <c r="N13" s="184">
        <f t="shared" si="1"/>
        <v>90</v>
      </c>
      <c r="O13" s="106">
        <f t="shared" si="0"/>
        <v>90</v>
      </c>
    </row>
    <row r="14" spans="1:15" ht="12.6" customHeight="1" x14ac:dyDescent="0.2">
      <c r="A14" s="162" t="s">
        <v>167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184">
        <f t="shared" si="1"/>
        <v>0</v>
      </c>
      <c r="O14" s="106" t="str">
        <f t="shared" si="0"/>
        <v/>
      </c>
    </row>
    <row r="15" spans="1:15" ht="12.6" customHeight="1" x14ac:dyDescent="0.2">
      <c r="A15" s="127" t="s">
        <v>70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232.53</v>
      </c>
      <c r="K15" s="26">
        <v>0</v>
      </c>
      <c r="L15" s="26">
        <v>0</v>
      </c>
      <c r="M15" s="26">
        <v>0</v>
      </c>
      <c r="N15" s="184">
        <f t="shared" si="1"/>
        <v>232.53</v>
      </c>
      <c r="O15" s="106">
        <f t="shared" si="0"/>
        <v>232.53</v>
      </c>
    </row>
    <row r="16" spans="1:15" s="25" customFormat="1" ht="12.6" customHeight="1" x14ac:dyDescent="0.2">
      <c r="A16" s="105" t="s">
        <v>187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26">
        <f t="shared" si="1"/>
        <v>0</v>
      </c>
      <c r="O16" s="106" t="str">
        <f t="shared" si="0"/>
        <v/>
      </c>
    </row>
    <row r="17" spans="1:15" ht="12.6" customHeight="1" x14ac:dyDescent="0.2">
      <c r="A17" s="127" t="s">
        <v>491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154.13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84">
        <f t="shared" si="1"/>
        <v>154.13</v>
      </c>
      <c r="O17" s="106">
        <f t="shared" si="0"/>
        <v>154.13</v>
      </c>
    </row>
    <row r="18" spans="1:15" ht="12.6" customHeight="1" x14ac:dyDescent="0.2">
      <c r="A18" s="127" t="s">
        <v>67</v>
      </c>
      <c r="B18" s="26">
        <v>0</v>
      </c>
      <c r="C18" s="26">
        <v>0</v>
      </c>
      <c r="D18" s="26">
        <v>85.5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84">
        <f t="shared" si="1"/>
        <v>85.5</v>
      </c>
      <c r="O18" s="106">
        <f t="shared" si="0"/>
        <v>85.5</v>
      </c>
    </row>
    <row r="19" spans="1:15" ht="12.6" customHeight="1" x14ac:dyDescent="0.2">
      <c r="A19" s="127" t="s">
        <v>272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 t="shared" si="1"/>
        <v>0</v>
      </c>
      <c r="O19" s="106" t="str">
        <f t="shared" si="0"/>
        <v/>
      </c>
    </row>
    <row r="20" spans="1:15" ht="12.6" customHeight="1" x14ac:dyDescent="0.2">
      <c r="A20" s="127" t="s">
        <v>313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84">
        <f t="shared" si="1"/>
        <v>0</v>
      </c>
      <c r="O20" s="106" t="str">
        <f t="shared" si="0"/>
        <v/>
      </c>
    </row>
    <row r="21" spans="1:15" ht="12.6" customHeight="1" x14ac:dyDescent="0.2">
      <c r="A21" s="127" t="s">
        <v>521</v>
      </c>
      <c r="B21" s="26">
        <v>0</v>
      </c>
      <c r="C21" s="26">
        <v>90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1"/>
        <v>90</v>
      </c>
      <c r="O21" s="106">
        <f t="shared" si="0"/>
        <v>90</v>
      </c>
    </row>
    <row r="22" spans="1:15" ht="12.6" customHeight="1" x14ac:dyDescent="0.2">
      <c r="A22" s="105" t="s">
        <v>517</v>
      </c>
      <c r="B22" s="26">
        <v>170</v>
      </c>
      <c r="C22" s="26">
        <v>250</v>
      </c>
      <c r="D22" s="26">
        <v>400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1"/>
        <v>820</v>
      </c>
      <c r="O22" s="106">
        <f t="shared" si="0"/>
        <v>273.33333333333331</v>
      </c>
    </row>
    <row r="23" spans="1:15" ht="12.6" customHeight="1" x14ac:dyDescent="0.2">
      <c r="A23" s="105" t="s">
        <v>522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1"/>
        <v>0</v>
      </c>
      <c r="O23" s="106" t="str">
        <f t="shared" si="0"/>
        <v/>
      </c>
    </row>
    <row r="24" spans="1:15" ht="12.6" customHeight="1" x14ac:dyDescent="0.2">
      <c r="A24" s="105" t="s">
        <v>399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84">
        <f t="shared" si="1"/>
        <v>0</v>
      </c>
      <c r="O24" s="106" t="str">
        <f t="shared" si="0"/>
        <v/>
      </c>
    </row>
    <row r="25" spans="1:15" ht="12.6" customHeight="1" x14ac:dyDescent="0.2">
      <c r="A25" s="105" t="s">
        <v>88</v>
      </c>
      <c r="B25" s="26">
        <v>46.15</v>
      </c>
      <c r="C25" s="26">
        <v>155</v>
      </c>
      <c r="D25" s="26">
        <v>59</v>
      </c>
      <c r="E25" s="26">
        <v>0</v>
      </c>
      <c r="F25" s="26">
        <v>115.7</v>
      </c>
      <c r="G25" s="26">
        <v>0</v>
      </c>
      <c r="H25" s="26">
        <v>0</v>
      </c>
      <c r="I25" s="26">
        <v>39</v>
      </c>
      <c r="J25" s="26">
        <v>20</v>
      </c>
      <c r="K25" s="26">
        <v>0</v>
      </c>
      <c r="L25" s="26">
        <v>0</v>
      </c>
      <c r="M25" s="26">
        <v>0</v>
      </c>
      <c r="N25" s="184">
        <f t="shared" si="1"/>
        <v>434.84999999999997</v>
      </c>
      <c r="O25" s="106">
        <f t="shared" si="0"/>
        <v>72.474999999999994</v>
      </c>
    </row>
    <row r="26" spans="1:15" s="25" customFormat="1" ht="12.6" customHeight="1" x14ac:dyDescent="0.2">
      <c r="A26" s="117" t="s">
        <v>413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184">
        <f t="shared" si="1"/>
        <v>0</v>
      </c>
      <c r="O26" s="106" t="str">
        <f t="shared" si="0"/>
        <v/>
      </c>
    </row>
    <row r="27" spans="1:15" ht="12.6" customHeight="1" x14ac:dyDescent="0.2">
      <c r="A27" s="105" t="s">
        <v>77</v>
      </c>
      <c r="B27" s="26">
        <v>0</v>
      </c>
      <c r="C27" s="26">
        <v>289.5</v>
      </c>
      <c r="D27" s="26">
        <v>0</v>
      </c>
      <c r="E27" s="26">
        <v>0</v>
      </c>
      <c r="F27" s="26">
        <v>570.84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84">
        <f t="shared" si="1"/>
        <v>860.34</v>
      </c>
      <c r="O27" s="106">
        <f t="shared" si="0"/>
        <v>430.17</v>
      </c>
    </row>
    <row r="28" spans="1:15" ht="12.6" customHeight="1" x14ac:dyDescent="0.2">
      <c r="A28" s="105" t="s">
        <v>126</v>
      </c>
      <c r="B28" s="26">
        <v>0</v>
      </c>
      <c r="C28" s="26">
        <v>0</v>
      </c>
      <c r="D28" s="26">
        <v>315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128.82</v>
      </c>
      <c r="K28" s="26">
        <v>0</v>
      </c>
      <c r="L28" s="26">
        <v>0</v>
      </c>
      <c r="M28" s="26">
        <v>0</v>
      </c>
      <c r="N28" s="184">
        <f t="shared" si="1"/>
        <v>443.82</v>
      </c>
      <c r="O28" s="106">
        <f t="shared" si="0"/>
        <v>221.91</v>
      </c>
    </row>
    <row r="29" spans="1:15" ht="12.6" customHeight="1" x14ac:dyDescent="0.2">
      <c r="A29" s="105" t="s">
        <v>111</v>
      </c>
      <c r="B29" s="26">
        <v>0</v>
      </c>
      <c r="C29" s="26">
        <v>366.12</v>
      </c>
      <c r="D29" s="26">
        <v>0</v>
      </c>
      <c r="E29" s="26">
        <v>0</v>
      </c>
      <c r="F29" s="26">
        <v>206.7</v>
      </c>
      <c r="G29" s="26">
        <v>138.15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1"/>
        <v>710.96999999999991</v>
      </c>
      <c r="O29" s="106">
        <f t="shared" si="0"/>
        <v>236.98999999999998</v>
      </c>
    </row>
    <row r="30" spans="1:15" ht="12.6" customHeight="1" x14ac:dyDescent="0.2">
      <c r="A30" s="105" t="s">
        <v>69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1"/>
        <v>0</v>
      </c>
      <c r="O30" s="106" t="str">
        <f t="shared" si="0"/>
        <v/>
      </c>
    </row>
    <row r="31" spans="1:15" ht="12.6" customHeight="1" x14ac:dyDescent="0.2">
      <c r="A31" s="105" t="s">
        <v>76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184">
        <f t="shared" si="1"/>
        <v>0</v>
      </c>
      <c r="O31" s="106" t="str">
        <f t="shared" si="0"/>
        <v/>
      </c>
    </row>
    <row r="32" spans="1:15" ht="12.6" customHeight="1" x14ac:dyDescent="0.2">
      <c r="A32" s="105" t="s">
        <v>642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1"/>
        <v>0</v>
      </c>
      <c r="O32" s="106" t="str">
        <f t="shared" si="0"/>
        <v/>
      </c>
    </row>
    <row r="33" spans="1:15" ht="12.6" customHeight="1" x14ac:dyDescent="0.2">
      <c r="A33" s="105" t="s">
        <v>695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158.28</v>
      </c>
      <c r="K33" s="26">
        <v>0</v>
      </c>
      <c r="L33" s="26">
        <v>0</v>
      </c>
      <c r="M33" s="26">
        <v>0</v>
      </c>
      <c r="N33" s="184">
        <f t="shared" si="1"/>
        <v>158.28</v>
      </c>
      <c r="O33" s="106">
        <f t="shared" si="0"/>
        <v>158.28</v>
      </c>
    </row>
    <row r="34" spans="1:15" ht="12.6" customHeight="1" x14ac:dyDescent="0.2">
      <c r="A34" s="105" t="s">
        <v>523</v>
      </c>
      <c r="B34" s="26">
        <v>575</v>
      </c>
      <c r="C34" s="26">
        <v>575</v>
      </c>
      <c r="D34" s="26">
        <v>120</v>
      </c>
      <c r="E34" s="26">
        <v>455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84">
        <f t="shared" si="1"/>
        <v>1725</v>
      </c>
      <c r="O34" s="106">
        <f t="shared" si="0"/>
        <v>431.25</v>
      </c>
    </row>
    <row r="35" spans="1:15" ht="12.6" customHeight="1" x14ac:dyDescent="0.2">
      <c r="A35" s="105" t="s">
        <v>643</v>
      </c>
      <c r="B35" s="26">
        <v>0</v>
      </c>
      <c r="C35" s="26">
        <v>700</v>
      </c>
      <c r="D35" s="26">
        <v>900</v>
      </c>
      <c r="E35" s="26">
        <v>0</v>
      </c>
      <c r="F35" s="26">
        <v>1400</v>
      </c>
      <c r="G35" s="26">
        <v>350</v>
      </c>
      <c r="H35" s="26">
        <v>0</v>
      </c>
      <c r="I35" s="26">
        <v>0</v>
      </c>
      <c r="J35" s="26">
        <v>350</v>
      </c>
      <c r="K35" s="26">
        <v>0</v>
      </c>
      <c r="L35" s="26">
        <v>0</v>
      </c>
      <c r="M35" s="26">
        <v>0</v>
      </c>
      <c r="N35" s="184">
        <f t="shared" si="1"/>
        <v>3700</v>
      </c>
      <c r="O35" s="106">
        <f t="shared" si="0"/>
        <v>740</v>
      </c>
    </row>
    <row r="36" spans="1:15" ht="12.6" customHeight="1" x14ac:dyDescent="0.2">
      <c r="A36" s="105" t="s">
        <v>524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84">
        <f t="shared" si="1"/>
        <v>0</v>
      </c>
      <c r="O36" s="106" t="str">
        <f t="shared" si="0"/>
        <v/>
      </c>
    </row>
    <row r="37" spans="1:15" ht="12.6" customHeight="1" x14ac:dyDescent="0.2">
      <c r="A37" s="105" t="s">
        <v>525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84">
        <f t="shared" si="1"/>
        <v>0</v>
      </c>
      <c r="O37" s="106" t="str">
        <f t="shared" si="0"/>
        <v/>
      </c>
    </row>
    <row r="38" spans="1:15" ht="12.6" customHeight="1" x14ac:dyDescent="0.2">
      <c r="A38" s="105" t="s">
        <v>500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84">
        <f t="shared" si="1"/>
        <v>0</v>
      </c>
      <c r="O38" s="106" t="str">
        <f t="shared" si="0"/>
        <v/>
      </c>
    </row>
    <row r="39" spans="1:15" ht="12.6" customHeight="1" x14ac:dyDescent="0.2">
      <c r="A39" s="105" t="s">
        <v>112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200</v>
      </c>
      <c r="K39" s="26">
        <v>0</v>
      </c>
      <c r="L39" s="26">
        <v>0</v>
      </c>
      <c r="M39" s="26">
        <v>0</v>
      </c>
      <c r="N39" s="184">
        <f t="shared" si="1"/>
        <v>200</v>
      </c>
      <c r="O39" s="106">
        <f t="shared" si="0"/>
        <v>200</v>
      </c>
    </row>
    <row r="40" spans="1:15" ht="12.6" customHeight="1" x14ac:dyDescent="0.2">
      <c r="A40" s="105" t="s">
        <v>95</v>
      </c>
      <c r="B40" s="26">
        <v>240.09</v>
      </c>
      <c r="C40" s="26">
        <v>235.01</v>
      </c>
      <c r="D40" s="26">
        <v>262.33</v>
      </c>
      <c r="E40" s="26">
        <v>219.89</v>
      </c>
      <c r="F40" s="26">
        <v>129.85</v>
      </c>
      <c r="G40" s="26">
        <v>151.53</v>
      </c>
      <c r="H40" s="26">
        <v>165.74</v>
      </c>
      <c r="I40" s="26">
        <v>166.57</v>
      </c>
      <c r="J40" s="26">
        <v>180.44</v>
      </c>
      <c r="K40" s="26">
        <v>0</v>
      </c>
      <c r="L40" s="26">
        <v>0</v>
      </c>
      <c r="M40" s="26">
        <v>0</v>
      </c>
      <c r="N40" s="184">
        <f t="shared" si="1"/>
        <v>1751.45</v>
      </c>
      <c r="O40" s="106">
        <f t="shared" si="0"/>
        <v>194.60555555555555</v>
      </c>
    </row>
    <row r="41" spans="1:15" s="25" customFormat="1" ht="12.6" customHeight="1" x14ac:dyDescent="0.2">
      <c r="A41" s="105" t="s">
        <v>98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184">
        <f t="shared" si="1"/>
        <v>0</v>
      </c>
      <c r="O41" s="106" t="str">
        <f t="shared" si="0"/>
        <v/>
      </c>
    </row>
    <row r="42" spans="1:15" ht="12.6" customHeight="1" x14ac:dyDescent="0.2">
      <c r="A42" s="105" t="s">
        <v>96</v>
      </c>
      <c r="B42" s="26">
        <v>325</v>
      </c>
      <c r="C42" s="26">
        <v>489.9</v>
      </c>
      <c r="D42" s="26">
        <v>339.9</v>
      </c>
      <c r="E42" s="26">
        <v>120</v>
      </c>
      <c r="F42" s="26">
        <v>2344.8000000000002</v>
      </c>
      <c r="G42" s="26">
        <v>339.9</v>
      </c>
      <c r="H42" s="26">
        <v>339.9</v>
      </c>
      <c r="I42" s="26">
        <v>0</v>
      </c>
      <c r="J42" s="26">
        <v>107.45</v>
      </c>
      <c r="K42" s="26">
        <v>0</v>
      </c>
      <c r="L42" s="26">
        <v>0</v>
      </c>
      <c r="M42" s="26">
        <v>0</v>
      </c>
      <c r="N42" s="184">
        <f t="shared" si="1"/>
        <v>4406.8500000000004</v>
      </c>
      <c r="O42" s="106">
        <f t="shared" si="0"/>
        <v>550.85625000000005</v>
      </c>
    </row>
    <row r="43" spans="1:15" ht="12.6" customHeight="1" x14ac:dyDescent="0.2">
      <c r="A43" s="105" t="s">
        <v>206</v>
      </c>
      <c r="B43" s="26">
        <v>70.8</v>
      </c>
      <c r="C43" s="26">
        <v>70.8</v>
      </c>
      <c r="D43" s="26">
        <v>70.8</v>
      </c>
      <c r="E43" s="26">
        <v>70.8</v>
      </c>
      <c r="F43" s="26">
        <v>70.8</v>
      </c>
      <c r="G43" s="26">
        <v>70.8</v>
      </c>
      <c r="H43" s="26">
        <v>70.8</v>
      </c>
      <c r="I43" s="26">
        <v>69.31</v>
      </c>
      <c r="J43" s="26">
        <v>69.349999999999994</v>
      </c>
      <c r="K43" s="26">
        <v>0</v>
      </c>
      <c r="L43" s="26">
        <v>0</v>
      </c>
      <c r="M43" s="26">
        <v>0</v>
      </c>
      <c r="N43" s="184">
        <f t="shared" si="1"/>
        <v>634.2600000000001</v>
      </c>
      <c r="O43" s="106">
        <f t="shared" si="0"/>
        <v>70.473333333333343</v>
      </c>
    </row>
    <row r="44" spans="1:15" s="25" customFormat="1" ht="12.6" customHeight="1" x14ac:dyDescent="0.2">
      <c r="A44" s="105" t="s">
        <v>269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184">
        <f t="shared" si="1"/>
        <v>0</v>
      </c>
      <c r="O44" s="106" t="str">
        <f t="shared" si="0"/>
        <v/>
      </c>
    </row>
    <row r="45" spans="1:15" ht="12.6" customHeight="1" x14ac:dyDescent="0.2">
      <c r="A45" s="105" t="s">
        <v>74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120</v>
      </c>
      <c r="K45" s="26">
        <v>0</v>
      </c>
      <c r="L45" s="26">
        <v>0</v>
      </c>
      <c r="M45" s="26">
        <v>0</v>
      </c>
      <c r="N45" s="184">
        <f t="shared" si="1"/>
        <v>120</v>
      </c>
      <c r="O45" s="106">
        <f t="shared" si="0"/>
        <v>120</v>
      </c>
    </row>
    <row r="46" spans="1:15" ht="12.6" customHeight="1" x14ac:dyDescent="0.2">
      <c r="A46" s="105" t="s">
        <v>175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184">
        <f t="shared" si="1"/>
        <v>0</v>
      </c>
      <c r="O46" s="106" t="str">
        <f t="shared" si="0"/>
        <v/>
      </c>
    </row>
    <row r="47" spans="1:15" ht="12.6" customHeight="1" x14ac:dyDescent="0.2">
      <c r="A47" s="105" t="s">
        <v>75</v>
      </c>
      <c r="B47" s="26">
        <v>229.42</v>
      </c>
      <c r="C47" s="26">
        <v>229.42</v>
      </c>
      <c r="D47" s="26">
        <v>229.42</v>
      </c>
      <c r="E47" s="26">
        <v>229.42</v>
      </c>
      <c r="F47" s="26">
        <v>229.42</v>
      </c>
      <c r="G47" s="26">
        <v>229.42</v>
      </c>
      <c r="H47" s="26">
        <v>229.42</v>
      </c>
      <c r="I47" s="26">
        <v>229.42</v>
      </c>
      <c r="J47" s="26">
        <v>203.45</v>
      </c>
      <c r="K47" s="26">
        <v>0</v>
      </c>
      <c r="L47" s="26">
        <v>0</v>
      </c>
      <c r="M47" s="26">
        <v>0</v>
      </c>
      <c r="N47" s="184">
        <f t="shared" si="1"/>
        <v>2038.8100000000002</v>
      </c>
      <c r="O47" s="106">
        <f t="shared" si="0"/>
        <v>226.53444444444446</v>
      </c>
    </row>
    <row r="48" spans="1:15" ht="12.6" customHeight="1" x14ac:dyDescent="0.2">
      <c r="A48" s="105" t="s">
        <v>79</v>
      </c>
      <c r="B48" s="26">
        <v>0</v>
      </c>
      <c r="C48" s="26">
        <v>0</v>
      </c>
      <c r="D48" s="26">
        <v>0</v>
      </c>
      <c r="E48" s="26">
        <v>3</v>
      </c>
      <c r="F48" s="26">
        <v>42</v>
      </c>
      <c r="G48" s="26">
        <v>49</v>
      </c>
      <c r="H48" s="26">
        <v>49</v>
      </c>
      <c r="I48" s="26">
        <v>51.5</v>
      </c>
      <c r="J48" s="26">
        <v>95.5</v>
      </c>
      <c r="K48" s="26">
        <v>0</v>
      </c>
      <c r="L48" s="26">
        <v>0</v>
      </c>
      <c r="M48" s="26">
        <v>0</v>
      </c>
      <c r="N48" s="184">
        <f t="shared" si="1"/>
        <v>290</v>
      </c>
      <c r="O48" s="106">
        <f t="shared" si="0"/>
        <v>48.333333333333336</v>
      </c>
    </row>
    <row r="49" spans="1:15" ht="12.6" customHeight="1" x14ac:dyDescent="0.2">
      <c r="A49" s="105" t="s">
        <v>520</v>
      </c>
      <c r="B49" s="26">
        <v>0</v>
      </c>
      <c r="C49" s="26">
        <v>1357.79</v>
      </c>
      <c r="D49" s="26">
        <v>0</v>
      </c>
      <c r="E49" s="26">
        <v>1.57</v>
      </c>
      <c r="F49" s="26">
        <v>0.64</v>
      </c>
      <c r="G49" s="26">
        <v>0</v>
      </c>
      <c r="H49" s="26">
        <v>0</v>
      </c>
      <c r="I49" s="26">
        <v>1</v>
      </c>
      <c r="J49" s="26">
        <v>13.11</v>
      </c>
      <c r="K49" s="26">
        <v>0</v>
      </c>
      <c r="L49" s="26">
        <v>0</v>
      </c>
      <c r="M49" s="26">
        <v>0</v>
      </c>
      <c r="N49" s="184">
        <f t="shared" si="1"/>
        <v>1374.11</v>
      </c>
      <c r="O49" s="106">
        <f t="shared" si="0"/>
        <v>274.822</v>
      </c>
    </row>
    <row r="50" spans="1:15" s="25" customFormat="1" ht="12.6" customHeight="1" x14ac:dyDescent="0.2">
      <c r="A50" s="105" t="s">
        <v>347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/>
      <c r="K50" s="26">
        <v>0</v>
      </c>
      <c r="L50" s="26">
        <v>0</v>
      </c>
      <c r="M50" s="26">
        <v>0</v>
      </c>
      <c r="N50" s="184">
        <f t="shared" si="1"/>
        <v>0</v>
      </c>
      <c r="O50" s="106" t="str">
        <f t="shared" si="0"/>
        <v/>
      </c>
    </row>
    <row r="51" spans="1:15" ht="12.6" customHeight="1" x14ac:dyDescent="0.2">
      <c r="A51" s="105" t="s">
        <v>81</v>
      </c>
      <c r="B51" s="26">
        <v>146.27000000000001</v>
      </c>
      <c r="C51" s="26">
        <v>146.25</v>
      </c>
      <c r="D51" s="26">
        <v>146.22999999999999</v>
      </c>
      <c r="E51" s="26">
        <v>150.41999999999999</v>
      </c>
      <c r="F51" s="26">
        <v>142</v>
      </c>
      <c r="G51" s="26">
        <v>142</v>
      </c>
      <c r="H51" s="26">
        <v>142</v>
      </c>
      <c r="I51" s="26">
        <v>142</v>
      </c>
      <c r="J51" s="26">
        <v>142</v>
      </c>
      <c r="K51" s="26">
        <v>0</v>
      </c>
      <c r="L51" s="26">
        <v>0</v>
      </c>
      <c r="M51" s="26">
        <v>0</v>
      </c>
      <c r="N51" s="184">
        <f t="shared" si="1"/>
        <v>1299.17</v>
      </c>
      <c r="O51" s="106">
        <f t="shared" si="0"/>
        <v>144.35222222222222</v>
      </c>
    </row>
    <row r="52" spans="1:15" ht="12.6" customHeight="1" thickBot="1" x14ac:dyDescent="0.25">
      <c r="A52" s="168" t="s">
        <v>1</v>
      </c>
      <c r="B52" s="178">
        <f t="shared" ref="B52:M52" si="2">SUM(B7:B51)</f>
        <v>1802.73</v>
      </c>
      <c r="C52" s="178">
        <f t="shared" si="2"/>
        <v>4954.7900000000009</v>
      </c>
      <c r="D52" s="178">
        <f t="shared" si="2"/>
        <v>3139.6800000000003</v>
      </c>
      <c r="E52" s="178">
        <f t="shared" si="2"/>
        <v>1250.0999999999999</v>
      </c>
      <c r="F52" s="178">
        <f t="shared" si="2"/>
        <v>5264.75</v>
      </c>
      <c r="G52" s="178">
        <f t="shared" si="2"/>
        <v>1787.35</v>
      </c>
      <c r="H52" s="178">
        <f t="shared" si="2"/>
        <v>996.8599999999999</v>
      </c>
      <c r="I52" s="178">
        <f t="shared" si="2"/>
        <v>934.8</v>
      </c>
      <c r="J52" s="178">
        <f t="shared" si="2"/>
        <v>2480.9299999999998</v>
      </c>
      <c r="K52" s="178">
        <f t="shared" si="2"/>
        <v>0</v>
      </c>
      <c r="L52" s="178">
        <f t="shared" si="2"/>
        <v>0</v>
      </c>
      <c r="M52" s="178">
        <f t="shared" si="2"/>
        <v>0</v>
      </c>
      <c r="N52" s="178">
        <f>SUM(N7:N51)</f>
        <v>22611.989999999998</v>
      </c>
      <c r="O52" s="315">
        <f>IFERROR(AVERAGEIF(B52:M52,"&gt;0"),"")</f>
        <v>2512.4433333333336</v>
      </c>
    </row>
    <row r="53" spans="1:15" ht="12.6" customHeight="1" thickBot="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1"/>
    </row>
    <row r="54" spans="1:15" ht="12.6" customHeight="1" thickBot="1" x14ac:dyDescent="0.25">
      <c r="A54" s="64" t="s">
        <v>2</v>
      </c>
      <c r="B54" s="107">
        <f t="shared" ref="B54:O54" si="3">B6</f>
        <v>43831</v>
      </c>
      <c r="C54" s="108">
        <f t="shared" si="3"/>
        <v>43862</v>
      </c>
      <c r="D54" s="108">
        <f t="shared" si="3"/>
        <v>43891</v>
      </c>
      <c r="E54" s="108">
        <f t="shared" si="3"/>
        <v>43922</v>
      </c>
      <c r="F54" s="108">
        <f t="shared" si="3"/>
        <v>43952</v>
      </c>
      <c r="G54" s="108">
        <f t="shared" si="3"/>
        <v>43983</v>
      </c>
      <c r="H54" s="108">
        <f t="shared" si="3"/>
        <v>44013</v>
      </c>
      <c r="I54" s="108">
        <f t="shared" si="3"/>
        <v>44044</v>
      </c>
      <c r="J54" s="108">
        <f t="shared" si="3"/>
        <v>44075</v>
      </c>
      <c r="K54" s="108">
        <f t="shared" si="3"/>
        <v>44105</v>
      </c>
      <c r="L54" s="108">
        <f t="shared" si="3"/>
        <v>44136</v>
      </c>
      <c r="M54" s="108">
        <f t="shared" si="3"/>
        <v>44166</v>
      </c>
      <c r="N54" s="109" t="str">
        <f t="shared" si="3"/>
        <v>Total</v>
      </c>
      <c r="O54" s="120" t="str">
        <f t="shared" si="3"/>
        <v>Média</v>
      </c>
    </row>
    <row r="55" spans="1:15" ht="12.6" customHeight="1" x14ac:dyDescent="0.2">
      <c r="A55" s="111" t="s">
        <v>5</v>
      </c>
      <c r="B55" s="27">
        <v>0</v>
      </c>
      <c r="C55" s="27">
        <v>5000</v>
      </c>
      <c r="D55" s="27">
        <v>6000</v>
      </c>
      <c r="E55" s="27">
        <v>6000</v>
      </c>
      <c r="F55" s="27">
        <v>6000</v>
      </c>
      <c r="G55" s="27">
        <v>6000</v>
      </c>
      <c r="H55" s="27">
        <v>6000</v>
      </c>
      <c r="I55" s="27">
        <v>6000</v>
      </c>
      <c r="J55" s="27">
        <v>6000</v>
      </c>
      <c r="K55" s="27">
        <v>0</v>
      </c>
      <c r="L55" s="27">
        <v>0</v>
      </c>
      <c r="M55" s="27">
        <v>0</v>
      </c>
      <c r="N55" s="214">
        <f t="shared" ref="N55:N64" si="4">SUM(B55:M55)</f>
        <v>47000</v>
      </c>
      <c r="O55" s="106">
        <f>IFERROR(AVERAGEIF(B55:M55,"&gt;0"),"")</f>
        <v>5875</v>
      </c>
    </row>
    <row r="56" spans="1:15" ht="12.6" customHeight="1" x14ac:dyDescent="0.2">
      <c r="A56" s="111" t="s">
        <v>526</v>
      </c>
      <c r="B56" s="27">
        <v>0</v>
      </c>
      <c r="C56" s="27">
        <v>349.18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4">
        <f t="shared" si="4"/>
        <v>349.18</v>
      </c>
      <c r="O56" s="106">
        <f t="shared" ref="O56:O64" si="5">IFERROR(AVERAGEIF(B56:M56,"&gt;0"),"")</f>
        <v>349.18</v>
      </c>
    </row>
    <row r="57" spans="1:15" ht="12.6" customHeight="1" x14ac:dyDescent="0.2">
      <c r="A57" s="111" t="s">
        <v>527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14">
        <f>SUM(B57:M57)</f>
        <v>0</v>
      </c>
      <c r="O57" s="106" t="str">
        <f t="shared" si="5"/>
        <v/>
      </c>
    </row>
    <row r="58" spans="1:15" ht="12.6" customHeight="1" x14ac:dyDescent="0.2">
      <c r="A58" s="111" t="s">
        <v>515</v>
      </c>
      <c r="B58" s="27">
        <v>800</v>
      </c>
      <c r="C58" s="27">
        <v>800</v>
      </c>
      <c r="D58" s="27">
        <v>800</v>
      </c>
      <c r="E58" s="27">
        <v>800</v>
      </c>
      <c r="F58" s="27">
        <v>800</v>
      </c>
      <c r="G58" s="27">
        <v>800</v>
      </c>
      <c r="H58" s="27">
        <v>800</v>
      </c>
      <c r="I58" s="27">
        <v>800</v>
      </c>
      <c r="J58" s="27">
        <v>800</v>
      </c>
      <c r="K58" s="27">
        <v>0</v>
      </c>
      <c r="L58" s="27">
        <v>0</v>
      </c>
      <c r="M58" s="27">
        <v>0</v>
      </c>
      <c r="N58" s="214">
        <f>SUM(B58:M58)</f>
        <v>7200</v>
      </c>
      <c r="O58" s="106">
        <f t="shared" si="5"/>
        <v>800</v>
      </c>
    </row>
    <row r="59" spans="1:15" ht="12.6" customHeight="1" x14ac:dyDescent="0.2">
      <c r="A59" s="111" t="s">
        <v>148</v>
      </c>
      <c r="B59" s="27">
        <v>10</v>
      </c>
      <c r="C59" s="27">
        <v>10</v>
      </c>
      <c r="D59" s="27">
        <v>10</v>
      </c>
      <c r="E59" s="27">
        <v>0</v>
      </c>
      <c r="F59" s="27">
        <v>0</v>
      </c>
      <c r="G59" s="27">
        <v>10</v>
      </c>
      <c r="H59" s="27">
        <v>10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14">
        <f>SUM(B59:M59)</f>
        <v>50</v>
      </c>
      <c r="O59" s="106">
        <f t="shared" si="5"/>
        <v>10</v>
      </c>
    </row>
    <row r="60" spans="1:15" ht="12.6" customHeight="1" x14ac:dyDescent="0.2">
      <c r="A60" s="111" t="s">
        <v>61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14">
        <f t="shared" si="4"/>
        <v>0</v>
      </c>
      <c r="O60" s="106" t="str">
        <f t="shared" si="5"/>
        <v/>
      </c>
    </row>
    <row r="61" spans="1:15" ht="12.6" customHeight="1" x14ac:dyDescent="0.2">
      <c r="A61" s="112" t="s">
        <v>3</v>
      </c>
      <c r="B61" s="27">
        <v>17.2</v>
      </c>
      <c r="C61" s="27">
        <v>56.8</v>
      </c>
      <c r="D61" s="27">
        <v>52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14">
        <f t="shared" si="4"/>
        <v>126</v>
      </c>
      <c r="O61" s="106">
        <f t="shared" si="5"/>
        <v>42</v>
      </c>
    </row>
    <row r="62" spans="1:15" ht="12.6" customHeight="1" x14ac:dyDescent="0.2">
      <c r="A62" s="112" t="s">
        <v>507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14">
        <f t="shared" si="4"/>
        <v>0</v>
      </c>
      <c r="O62" s="106" t="str">
        <f t="shared" si="5"/>
        <v/>
      </c>
    </row>
    <row r="63" spans="1:15" ht="12.6" customHeight="1" x14ac:dyDescent="0.2">
      <c r="A63" s="112" t="s">
        <v>649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30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14">
        <f t="shared" si="4"/>
        <v>30</v>
      </c>
      <c r="O63" s="106">
        <f t="shared" si="5"/>
        <v>30</v>
      </c>
    </row>
    <row r="64" spans="1:15" ht="12.6" customHeight="1" x14ac:dyDescent="0.2">
      <c r="A64" s="112" t="s">
        <v>65</v>
      </c>
      <c r="B64" s="27">
        <v>116.29</v>
      </c>
      <c r="C64" s="27">
        <v>83.75</v>
      </c>
      <c r="D64" s="27">
        <v>102.11</v>
      </c>
      <c r="E64" s="27">
        <v>79.72</v>
      </c>
      <c r="F64" s="27">
        <v>73.34</v>
      </c>
      <c r="G64" s="27">
        <v>63.61</v>
      </c>
      <c r="H64" s="27">
        <v>48.74</v>
      </c>
      <c r="I64" s="27">
        <v>36.64</v>
      </c>
      <c r="J64" s="27">
        <v>0</v>
      </c>
      <c r="K64" s="27">
        <v>0</v>
      </c>
      <c r="L64" s="27">
        <v>0</v>
      </c>
      <c r="M64" s="27">
        <v>0</v>
      </c>
      <c r="N64" s="214">
        <f t="shared" si="4"/>
        <v>604.20000000000005</v>
      </c>
      <c r="O64" s="106">
        <f t="shared" si="5"/>
        <v>75.525000000000006</v>
      </c>
    </row>
    <row r="65" spans="1:15" ht="12.6" customHeight="1" thickBot="1" x14ac:dyDescent="0.25">
      <c r="A65" s="176" t="s">
        <v>1</v>
      </c>
      <c r="B65" s="177">
        <f t="shared" ref="B65:M65" si="6">SUM(B55:B64)</f>
        <v>943.49</v>
      </c>
      <c r="C65" s="177">
        <f t="shared" si="6"/>
        <v>6299.7300000000005</v>
      </c>
      <c r="D65" s="177">
        <f t="shared" si="6"/>
        <v>6964.11</v>
      </c>
      <c r="E65" s="177">
        <f t="shared" si="6"/>
        <v>6879.72</v>
      </c>
      <c r="F65" s="177">
        <f t="shared" si="6"/>
        <v>6873.34</v>
      </c>
      <c r="G65" s="177">
        <f t="shared" si="6"/>
        <v>6903.61</v>
      </c>
      <c r="H65" s="177">
        <f t="shared" si="6"/>
        <v>6858.74</v>
      </c>
      <c r="I65" s="177">
        <f t="shared" si="6"/>
        <v>6836.64</v>
      </c>
      <c r="J65" s="177">
        <f t="shared" si="6"/>
        <v>6800</v>
      </c>
      <c r="K65" s="177">
        <f t="shared" si="6"/>
        <v>0</v>
      </c>
      <c r="L65" s="177">
        <f t="shared" si="6"/>
        <v>0</v>
      </c>
      <c r="M65" s="177">
        <f t="shared" si="6"/>
        <v>0</v>
      </c>
      <c r="N65" s="179">
        <f>SUM(B65:M65)</f>
        <v>55359.38</v>
      </c>
      <c r="O65" s="304">
        <f>IFERROR(AVERAGEIF(B65:M65,"&gt;0"),"")</f>
        <v>6151.0422222222223</v>
      </c>
    </row>
    <row r="66" spans="1:15" ht="12.6" customHeight="1" thickBot="1" x14ac:dyDescent="0.25">
      <c r="A66" s="41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43"/>
      <c r="O66" s="39"/>
    </row>
    <row r="67" spans="1:15" ht="12.6" customHeight="1" thickBot="1" x14ac:dyDescent="0.25">
      <c r="A67" s="187" t="s">
        <v>9</v>
      </c>
      <c r="B67" s="186">
        <f>'[2]2020'!C15</f>
        <v>43821.19</v>
      </c>
      <c r="C67" s="186">
        <f>'[2]2020'!D15</f>
        <v>45065.67</v>
      </c>
      <c r="D67" s="186">
        <f>'[2]2020'!E15</f>
        <v>49012.5</v>
      </c>
      <c r="E67" s="186">
        <f>'[2]2020'!F15</f>
        <v>54710.44</v>
      </c>
      <c r="F67" s="186">
        <f>'[2]2020'!G15</f>
        <v>57299.19</v>
      </c>
      <c r="G67" s="186">
        <f>'[2]2020'!H15</f>
        <v>62013.17</v>
      </c>
      <c r="H67" s="186">
        <f>'[2]2020'!I15</f>
        <v>67488.53</v>
      </c>
      <c r="I67" s="186">
        <f>'[2]2020'!J15</f>
        <v>73052.52</v>
      </c>
      <c r="J67" s="186">
        <f>'[2]2020'!K15</f>
        <v>77054.59</v>
      </c>
      <c r="K67" s="186">
        <f>'[2]2020'!L15</f>
        <v>0</v>
      </c>
      <c r="L67" s="186">
        <f>'[2]2020'!M15</f>
        <v>0</v>
      </c>
      <c r="M67" s="186">
        <f>'[2]2020'!N15</f>
        <v>0</v>
      </c>
      <c r="N67" s="42"/>
      <c r="O67" s="42"/>
    </row>
    <row r="68" spans="1:15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219"/>
      <c r="O68" s="44"/>
    </row>
    <row r="69" spans="1:15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219"/>
      <c r="O69" s="44"/>
    </row>
    <row r="70" spans="1:15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219"/>
      <c r="O70" s="44"/>
    </row>
    <row r="71" spans="1:15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219"/>
      <c r="O71" s="44"/>
    </row>
    <row r="72" spans="1:15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219"/>
      <c r="O72" s="44"/>
    </row>
    <row r="84" spans="13:13" x14ac:dyDescent="0.2">
      <c r="M84" t="s">
        <v>464</v>
      </c>
    </row>
  </sheetData>
  <sheetProtection password="E499" sheet="1" objects="1" scenarios="1"/>
  <mergeCells count="3">
    <mergeCell ref="A1:O1"/>
    <mergeCell ref="A2:O2"/>
    <mergeCell ref="A4:O4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P103"/>
  <sheetViews>
    <sheetView zoomScale="140" zoomScaleNormal="140" workbookViewId="0">
      <selection activeCell="J12" sqref="J12"/>
    </sheetView>
  </sheetViews>
  <sheetFormatPr defaultRowHeight="12.75" x14ac:dyDescent="0.2"/>
  <cols>
    <col min="1" max="1" width="34.85546875" style="44" customWidth="1"/>
    <col min="2" max="2" width="10.140625" style="44" customWidth="1"/>
    <col min="3" max="3" width="9.42578125" style="44" customWidth="1"/>
    <col min="4" max="4" width="9.7109375" style="44" customWidth="1"/>
    <col min="5" max="6" width="9.28515625" style="44" customWidth="1"/>
    <col min="7" max="7" width="9.42578125" style="44" customWidth="1"/>
    <col min="8" max="9" width="9.7109375" style="44" customWidth="1"/>
    <col min="10" max="10" width="8.7109375" style="44" customWidth="1"/>
    <col min="11" max="13" width="10.7109375" style="44" customWidth="1"/>
    <col min="14" max="14" width="10.7109375" style="219" customWidth="1"/>
    <col min="15" max="15" width="10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05" t="s">
        <v>645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52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94" t="s">
        <v>0</v>
      </c>
      <c r="B6" s="126">
        <v>43831</v>
      </c>
      <c r="C6" s="102">
        <v>43862</v>
      </c>
      <c r="D6" s="102">
        <v>43891</v>
      </c>
      <c r="E6" s="164">
        <v>43922</v>
      </c>
      <c r="F6" s="96">
        <v>43952</v>
      </c>
      <c r="G6" s="126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56" t="s">
        <v>113</v>
      </c>
      <c r="B7" s="49">
        <v>0</v>
      </c>
      <c r="C7" s="49">
        <v>0</v>
      </c>
      <c r="D7" s="49">
        <v>79.739999999999995</v>
      </c>
      <c r="E7" s="49">
        <v>0</v>
      </c>
      <c r="F7" s="49">
        <v>0</v>
      </c>
      <c r="G7" s="49">
        <v>0</v>
      </c>
      <c r="H7" s="49">
        <v>0</v>
      </c>
      <c r="I7" s="49"/>
      <c r="J7" s="49">
        <v>0</v>
      </c>
      <c r="K7" s="49">
        <v>0</v>
      </c>
      <c r="L7" s="49">
        <v>0</v>
      </c>
      <c r="M7" s="49">
        <v>0</v>
      </c>
      <c r="N7" s="184">
        <f t="shared" ref="N7:N58" si="0">SUM(B7:M7)</f>
        <v>79.739999999999995</v>
      </c>
      <c r="O7" s="106">
        <f>IFERROR(AVERAGEIF(B7:M7,"&gt;0"),"")</f>
        <v>79.739999999999995</v>
      </c>
    </row>
    <row r="8" spans="1:15" s="25" customFormat="1" ht="12.6" customHeight="1" x14ac:dyDescent="0.2">
      <c r="A8" s="156" t="s">
        <v>685</v>
      </c>
      <c r="B8" s="49">
        <v>0</v>
      </c>
      <c r="C8" s="49">
        <v>0</v>
      </c>
      <c r="D8" s="49"/>
      <c r="E8" s="49">
        <v>0</v>
      </c>
      <c r="F8" s="49">
        <v>0</v>
      </c>
      <c r="G8" s="49">
        <v>0</v>
      </c>
      <c r="H8" s="49">
        <v>0</v>
      </c>
      <c r="I8" s="49">
        <v>2330</v>
      </c>
      <c r="J8" s="49">
        <v>0</v>
      </c>
      <c r="K8" s="49">
        <v>0</v>
      </c>
      <c r="L8" s="49">
        <v>0</v>
      </c>
      <c r="M8" s="49">
        <v>0</v>
      </c>
      <c r="N8" s="184"/>
      <c r="O8" s="106"/>
    </row>
    <row r="9" spans="1:15" s="25" customFormat="1" ht="12.6" customHeight="1" x14ac:dyDescent="0.2">
      <c r="A9" s="282" t="s">
        <v>490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184">
        <f t="shared" ref="N9:N18" si="1">SUM(B9:M9)</f>
        <v>0</v>
      </c>
      <c r="O9" s="106" t="str">
        <f>IFERROR(AVERAGEIF(B9:M9,"&gt;0"),"")</f>
        <v/>
      </c>
    </row>
    <row r="10" spans="1:15" s="25" customFormat="1" ht="12.6" customHeight="1" x14ac:dyDescent="0.2">
      <c r="A10" s="282" t="s">
        <v>646</v>
      </c>
      <c r="B10" s="49">
        <v>2670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184">
        <f t="shared" si="1"/>
        <v>2670</v>
      </c>
      <c r="O10" s="106">
        <f t="shared" ref="O10:O58" si="2">IFERROR(AVERAGEIF(B10:M10,"&gt;0"),"")</f>
        <v>2670</v>
      </c>
    </row>
    <row r="11" spans="1:15" s="25" customFormat="1" ht="12.6" customHeight="1" x14ac:dyDescent="0.2">
      <c r="A11" s="282" t="s">
        <v>340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184">
        <f t="shared" si="1"/>
        <v>0</v>
      </c>
      <c r="O11" s="106" t="str">
        <f t="shared" si="2"/>
        <v/>
      </c>
    </row>
    <row r="12" spans="1:15" s="25" customFormat="1" ht="12.6" customHeight="1" x14ac:dyDescent="0.2">
      <c r="A12" s="162" t="s">
        <v>167</v>
      </c>
      <c r="B12" s="49">
        <v>0</v>
      </c>
      <c r="C12" s="49">
        <v>201.9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2480</v>
      </c>
      <c r="K12" s="49">
        <v>0</v>
      </c>
      <c r="L12" s="49">
        <v>0</v>
      </c>
      <c r="M12" s="49">
        <v>0</v>
      </c>
      <c r="N12" s="184">
        <f t="shared" si="1"/>
        <v>2681.9</v>
      </c>
      <c r="O12" s="106">
        <f t="shared" si="2"/>
        <v>1340.95</v>
      </c>
    </row>
    <row r="13" spans="1:15" s="25" customFormat="1" ht="12.6" customHeight="1" x14ac:dyDescent="0.2">
      <c r="A13" s="105" t="s">
        <v>131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184">
        <f t="shared" si="1"/>
        <v>0</v>
      </c>
      <c r="O13" s="106" t="str">
        <f t="shared" si="2"/>
        <v/>
      </c>
    </row>
    <row r="14" spans="1:15" s="25" customFormat="1" ht="12.6" customHeight="1" x14ac:dyDescent="0.2">
      <c r="A14" s="105" t="s">
        <v>290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184">
        <f t="shared" si="1"/>
        <v>0</v>
      </c>
      <c r="O14" s="106" t="str">
        <f t="shared" si="2"/>
        <v/>
      </c>
    </row>
    <row r="15" spans="1:15" s="25" customFormat="1" ht="12.6" customHeight="1" x14ac:dyDescent="0.2">
      <c r="A15" s="105" t="s">
        <v>325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184">
        <f t="shared" si="1"/>
        <v>0</v>
      </c>
      <c r="O15" s="106" t="str">
        <f t="shared" si="2"/>
        <v/>
      </c>
    </row>
    <row r="16" spans="1:15" s="25" customFormat="1" ht="12.6" customHeight="1" x14ac:dyDescent="0.2">
      <c r="A16" s="105" t="s">
        <v>528</v>
      </c>
      <c r="B16" s="49">
        <v>0</v>
      </c>
      <c r="C16" s="49">
        <v>0</v>
      </c>
      <c r="D16" s="49">
        <v>0</v>
      </c>
      <c r="E16" s="49">
        <v>150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184">
        <f t="shared" si="1"/>
        <v>150</v>
      </c>
      <c r="O16" s="106">
        <f t="shared" si="2"/>
        <v>150</v>
      </c>
    </row>
    <row r="17" spans="1:15" s="25" customFormat="1" ht="12.6" customHeight="1" x14ac:dyDescent="0.2">
      <c r="A17" s="105" t="s">
        <v>154</v>
      </c>
      <c r="B17" s="49">
        <v>0</v>
      </c>
      <c r="C17" s="49">
        <v>0</v>
      </c>
      <c r="D17" s="49">
        <v>0</v>
      </c>
      <c r="E17" s="49">
        <v>0</v>
      </c>
      <c r="F17" s="49">
        <v>250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184">
        <f t="shared" si="1"/>
        <v>250</v>
      </c>
      <c r="O17" s="106">
        <f t="shared" si="2"/>
        <v>250</v>
      </c>
    </row>
    <row r="18" spans="1:15" s="25" customFormat="1" ht="12.6" customHeight="1" x14ac:dyDescent="0.2">
      <c r="A18" s="105" t="s">
        <v>409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184">
        <f t="shared" si="1"/>
        <v>0</v>
      </c>
      <c r="O18" s="106" t="str">
        <f t="shared" si="2"/>
        <v/>
      </c>
    </row>
    <row r="19" spans="1:15" s="25" customFormat="1" ht="12.6" customHeight="1" x14ac:dyDescent="0.2">
      <c r="A19" s="105" t="s">
        <v>70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34.979999999999997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184">
        <f t="shared" si="0"/>
        <v>34.979999999999997</v>
      </c>
      <c r="O19" s="106">
        <f t="shared" si="2"/>
        <v>34.979999999999997</v>
      </c>
    </row>
    <row r="20" spans="1:15" s="25" customFormat="1" ht="12.6" customHeight="1" x14ac:dyDescent="0.2">
      <c r="A20" s="105" t="s">
        <v>491</v>
      </c>
      <c r="B20" s="49">
        <v>17.47</v>
      </c>
      <c r="C20" s="49">
        <v>85.32</v>
      </c>
      <c r="D20" s="49">
        <v>129.69999999999999</v>
      </c>
      <c r="E20" s="49">
        <v>0</v>
      </c>
      <c r="F20" s="49">
        <v>26.36</v>
      </c>
      <c r="G20" s="49">
        <v>92.92</v>
      </c>
      <c r="H20" s="49">
        <v>0</v>
      </c>
      <c r="I20" s="49">
        <v>1360</v>
      </c>
      <c r="J20" s="49">
        <v>0</v>
      </c>
      <c r="K20" s="49">
        <v>0</v>
      </c>
      <c r="L20" s="49">
        <v>0</v>
      </c>
      <c r="M20" s="49">
        <v>0</v>
      </c>
      <c r="N20" s="184">
        <f t="shared" si="0"/>
        <v>1711.77</v>
      </c>
      <c r="O20" s="106">
        <f t="shared" si="2"/>
        <v>285.29500000000002</v>
      </c>
    </row>
    <row r="21" spans="1:15" s="25" customFormat="1" ht="12.6" customHeight="1" x14ac:dyDescent="0.2">
      <c r="A21" s="105" t="s">
        <v>245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184">
        <f t="shared" si="0"/>
        <v>0</v>
      </c>
      <c r="O21" s="106" t="str">
        <f t="shared" si="2"/>
        <v/>
      </c>
    </row>
    <row r="22" spans="1:15" s="25" customFormat="1" ht="12.6" customHeight="1" x14ac:dyDescent="0.2">
      <c r="A22" s="105" t="s">
        <v>67</v>
      </c>
      <c r="B22" s="49">
        <v>0</v>
      </c>
      <c r="C22" s="49">
        <v>0</v>
      </c>
      <c r="D22" s="49">
        <v>110.2</v>
      </c>
      <c r="E22" s="49">
        <v>136.85</v>
      </c>
      <c r="F22" s="49">
        <v>0</v>
      </c>
      <c r="G22" s="49">
        <v>0</v>
      </c>
      <c r="H22" s="49">
        <v>36.9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184">
        <f t="shared" si="0"/>
        <v>283.95</v>
      </c>
      <c r="O22" s="106">
        <f t="shared" si="2"/>
        <v>94.649999999999991</v>
      </c>
    </row>
    <row r="23" spans="1:15" s="25" customFormat="1" ht="12.6" customHeight="1" x14ac:dyDescent="0.2">
      <c r="A23" s="105" t="s">
        <v>153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184">
        <f t="shared" si="0"/>
        <v>0</v>
      </c>
      <c r="O23" s="106" t="str">
        <f t="shared" si="2"/>
        <v/>
      </c>
    </row>
    <row r="24" spans="1:15" s="25" customFormat="1" ht="12.6" customHeight="1" x14ac:dyDescent="0.2">
      <c r="A24" s="105" t="s">
        <v>313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184">
        <f>SUM(B24:M24)</f>
        <v>0</v>
      </c>
      <c r="O24" s="106" t="str">
        <f t="shared" si="2"/>
        <v/>
      </c>
    </row>
    <row r="25" spans="1:15" s="25" customFormat="1" ht="12.6" customHeight="1" x14ac:dyDescent="0.2">
      <c r="A25" s="105" t="s">
        <v>259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184">
        <f t="shared" si="0"/>
        <v>0</v>
      </c>
      <c r="O25" s="106" t="str">
        <f t="shared" si="2"/>
        <v/>
      </c>
    </row>
    <row r="26" spans="1:15" s="25" customFormat="1" ht="12.6" customHeight="1" x14ac:dyDescent="0.2">
      <c r="A26" s="105" t="s">
        <v>183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184">
        <f>SUM(B26:M26)</f>
        <v>0</v>
      </c>
      <c r="O26" s="106" t="str">
        <f t="shared" si="2"/>
        <v/>
      </c>
    </row>
    <row r="27" spans="1:15" s="25" customFormat="1" ht="12.6" customHeight="1" x14ac:dyDescent="0.2">
      <c r="A27" s="105" t="s">
        <v>142</v>
      </c>
      <c r="B27" s="49">
        <v>0</v>
      </c>
      <c r="C27" s="49">
        <v>70</v>
      </c>
      <c r="D27" s="49">
        <v>285</v>
      </c>
      <c r="E27" s="49">
        <v>45</v>
      </c>
      <c r="F27" s="49">
        <v>60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184">
        <f t="shared" si="0"/>
        <v>460</v>
      </c>
      <c r="O27" s="106">
        <f t="shared" si="2"/>
        <v>115</v>
      </c>
    </row>
    <row r="28" spans="1:15" s="25" customFormat="1" ht="12.6" customHeight="1" x14ac:dyDescent="0.2">
      <c r="A28" s="105" t="s">
        <v>88</v>
      </c>
      <c r="B28" s="49">
        <v>40.76</v>
      </c>
      <c r="C28" s="49">
        <v>164.35</v>
      </c>
      <c r="D28" s="49">
        <v>30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184">
        <f t="shared" si="0"/>
        <v>235.10999999999999</v>
      </c>
      <c r="O28" s="106">
        <f t="shared" si="2"/>
        <v>78.36999999999999</v>
      </c>
    </row>
    <row r="29" spans="1:15" s="25" customFormat="1" ht="12.6" customHeight="1" x14ac:dyDescent="0.2">
      <c r="A29" s="105" t="s">
        <v>77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184">
        <f t="shared" si="0"/>
        <v>0</v>
      </c>
      <c r="O29" s="106" t="str">
        <f t="shared" si="2"/>
        <v/>
      </c>
    </row>
    <row r="30" spans="1:15" s="25" customFormat="1" ht="12.6" customHeight="1" x14ac:dyDescent="0.2">
      <c r="A30" s="105" t="s">
        <v>413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184">
        <f>SUM(B30:M30)</f>
        <v>0</v>
      </c>
      <c r="O30" s="106" t="str">
        <f t="shared" si="2"/>
        <v/>
      </c>
    </row>
    <row r="31" spans="1:15" s="25" customFormat="1" ht="12.6" customHeight="1" x14ac:dyDescent="0.2">
      <c r="A31" s="105" t="s">
        <v>111</v>
      </c>
      <c r="B31" s="49">
        <v>65.2</v>
      </c>
      <c r="C31" s="49">
        <v>272.06</v>
      </c>
      <c r="D31" s="49">
        <v>35.99</v>
      </c>
      <c r="E31" s="49">
        <v>349.48</v>
      </c>
      <c r="F31" s="49">
        <v>52.31</v>
      </c>
      <c r="G31" s="49">
        <v>109.9</v>
      </c>
      <c r="H31" s="49">
        <v>0</v>
      </c>
      <c r="I31" s="49">
        <v>0</v>
      </c>
      <c r="J31" s="49">
        <v>130.57</v>
      </c>
      <c r="K31" s="49">
        <v>0</v>
      </c>
      <c r="L31" s="49">
        <v>0</v>
      </c>
      <c r="M31" s="49">
        <v>0</v>
      </c>
      <c r="N31" s="184">
        <f t="shared" si="0"/>
        <v>1015.51</v>
      </c>
      <c r="O31" s="106">
        <f t="shared" si="2"/>
        <v>145.07285714285715</v>
      </c>
    </row>
    <row r="32" spans="1:15" s="25" customFormat="1" ht="12.6" customHeight="1" x14ac:dyDescent="0.2">
      <c r="A32" s="105" t="s">
        <v>69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184">
        <f t="shared" si="0"/>
        <v>0</v>
      </c>
      <c r="O32" s="106" t="str">
        <f t="shared" si="2"/>
        <v/>
      </c>
    </row>
    <row r="33" spans="1:15" s="25" customFormat="1" ht="12.6" customHeight="1" x14ac:dyDescent="0.2">
      <c r="A33" s="105" t="s">
        <v>529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184">
        <f t="shared" si="0"/>
        <v>0</v>
      </c>
      <c r="O33" s="106" t="str">
        <f t="shared" si="2"/>
        <v/>
      </c>
    </row>
    <row r="34" spans="1:15" s="25" customFormat="1" ht="12.6" customHeight="1" x14ac:dyDescent="0.2">
      <c r="A34" s="105" t="s">
        <v>76</v>
      </c>
      <c r="B34" s="49">
        <v>0</v>
      </c>
      <c r="C34" s="49">
        <v>31.84</v>
      </c>
      <c r="D34" s="49">
        <v>65</v>
      </c>
      <c r="E34" s="49">
        <v>0</v>
      </c>
      <c r="F34" s="49">
        <v>0</v>
      </c>
      <c r="G34" s="49">
        <v>39.54</v>
      </c>
      <c r="H34" s="49">
        <v>0</v>
      </c>
      <c r="I34" s="49">
        <v>149</v>
      </c>
      <c r="J34" s="49">
        <v>0</v>
      </c>
      <c r="K34" s="49">
        <v>0</v>
      </c>
      <c r="L34" s="49">
        <v>0</v>
      </c>
      <c r="M34" s="49">
        <v>0</v>
      </c>
      <c r="N34" s="184">
        <f t="shared" si="0"/>
        <v>285.38</v>
      </c>
      <c r="O34" s="106">
        <f t="shared" si="2"/>
        <v>71.344999999999999</v>
      </c>
    </row>
    <row r="35" spans="1:15" s="25" customFormat="1" ht="12.6" customHeight="1" x14ac:dyDescent="0.2">
      <c r="A35" s="105" t="s">
        <v>495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184">
        <f t="shared" si="0"/>
        <v>0</v>
      </c>
      <c r="O35" s="106" t="str">
        <f t="shared" si="2"/>
        <v/>
      </c>
    </row>
    <row r="36" spans="1:15" s="25" customFormat="1" ht="12.6" customHeight="1" x14ac:dyDescent="0.2">
      <c r="A36" s="105" t="s">
        <v>176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9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184">
        <f t="shared" si="0"/>
        <v>9</v>
      </c>
      <c r="O36" s="106">
        <f t="shared" si="2"/>
        <v>9</v>
      </c>
    </row>
    <row r="37" spans="1:15" s="25" customFormat="1" ht="12.6" customHeight="1" x14ac:dyDescent="0.2">
      <c r="A37" s="105" t="s">
        <v>195</v>
      </c>
      <c r="B37" s="49">
        <v>0</v>
      </c>
      <c r="C37" s="49">
        <v>0</v>
      </c>
      <c r="D37" s="49">
        <v>9.1199999999999992</v>
      </c>
      <c r="E37" s="49">
        <v>0</v>
      </c>
      <c r="F37" s="49">
        <v>0</v>
      </c>
      <c r="G37" s="49">
        <v>0</v>
      </c>
      <c r="H37" s="49">
        <v>0</v>
      </c>
      <c r="I37" s="49"/>
      <c r="J37" s="49">
        <v>0</v>
      </c>
      <c r="K37" s="49">
        <v>0</v>
      </c>
      <c r="L37" s="49">
        <v>0</v>
      </c>
      <c r="M37" s="49">
        <v>0</v>
      </c>
      <c r="N37" s="184">
        <f t="shared" si="0"/>
        <v>9.1199999999999992</v>
      </c>
      <c r="O37" s="106">
        <f t="shared" si="2"/>
        <v>9.1199999999999992</v>
      </c>
    </row>
    <row r="38" spans="1:15" s="25" customFormat="1" ht="12.6" customHeight="1" x14ac:dyDescent="0.2">
      <c r="A38" s="105" t="s">
        <v>132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184">
        <f t="shared" si="0"/>
        <v>0</v>
      </c>
      <c r="O38" s="106" t="str">
        <f t="shared" si="2"/>
        <v/>
      </c>
    </row>
    <row r="39" spans="1:15" s="25" customFormat="1" ht="12.6" customHeight="1" x14ac:dyDescent="0.2">
      <c r="A39" s="105" t="s">
        <v>530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184">
        <f t="shared" si="0"/>
        <v>0</v>
      </c>
      <c r="O39" s="106" t="str">
        <f t="shared" si="2"/>
        <v/>
      </c>
    </row>
    <row r="40" spans="1:15" s="25" customFormat="1" ht="12.6" customHeight="1" x14ac:dyDescent="0.2">
      <c r="A40" s="105" t="s">
        <v>102</v>
      </c>
      <c r="B40" s="49">
        <v>530</v>
      </c>
      <c r="C40" s="49">
        <v>530</v>
      </c>
      <c r="D40" s="49">
        <v>530</v>
      </c>
      <c r="E40" s="49">
        <v>530</v>
      </c>
      <c r="F40" s="49">
        <v>530</v>
      </c>
      <c r="G40" s="49">
        <v>530</v>
      </c>
      <c r="H40" s="49">
        <v>530</v>
      </c>
      <c r="I40" s="49">
        <v>530</v>
      </c>
      <c r="J40" s="49">
        <v>530</v>
      </c>
      <c r="K40" s="49">
        <v>0</v>
      </c>
      <c r="L40" s="49">
        <v>0</v>
      </c>
      <c r="M40" s="49">
        <v>0</v>
      </c>
      <c r="N40" s="184">
        <f t="shared" si="0"/>
        <v>4770</v>
      </c>
      <c r="O40" s="106">
        <f t="shared" si="2"/>
        <v>530</v>
      </c>
    </row>
    <row r="41" spans="1:15" s="25" customFormat="1" ht="12.6" customHeight="1" x14ac:dyDescent="0.2">
      <c r="A41" s="270" t="s">
        <v>372</v>
      </c>
      <c r="B41" s="49">
        <v>29.82</v>
      </c>
      <c r="C41" s="49">
        <v>29.82</v>
      </c>
      <c r="D41" s="49">
        <v>29.82</v>
      </c>
      <c r="E41" s="49">
        <v>29.82</v>
      </c>
      <c r="F41" s="49">
        <v>29.82</v>
      </c>
      <c r="G41" s="49">
        <v>29.82</v>
      </c>
      <c r="H41" s="49">
        <v>29.82</v>
      </c>
      <c r="I41" s="49">
        <v>29.82</v>
      </c>
      <c r="J41" s="49">
        <v>29.82</v>
      </c>
      <c r="K41" s="49">
        <v>0</v>
      </c>
      <c r="L41" s="49">
        <v>0</v>
      </c>
      <c r="M41" s="49">
        <v>0</v>
      </c>
      <c r="N41" s="184">
        <f>SUM(B41:M41)</f>
        <v>268.38</v>
      </c>
      <c r="O41" s="106">
        <f t="shared" si="2"/>
        <v>29.82</v>
      </c>
    </row>
    <row r="42" spans="1:15" s="25" customFormat="1" ht="12.6" customHeight="1" x14ac:dyDescent="0.2">
      <c r="A42" s="105" t="s">
        <v>523</v>
      </c>
      <c r="B42" s="49">
        <v>370</v>
      </c>
      <c r="C42" s="49">
        <v>340</v>
      </c>
      <c r="D42" s="49">
        <v>490</v>
      </c>
      <c r="E42" s="49">
        <v>100</v>
      </c>
      <c r="F42" s="49">
        <v>290</v>
      </c>
      <c r="G42" s="49">
        <v>340</v>
      </c>
      <c r="H42" s="49">
        <v>340</v>
      </c>
      <c r="I42" s="49">
        <v>360</v>
      </c>
      <c r="J42" s="49">
        <v>340</v>
      </c>
      <c r="K42" s="49">
        <v>0</v>
      </c>
      <c r="L42" s="49">
        <v>0</v>
      </c>
      <c r="M42" s="49">
        <v>0</v>
      </c>
      <c r="N42" s="184">
        <f t="shared" si="0"/>
        <v>2970</v>
      </c>
      <c r="O42" s="106">
        <f t="shared" si="2"/>
        <v>330</v>
      </c>
    </row>
    <row r="43" spans="1:15" s="25" customFormat="1" ht="12.6" customHeight="1" x14ac:dyDescent="0.2">
      <c r="A43" s="105" t="s">
        <v>524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184">
        <f>SUM(B43:M43)</f>
        <v>0</v>
      </c>
      <c r="O43" s="106" t="str">
        <f t="shared" si="2"/>
        <v/>
      </c>
    </row>
    <row r="44" spans="1:15" s="25" customFormat="1" ht="12.6" customHeight="1" x14ac:dyDescent="0.2">
      <c r="A44" s="105" t="s">
        <v>531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184">
        <f>SUM(B44:M44)</f>
        <v>0</v>
      </c>
      <c r="O44" s="106" t="str">
        <f t="shared" si="2"/>
        <v/>
      </c>
    </row>
    <row r="45" spans="1:15" s="25" customFormat="1" ht="12.6" customHeight="1" x14ac:dyDescent="0.2">
      <c r="A45" s="105" t="s">
        <v>532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184">
        <f t="shared" si="0"/>
        <v>0</v>
      </c>
      <c r="O45" s="106" t="str">
        <f t="shared" si="2"/>
        <v/>
      </c>
    </row>
    <row r="46" spans="1:15" s="25" customFormat="1" ht="12.6" customHeight="1" x14ac:dyDescent="0.2">
      <c r="A46" s="105" t="s">
        <v>500</v>
      </c>
      <c r="B46" s="49">
        <v>726.95</v>
      </c>
      <c r="C46" s="49">
        <v>148.30000000000001</v>
      </c>
      <c r="D46" s="49">
        <v>193.5</v>
      </c>
      <c r="E46" s="49">
        <v>496.95</v>
      </c>
      <c r="F46" s="49">
        <v>93.95</v>
      </c>
      <c r="G46" s="49">
        <v>541.25</v>
      </c>
      <c r="H46" s="49">
        <v>265.14999999999998</v>
      </c>
      <c r="I46" s="49">
        <v>501.3</v>
      </c>
      <c r="J46" s="49">
        <v>92.9</v>
      </c>
      <c r="K46" s="49">
        <v>0</v>
      </c>
      <c r="L46" s="49">
        <v>0</v>
      </c>
      <c r="M46" s="49">
        <v>0</v>
      </c>
      <c r="N46" s="184">
        <f t="shared" si="0"/>
        <v>3060.2500000000005</v>
      </c>
      <c r="O46" s="106">
        <f t="shared" si="2"/>
        <v>340.02777777777783</v>
      </c>
    </row>
    <row r="47" spans="1:15" s="25" customFormat="1" ht="12.6" customHeight="1" x14ac:dyDescent="0.2">
      <c r="A47" s="105" t="s">
        <v>95</v>
      </c>
      <c r="B47" s="49">
        <v>245.96</v>
      </c>
      <c r="C47" s="49">
        <v>494.44</v>
      </c>
      <c r="D47" s="49">
        <v>185.6</v>
      </c>
      <c r="E47" s="49">
        <v>260.23</v>
      </c>
      <c r="F47" s="49">
        <v>108.54</v>
      </c>
      <c r="G47" s="49">
        <v>120.83</v>
      </c>
      <c r="H47" s="49">
        <v>128.15</v>
      </c>
      <c r="I47" s="49">
        <v>123.22</v>
      </c>
      <c r="J47" s="49">
        <v>443.93</v>
      </c>
      <c r="K47" s="49">
        <v>0</v>
      </c>
      <c r="L47" s="49">
        <v>0</v>
      </c>
      <c r="M47" s="49">
        <v>0</v>
      </c>
      <c r="N47" s="184">
        <f t="shared" si="0"/>
        <v>2110.9</v>
      </c>
      <c r="O47" s="106">
        <f t="shared" si="2"/>
        <v>234.54444444444445</v>
      </c>
    </row>
    <row r="48" spans="1:15" s="25" customFormat="1" ht="12.6" customHeight="1" x14ac:dyDescent="0.2">
      <c r="A48" s="105" t="s">
        <v>105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226">
        <f t="shared" si="0"/>
        <v>0</v>
      </c>
      <c r="O48" s="106" t="str">
        <f t="shared" si="2"/>
        <v/>
      </c>
    </row>
    <row r="49" spans="1:15" s="25" customFormat="1" ht="12.6" customHeight="1" x14ac:dyDescent="0.2">
      <c r="A49" s="105" t="s">
        <v>96</v>
      </c>
      <c r="B49" s="49">
        <v>1097.93</v>
      </c>
      <c r="C49" s="49">
        <v>1106.06</v>
      </c>
      <c r="D49" s="49">
        <v>1052.95</v>
      </c>
      <c r="E49" s="49">
        <v>1117.95</v>
      </c>
      <c r="F49" s="49">
        <v>1047.95</v>
      </c>
      <c r="G49" s="49">
        <v>1187.95</v>
      </c>
      <c r="H49" s="49">
        <v>1117.95</v>
      </c>
      <c r="I49" s="49">
        <v>747.05</v>
      </c>
      <c r="J49" s="49">
        <v>1567.75</v>
      </c>
      <c r="K49" s="49">
        <v>0</v>
      </c>
      <c r="L49" s="49">
        <v>0</v>
      </c>
      <c r="M49" s="49">
        <v>0</v>
      </c>
      <c r="N49" s="184">
        <f t="shared" si="0"/>
        <v>10043.539999999999</v>
      </c>
      <c r="O49" s="106">
        <f t="shared" si="2"/>
        <v>1115.9488888888889</v>
      </c>
    </row>
    <row r="50" spans="1:15" s="25" customFormat="1" ht="12.6" customHeight="1" x14ac:dyDescent="0.2">
      <c r="A50" s="105" t="s">
        <v>201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184">
        <f t="shared" si="0"/>
        <v>0</v>
      </c>
      <c r="O50" s="106" t="str">
        <f t="shared" si="2"/>
        <v/>
      </c>
    </row>
    <row r="51" spans="1:15" s="25" customFormat="1" ht="12.6" customHeight="1" x14ac:dyDescent="0.2">
      <c r="A51" s="105" t="s">
        <v>75</v>
      </c>
      <c r="B51" s="49">
        <v>579.77</v>
      </c>
      <c r="C51" s="49">
        <v>899.32</v>
      </c>
      <c r="D51" s="49">
        <v>583.38</v>
      </c>
      <c r="E51" s="49">
        <v>563.59</v>
      </c>
      <c r="F51" s="49">
        <v>512.11</v>
      </c>
      <c r="G51" s="49">
        <v>530.99</v>
      </c>
      <c r="H51" s="49">
        <v>533.70000000000005</v>
      </c>
      <c r="I51" s="49">
        <v>520.63</v>
      </c>
      <c r="J51" s="49">
        <v>521.54999999999995</v>
      </c>
      <c r="K51" s="49">
        <v>0</v>
      </c>
      <c r="L51" s="49">
        <v>0</v>
      </c>
      <c r="M51" s="49">
        <v>0</v>
      </c>
      <c r="N51" s="184">
        <f t="shared" si="0"/>
        <v>5245.0400000000009</v>
      </c>
      <c r="O51" s="106">
        <f t="shared" si="2"/>
        <v>582.78222222222234</v>
      </c>
    </row>
    <row r="52" spans="1:15" s="25" customFormat="1" ht="12.6" customHeight="1" x14ac:dyDescent="0.2">
      <c r="A52" s="105" t="s">
        <v>184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184">
        <f t="shared" si="0"/>
        <v>0</v>
      </c>
      <c r="O52" s="106" t="str">
        <f t="shared" si="2"/>
        <v/>
      </c>
    </row>
    <row r="53" spans="1:15" s="25" customFormat="1" ht="12.6" customHeight="1" x14ac:dyDescent="0.2">
      <c r="A53" s="105" t="s">
        <v>352</v>
      </c>
      <c r="B53" s="49">
        <v>0</v>
      </c>
      <c r="C53" s="49">
        <v>0</v>
      </c>
      <c r="D53" s="49">
        <v>67.319999999999993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184">
        <f t="shared" si="0"/>
        <v>67.319999999999993</v>
      </c>
      <c r="O53" s="106">
        <f t="shared" si="2"/>
        <v>67.319999999999993</v>
      </c>
    </row>
    <row r="54" spans="1:15" s="25" customFormat="1" ht="12.6" customHeight="1" x14ac:dyDescent="0.2">
      <c r="A54" s="105" t="s">
        <v>269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184">
        <f t="shared" si="0"/>
        <v>0</v>
      </c>
      <c r="O54" s="106" t="str">
        <f t="shared" si="2"/>
        <v/>
      </c>
    </row>
    <row r="55" spans="1:15" s="25" customFormat="1" ht="12.6" customHeight="1" x14ac:dyDescent="0.2">
      <c r="A55" s="105" t="s">
        <v>79</v>
      </c>
      <c r="B55" s="49">
        <v>10</v>
      </c>
      <c r="C55" s="49">
        <v>0</v>
      </c>
      <c r="D55" s="49">
        <v>36.5</v>
      </c>
      <c r="E55" s="49">
        <v>0</v>
      </c>
      <c r="F55" s="49">
        <v>0</v>
      </c>
      <c r="G55" s="49">
        <v>99</v>
      </c>
      <c r="H55" s="49">
        <v>99</v>
      </c>
      <c r="I55" s="49">
        <v>99</v>
      </c>
      <c r="J55" s="49">
        <v>99</v>
      </c>
      <c r="K55" s="49">
        <v>0</v>
      </c>
      <c r="L55" s="49">
        <v>0</v>
      </c>
      <c r="M55" s="49">
        <v>0</v>
      </c>
      <c r="N55" s="184">
        <f t="shared" si="0"/>
        <v>442.5</v>
      </c>
      <c r="O55" s="106">
        <f t="shared" si="2"/>
        <v>73.75</v>
      </c>
    </row>
    <row r="56" spans="1:15" s="25" customFormat="1" ht="12.6" customHeight="1" x14ac:dyDescent="0.2">
      <c r="A56" s="105" t="s">
        <v>347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184">
        <f t="shared" si="0"/>
        <v>0</v>
      </c>
      <c r="O56" s="106" t="str">
        <f t="shared" si="2"/>
        <v/>
      </c>
    </row>
    <row r="57" spans="1:15" s="25" customFormat="1" ht="12.6" customHeight="1" x14ac:dyDescent="0.2">
      <c r="A57" s="105" t="s">
        <v>520</v>
      </c>
      <c r="B57" s="49">
        <v>36.090000000000003</v>
      </c>
      <c r="C57" s="49">
        <v>6.5</v>
      </c>
      <c r="D57" s="49">
        <v>10.52</v>
      </c>
      <c r="E57" s="49">
        <v>3.1</v>
      </c>
      <c r="F57" s="49">
        <v>0</v>
      </c>
      <c r="G57" s="49">
        <v>2.41</v>
      </c>
      <c r="H57" s="49">
        <v>0</v>
      </c>
      <c r="I57" s="49">
        <v>0</v>
      </c>
      <c r="J57" s="49">
        <v>94.13</v>
      </c>
      <c r="K57" s="49">
        <v>0</v>
      </c>
      <c r="L57" s="49">
        <v>0</v>
      </c>
      <c r="M57" s="49">
        <v>0</v>
      </c>
      <c r="N57" s="184">
        <f t="shared" si="0"/>
        <v>152.75</v>
      </c>
      <c r="O57" s="106">
        <f t="shared" si="2"/>
        <v>25.458333333333332</v>
      </c>
    </row>
    <row r="58" spans="1:15" s="25" customFormat="1" ht="12.6" customHeight="1" x14ac:dyDescent="0.2">
      <c r="A58" s="105" t="s">
        <v>81</v>
      </c>
      <c r="B58" s="49">
        <v>217.29</v>
      </c>
      <c r="C58" s="49">
        <v>217.05</v>
      </c>
      <c r="D58" s="49">
        <v>220.27</v>
      </c>
      <c r="E58" s="49">
        <v>143.6</v>
      </c>
      <c r="F58" s="49">
        <v>140.79</v>
      </c>
      <c r="G58" s="49">
        <v>432.77</v>
      </c>
      <c r="H58" s="49">
        <v>136.94</v>
      </c>
      <c r="I58" s="49">
        <v>209.19</v>
      </c>
      <c r="J58" s="49">
        <v>209.19</v>
      </c>
      <c r="K58" s="49">
        <v>0</v>
      </c>
      <c r="L58" s="49">
        <v>0</v>
      </c>
      <c r="M58" s="49">
        <v>0</v>
      </c>
      <c r="N58" s="184">
        <f t="shared" si="0"/>
        <v>1927.0900000000001</v>
      </c>
      <c r="O58" s="106">
        <f t="shared" si="2"/>
        <v>214.12111111111113</v>
      </c>
    </row>
    <row r="59" spans="1:15" s="25" customFormat="1" ht="12.6" customHeight="1" thickBot="1" x14ac:dyDescent="0.25">
      <c r="A59" s="168" t="s">
        <v>1</v>
      </c>
      <c r="B59" s="178">
        <f t="shared" ref="B59:N59" si="3">SUM(B7:B58)</f>
        <v>6637.2400000000007</v>
      </c>
      <c r="C59" s="178">
        <f t="shared" si="3"/>
        <v>4596.96</v>
      </c>
      <c r="D59" s="178">
        <f t="shared" si="3"/>
        <v>4144.6100000000006</v>
      </c>
      <c r="E59" s="178">
        <f t="shared" si="3"/>
        <v>3926.5699999999997</v>
      </c>
      <c r="F59" s="178">
        <f t="shared" si="3"/>
        <v>3141.8300000000004</v>
      </c>
      <c r="G59" s="178">
        <f t="shared" si="3"/>
        <v>4092.36</v>
      </c>
      <c r="H59" s="178">
        <f>SUM(H7:H58)</f>
        <v>3226.61</v>
      </c>
      <c r="I59" s="178">
        <f t="shared" si="3"/>
        <v>6959.21</v>
      </c>
      <c r="J59" s="178">
        <f t="shared" si="3"/>
        <v>6538.84</v>
      </c>
      <c r="K59" s="178">
        <f t="shared" si="3"/>
        <v>0</v>
      </c>
      <c r="L59" s="178">
        <f t="shared" si="3"/>
        <v>0</v>
      </c>
      <c r="M59" s="178">
        <f t="shared" si="3"/>
        <v>0</v>
      </c>
      <c r="N59" s="178">
        <f t="shared" si="3"/>
        <v>40934.229999999996</v>
      </c>
      <c r="O59" s="315">
        <f>IFERROR(AVERAGEIF(B59:M59,"&gt;0"),"")</f>
        <v>4807.1366666666681</v>
      </c>
    </row>
    <row r="60" spans="1:15" s="25" customFormat="1" ht="12.6" customHeight="1" thickBot="1" x14ac:dyDescent="0.25">
      <c r="A60" s="261"/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3"/>
    </row>
    <row r="61" spans="1:15" s="25" customFormat="1" ht="12.6" customHeight="1" thickBot="1" x14ac:dyDescent="0.25">
      <c r="A61" s="64" t="s">
        <v>2</v>
      </c>
      <c r="B61" s="107">
        <f t="shared" ref="B61:O61" si="4">B6</f>
        <v>43831</v>
      </c>
      <c r="C61" s="108">
        <f t="shared" si="4"/>
        <v>43862</v>
      </c>
      <c r="D61" s="108">
        <f t="shared" si="4"/>
        <v>43891</v>
      </c>
      <c r="E61" s="108">
        <f t="shared" si="4"/>
        <v>43922</v>
      </c>
      <c r="F61" s="108">
        <f t="shared" si="4"/>
        <v>43952</v>
      </c>
      <c r="G61" s="108">
        <f t="shared" si="4"/>
        <v>43983</v>
      </c>
      <c r="H61" s="108">
        <f t="shared" si="4"/>
        <v>44013</v>
      </c>
      <c r="I61" s="108">
        <f t="shared" si="4"/>
        <v>44044</v>
      </c>
      <c r="J61" s="108">
        <f t="shared" si="4"/>
        <v>44075</v>
      </c>
      <c r="K61" s="108">
        <f t="shared" si="4"/>
        <v>44105</v>
      </c>
      <c r="L61" s="108">
        <f t="shared" si="4"/>
        <v>44136</v>
      </c>
      <c r="M61" s="108">
        <f t="shared" si="4"/>
        <v>44166</v>
      </c>
      <c r="N61" s="109" t="str">
        <f t="shared" si="4"/>
        <v>Total</v>
      </c>
      <c r="O61" s="120" t="str">
        <f t="shared" si="4"/>
        <v>Média</v>
      </c>
    </row>
    <row r="62" spans="1:15" s="25" customFormat="1" ht="12.6" customHeight="1" x14ac:dyDescent="0.2">
      <c r="A62" s="111" t="s">
        <v>5</v>
      </c>
      <c r="B62" s="49">
        <v>0</v>
      </c>
      <c r="C62" s="49">
        <v>4500</v>
      </c>
      <c r="D62" s="49">
        <v>5500</v>
      </c>
      <c r="E62" s="49">
        <v>5500</v>
      </c>
      <c r="F62" s="49">
        <v>0</v>
      </c>
      <c r="G62" s="49">
        <v>5500</v>
      </c>
      <c r="H62" s="49">
        <v>11000</v>
      </c>
      <c r="I62" s="49">
        <v>5500</v>
      </c>
      <c r="J62" s="49">
        <v>5500</v>
      </c>
      <c r="K62" s="49">
        <v>0</v>
      </c>
      <c r="L62" s="49">
        <v>0</v>
      </c>
      <c r="M62" s="49">
        <v>0</v>
      </c>
      <c r="N62" s="214">
        <f t="shared" ref="N62:N71" si="5">SUM(B62:M62)</f>
        <v>43000</v>
      </c>
      <c r="O62" s="106">
        <f>IFERROR(AVERAGEIF(B62:M62,"&gt;0"),"")</f>
        <v>6142.8571428571431</v>
      </c>
    </row>
    <row r="63" spans="1:15" s="25" customFormat="1" ht="12.6" customHeight="1" x14ac:dyDescent="0.2">
      <c r="A63" s="112" t="s">
        <v>369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1220.3</v>
      </c>
      <c r="J63" s="49">
        <v>0</v>
      </c>
      <c r="K63" s="49">
        <v>0</v>
      </c>
      <c r="L63" s="49">
        <v>0</v>
      </c>
      <c r="M63" s="49">
        <v>0</v>
      </c>
      <c r="N63" s="214">
        <f>SUM(B63:M63)</f>
        <v>1220.3</v>
      </c>
      <c r="O63" s="106">
        <f t="shared" ref="O63:O70" si="6">IFERROR(AVERAGEIF(B63:M63,"&gt;0"),"")</f>
        <v>1220.3</v>
      </c>
    </row>
    <row r="64" spans="1:15" s="25" customFormat="1" ht="12.6" customHeight="1" x14ac:dyDescent="0.2">
      <c r="A64" s="111" t="s">
        <v>321</v>
      </c>
      <c r="B64" s="49">
        <v>0</v>
      </c>
      <c r="C64" s="49">
        <v>0</v>
      </c>
      <c r="D64" s="49">
        <v>682.12</v>
      </c>
      <c r="E64" s="49">
        <v>-760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214">
        <f>SUM(B64:M64)</f>
        <v>-77.88</v>
      </c>
      <c r="O64" s="106">
        <f t="shared" si="6"/>
        <v>682.12</v>
      </c>
    </row>
    <row r="65" spans="1:16" customFormat="1" ht="12.6" customHeight="1" x14ac:dyDescent="0.2">
      <c r="A65" s="111" t="s">
        <v>515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214">
        <f>SUM(B65:M65)</f>
        <v>0</v>
      </c>
      <c r="O65" s="106" t="str">
        <f t="shared" si="6"/>
        <v/>
      </c>
    </row>
    <row r="66" spans="1:16" s="25" customFormat="1" ht="12.6" customHeight="1" x14ac:dyDescent="0.2">
      <c r="A66" s="111" t="s">
        <v>148</v>
      </c>
      <c r="B66" s="49">
        <v>27.43</v>
      </c>
      <c r="C66" s="49">
        <v>27.43</v>
      </c>
      <c r="D66" s="49">
        <v>29.44</v>
      </c>
      <c r="E66" s="49">
        <v>29.44</v>
      </c>
      <c r="F66" s="49">
        <v>29.44</v>
      </c>
      <c r="G66" s="49">
        <v>17.54</v>
      </c>
      <c r="H66" s="49">
        <v>29.44</v>
      </c>
      <c r="I66" s="49">
        <v>29.44</v>
      </c>
      <c r="J66" s="49">
        <v>33.74</v>
      </c>
      <c r="K66" s="49">
        <v>0</v>
      </c>
      <c r="L66" s="49">
        <v>0</v>
      </c>
      <c r="M66" s="49">
        <v>0</v>
      </c>
      <c r="N66" s="214">
        <f t="shared" si="5"/>
        <v>253.34</v>
      </c>
      <c r="O66" s="106">
        <f t="shared" si="6"/>
        <v>28.148888888888891</v>
      </c>
    </row>
    <row r="67" spans="1:16" s="25" customFormat="1" ht="12.6" customHeight="1" x14ac:dyDescent="0.2">
      <c r="A67" s="112" t="s">
        <v>61</v>
      </c>
      <c r="B67" s="49">
        <v>2820</v>
      </c>
      <c r="C67" s="49">
        <v>234</v>
      </c>
      <c r="D67" s="49">
        <v>200.01</v>
      </c>
      <c r="E67" s="49">
        <v>0</v>
      </c>
      <c r="F67" s="49">
        <v>0</v>
      </c>
      <c r="G67" s="49">
        <v>0</v>
      </c>
      <c r="H67" s="49">
        <v>1032.1500000000001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214">
        <f t="shared" si="5"/>
        <v>4286.16</v>
      </c>
      <c r="O67" s="106">
        <f t="shared" si="6"/>
        <v>1071.54</v>
      </c>
    </row>
    <row r="68" spans="1:16" s="25" customFormat="1" ht="12.6" customHeight="1" x14ac:dyDescent="0.2">
      <c r="A68" s="112" t="s">
        <v>533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214">
        <f t="shared" si="5"/>
        <v>0</v>
      </c>
      <c r="O68" s="106" t="str">
        <f t="shared" si="6"/>
        <v/>
      </c>
    </row>
    <row r="69" spans="1:16" s="25" customFormat="1" ht="12.6" customHeight="1" x14ac:dyDescent="0.2">
      <c r="A69" s="112" t="s">
        <v>3</v>
      </c>
      <c r="B69" s="49">
        <v>76.5</v>
      </c>
      <c r="C69" s="49">
        <v>111.6</v>
      </c>
      <c r="D69" s="49">
        <v>165.1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214">
        <f t="shared" si="5"/>
        <v>353.2</v>
      </c>
      <c r="O69" s="106">
        <f t="shared" si="6"/>
        <v>117.73333333333333</v>
      </c>
    </row>
    <row r="70" spans="1:16" s="25" customFormat="1" ht="12.6" customHeight="1" x14ac:dyDescent="0.2">
      <c r="A70" s="112" t="s">
        <v>65</v>
      </c>
      <c r="B70" s="49">
        <v>0</v>
      </c>
      <c r="C70" s="49">
        <v>0</v>
      </c>
      <c r="D70" s="49">
        <v>0</v>
      </c>
      <c r="E70" s="49"/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214">
        <f t="shared" si="5"/>
        <v>0</v>
      </c>
      <c r="O70" s="106" t="str">
        <f t="shared" si="6"/>
        <v/>
      </c>
    </row>
    <row r="71" spans="1:16" s="25" customFormat="1" ht="12.6" customHeight="1" thickBot="1" x14ac:dyDescent="0.25">
      <c r="A71" s="176" t="s">
        <v>1</v>
      </c>
      <c r="B71" s="177">
        <f t="shared" ref="B71:M71" si="7">SUM(B62:B70)</f>
        <v>2923.93</v>
      </c>
      <c r="C71" s="177">
        <f t="shared" si="7"/>
        <v>4873.0300000000007</v>
      </c>
      <c r="D71" s="177">
        <f t="shared" si="7"/>
        <v>6576.67</v>
      </c>
      <c r="E71" s="177">
        <f t="shared" si="7"/>
        <v>4769.4399999999996</v>
      </c>
      <c r="F71" s="177">
        <f t="shared" si="7"/>
        <v>29.44</v>
      </c>
      <c r="G71" s="177">
        <f>SUM(G62:G70)</f>
        <v>5517.54</v>
      </c>
      <c r="H71" s="177">
        <f t="shared" si="7"/>
        <v>12061.59</v>
      </c>
      <c r="I71" s="177">
        <f t="shared" si="7"/>
        <v>6749.74</v>
      </c>
      <c r="J71" s="177">
        <f t="shared" si="7"/>
        <v>5533.74</v>
      </c>
      <c r="K71" s="177">
        <f t="shared" si="7"/>
        <v>0</v>
      </c>
      <c r="L71" s="177">
        <f t="shared" si="7"/>
        <v>0</v>
      </c>
      <c r="M71" s="177">
        <f t="shared" si="7"/>
        <v>0</v>
      </c>
      <c r="N71" s="177">
        <f t="shared" si="5"/>
        <v>49035.119999999995</v>
      </c>
      <c r="O71" s="304">
        <f>IFERROR(AVERAGEIF(B71:M71,"&gt;0"),"")</f>
        <v>5448.3466666666664</v>
      </c>
    </row>
    <row r="72" spans="1:16" s="25" customFormat="1" ht="12.6" customHeight="1" thickBo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43"/>
      <c r="O72" s="39"/>
    </row>
    <row r="73" spans="1:16" s="34" customFormat="1" ht="12.6" customHeight="1" thickBot="1" x14ac:dyDescent="0.25">
      <c r="A73" s="187" t="s">
        <v>9</v>
      </c>
      <c r="B73" s="186">
        <f>'[2]2020'!C16</f>
        <v>7991.36</v>
      </c>
      <c r="C73" s="186">
        <f>'[2]2020'!D16</f>
        <v>7446.66</v>
      </c>
      <c r="D73" s="186">
        <f>'[2]2020'!E16</f>
        <v>9200.2800000000007</v>
      </c>
      <c r="E73" s="186">
        <f>'[2]2020'!F16</f>
        <v>10119.51</v>
      </c>
      <c r="F73" s="186">
        <f>'[2]2020'!G16</f>
        <v>7073.88</v>
      </c>
      <c r="G73" s="186">
        <f>'[2]2020'!H16</f>
        <v>8573.18</v>
      </c>
      <c r="H73" s="186">
        <f>'[2]2020'!I16</f>
        <v>17475.57</v>
      </c>
      <c r="I73" s="186">
        <f>'[2]2020'!J16</f>
        <v>17353.23</v>
      </c>
      <c r="J73" s="186">
        <f>'[2]2020'!K16</f>
        <v>18107.2</v>
      </c>
      <c r="K73" s="186">
        <f>'[2]2020'!L16</f>
        <v>0</v>
      </c>
      <c r="L73" s="186">
        <f>'[2]2020'!M16</f>
        <v>0</v>
      </c>
      <c r="M73" s="186">
        <f>'[2]2020'!N16</f>
        <v>0</v>
      </c>
      <c r="N73" s="42"/>
      <c r="O73" s="42"/>
      <c r="P73" s="43"/>
    </row>
    <row r="74" spans="1:16" s="25" customFormat="1" ht="14.1" customHeight="1" x14ac:dyDescent="0.2">
      <c r="N74" s="34"/>
    </row>
    <row r="75" spans="1:16" ht="14.1" customHeight="1" x14ac:dyDescent="0.2"/>
    <row r="76" spans="1:16" ht="14.1" customHeight="1" x14ac:dyDescent="0.2"/>
    <row r="77" spans="1:16" ht="14.1" customHeight="1" x14ac:dyDescent="0.2"/>
    <row r="78" spans="1:16" ht="14.1" customHeight="1" x14ac:dyDescent="0.2"/>
    <row r="79" spans="1:16" ht="14.1" customHeight="1" x14ac:dyDescent="0.2"/>
    <row r="80" spans="1:16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J59:M59 B59:H59 I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O62"/>
  <sheetViews>
    <sheetView topLeftCell="A19" zoomScaleNormal="100" workbookViewId="0">
      <selection activeCell="I53" sqref="I53"/>
    </sheetView>
  </sheetViews>
  <sheetFormatPr defaultRowHeight="12.75" x14ac:dyDescent="0.2"/>
  <cols>
    <col min="1" max="1" width="37.28515625" style="44" customWidth="1"/>
    <col min="2" max="2" width="9.140625" style="44" customWidth="1"/>
    <col min="3" max="3" width="9.28515625" style="44" customWidth="1"/>
    <col min="4" max="4" width="9.140625" style="44" customWidth="1"/>
    <col min="5" max="6" width="9.5703125" style="44" customWidth="1"/>
    <col min="7" max="7" width="9" style="44" customWidth="1"/>
    <col min="8" max="8" width="9.28515625" style="44" customWidth="1"/>
    <col min="9" max="9" width="9.42578125" style="44" customWidth="1"/>
    <col min="10" max="11" width="9.7109375" style="44" customWidth="1"/>
    <col min="12" max="12" width="8.28515625" style="44" customWidth="1"/>
    <col min="13" max="13" width="8.7109375" style="44" customWidth="1"/>
    <col min="14" max="14" width="10.140625" style="219" customWidth="1"/>
    <col min="15" max="15" width="10.140625" style="44" customWidth="1"/>
    <col min="16" max="16384" width="9.140625" style="44"/>
  </cols>
  <sheetData>
    <row r="1" spans="1:15" ht="15" customHeight="1" x14ac:dyDescent="0.2">
      <c r="A1" s="541" t="str">
        <f>APUCARANA!A1</f>
        <v xml:space="preserve">ORDEM DOS ADVOGADOS DO BRASIL - Seção PR 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3"/>
    </row>
    <row r="2" spans="1:15" ht="15" customHeight="1" x14ac:dyDescent="0.2">
      <c r="A2" s="544" t="str">
        <f>APUCARANA!A2</f>
        <v>Demostrativo de Despesas - JANEIRO 2020 A DEZEMBRO 2020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6"/>
    </row>
    <row r="3" spans="1:15" ht="15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5" customHeight="1" x14ac:dyDescent="0.2">
      <c r="A4" s="517" t="s">
        <v>51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5" customHeight="1" thickBot="1" x14ac:dyDescent="0.2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0"/>
      <c r="O5" s="389"/>
    </row>
    <row r="6" spans="1:15" s="25" customFormat="1" ht="15" customHeight="1" thickBot="1" x14ac:dyDescent="0.25">
      <c r="A6" s="443" t="s">
        <v>0</v>
      </c>
      <c r="B6" s="444">
        <f>APUCARANA!B6</f>
        <v>43831</v>
      </c>
      <c r="C6" s="444">
        <f>APUCARANA!C6</f>
        <v>43862</v>
      </c>
      <c r="D6" s="444">
        <f>APUCARANA!D6</f>
        <v>43891</v>
      </c>
      <c r="E6" s="444">
        <f>APUCARANA!E6</f>
        <v>43922</v>
      </c>
      <c r="F6" s="444">
        <f>APUCARANA!F6</f>
        <v>43952</v>
      </c>
      <c r="G6" s="444">
        <f>APUCARANA!G6</f>
        <v>43983</v>
      </c>
      <c r="H6" s="444">
        <f>APUCARANA!H6</f>
        <v>44013</v>
      </c>
      <c r="I6" s="444">
        <f>APUCARANA!I6</f>
        <v>44044</v>
      </c>
      <c r="J6" s="444">
        <f>APUCARANA!J6</f>
        <v>44075</v>
      </c>
      <c r="K6" s="444">
        <f>APUCARANA!K6</f>
        <v>44105</v>
      </c>
      <c r="L6" s="444">
        <f>APUCARANA!L6</f>
        <v>44136</v>
      </c>
      <c r="M6" s="444">
        <f>APUCARANA!M6</f>
        <v>44166</v>
      </c>
      <c r="N6" s="445" t="str">
        <f>APUCARANA!N6</f>
        <v>Total</v>
      </c>
      <c r="O6" s="446" t="str">
        <f>APUCARANA!O6</f>
        <v>Média</v>
      </c>
    </row>
    <row r="7" spans="1:15" s="25" customFormat="1" ht="15" customHeight="1" x14ac:dyDescent="0.2">
      <c r="A7" s="395" t="s">
        <v>534</v>
      </c>
      <c r="B7" s="392">
        <v>0</v>
      </c>
      <c r="C7" s="392">
        <v>0</v>
      </c>
      <c r="D7" s="392">
        <v>0</v>
      </c>
      <c r="E7" s="392">
        <v>0</v>
      </c>
      <c r="F7" s="392">
        <v>0</v>
      </c>
      <c r="G7" s="392">
        <v>0</v>
      </c>
      <c r="H7" s="392">
        <v>0</v>
      </c>
      <c r="I7" s="392">
        <v>0</v>
      </c>
      <c r="J7" s="392">
        <v>0</v>
      </c>
      <c r="K7" s="392">
        <v>0</v>
      </c>
      <c r="L7" s="392">
        <v>0</v>
      </c>
      <c r="M7" s="392">
        <v>0</v>
      </c>
      <c r="N7" s="397">
        <f t="shared" ref="N7:N33" si="0">SUM(B7:M7)</f>
        <v>0</v>
      </c>
      <c r="O7" s="394" t="str">
        <f>IFERROR(AVERAGEIF(B7:M7,"&gt;0"),"")</f>
        <v/>
      </c>
    </row>
    <row r="8" spans="1:15" s="25" customFormat="1" ht="15" customHeight="1" x14ac:dyDescent="0.2">
      <c r="A8" s="395" t="s">
        <v>122</v>
      </c>
      <c r="B8" s="392">
        <v>0</v>
      </c>
      <c r="C8" s="392">
        <v>0</v>
      </c>
      <c r="D8" s="392">
        <v>0</v>
      </c>
      <c r="E8" s="392">
        <v>0</v>
      </c>
      <c r="F8" s="392">
        <v>0</v>
      </c>
      <c r="G8" s="392">
        <v>0</v>
      </c>
      <c r="H8" s="392">
        <v>0</v>
      </c>
      <c r="I8" s="392">
        <v>0</v>
      </c>
      <c r="J8" s="392">
        <v>0</v>
      </c>
      <c r="K8" s="392">
        <v>0</v>
      </c>
      <c r="L8" s="392">
        <v>0</v>
      </c>
      <c r="M8" s="392">
        <v>0</v>
      </c>
      <c r="N8" s="397">
        <f t="shared" si="0"/>
        <v>0</v>
      </c>
      <c r="O8" s="394" t="str">
        <f t="shared" ref="O8:O47" si="1">IFERROR(AVERAGEIF(B8:M8,"&gt;0"),"")</f>
        <v/>
      </c>
    </row>
    <row r="9" spans="1:15" s="25" customFormat="1" ht="15" customHeight="1" x14ac:dyDescent="0.2">
      <c r="A9" s="395" t="s">
        <v>420</v>
      </c>
      <c r="B9" s="392">
        <v>0</v>
      </c>
      <c r="C9" s="392">
        <v>0</v>
      </c>
      <c r="D9" s="392">
        <v>0</v>
      </c>
      <c r="E9" s="392">
        <v>0</v>
      </c>
      <c r="F9" s="392">
        <v>0</v>
      </c>
      <c r="G9" s="392">
        <v>0</v>
      </c>
      <c r="H9" s="392">
        <v>0</v>
      </c>
      <c r="I9" s="392">
        <v>0</v>
      </c>
      <c r="J9" s="392">
        <v>149</v>
      </c>
      <c r="K9" s="392">
        <v>0</v>
      </c>
      <c r="L9" s="392">
        <v>0</v>
      </c>
      <c r="M9" s="392">
        <v>0</v>
      </c>
      <c r="N9" s="397">
        <f t="shared" si="0"/>
        <v>149</v>
      </c>
      <c r="O9" s="394">
        <f t="shared" si="1"/>
        <v>149</v>
      </c>
    </row>
    <row r="10" spans="1:15" s="25" customFormat="1" ht="15" customHeight="1" x14ac:dyDescent="0.2">
      <c r="A10" s="395" t="s">
        <v>393</v>
      </c>
      <c r="B10" s="392">
        <v>0</v>
      </c>
      <c r="C10" s="392">
        <v>0</v>
      </c>
      <c r="D10" s="392">
        <v>0</v>
      </c>
      <c r="E10" s="392">
        <v>0</v>
      </c>
      <c r="F10" s="392">
        <v>0</v>
      </c>
      <c r="G10" s="392">
        <v>0</v>
      </c>
      <c r="H10" s="392">
        <v>0</v>
      </c>
      <c r="I10" s="392">
        <v>0</v>
      </c>
      <c r="J10" s="392">
        <v>0</v>
      </c>
      <c r="K10" s="392">
        <v>0</v>
      </c>
      <c r="L10" s="392">
        <v>0</v>
      </c>
      <c r="M10" s="392">
        <v>0</v>
      </c>
      <c r="N10" s="397">
        <f t="shared" si="0"/>
        <v>0</v>
      </c>
      <c r="O10" s="394" t="str">
        <f t="shared" si="1"/>
        <v/>
      </c>
    </row>
    <row r="11" spans="1:15" s="25" customFormat="1" ht="15" customHeight="1" x14ac:dyDescent="0.2">
      <c r="A11" s="395" t="s">
        <v>278</v>
      </c>
      <c r="B11" s="392">
        <v>0</v>
      </c>
      <c r="C11" s="392">
        <v>0</v>
      </c>
      <c r="D11" s="392">
        <v>0</v>
      </c>
      <c r="E11" s="392">
        <v>0</v>
      </c>
      <c r="F11" s="392">
        <v>0</v>
      </c>
      <c r="G11" s="392">
        <v>0</v>
      </c>
      <c r="H11" s="392">
        <v>0</v>
      </c>
      <c r="I11" s="392">
        <v>0</v>
      </c>
      <c r="J11" s="392">
        <v>0</v>
      </c>
      <c r="K11" s="392">
        <v>0</v>
      </c>
      <c r="L11" s="392">
        <v>0</v>
      </c>
      <c r="M11" s="392">
        <v>0</v>
      </c>
      <c r="N11" s="396">
        <f>SUM(B11:M11)</f>
        <v>0</v>
      </c>
      <c r="O11" s="394" t="str">
        <f t="shared" si="1"/>
        <v/>
      </c>
    </row>
    <row r="12" spans="1:15" s="25" customFormat="1" ht="15" customHeight="1" x14ac:dyDescent="0.2">
      <c r="A12" s="453" t="s">
        <v>131</v>
      </c>
      <c r="B12" s="392">
        <v>0</v>
      </c>
      <c r="C12" s="392">
        <v>0</v>
      </c>
      <c r="D12" s="392">
        <v>0</v>
      </c>
      <c r="E12" s="392">
        <v>0</v>
      </c>
      <c r="F12" s="392">
        <v>0</v>
      </c>
      <c r="G12" s="392">
        <v>0</v>
      </c>
      <c r="H12" s="392">
        <v>200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  <c r="N12" s="454">
        <f t="shared" si="0"/>
        <v>200</v>
      </c>
      <c r="O12" s="394">
        <f t="shared" si="1"/>
        <v>200</v>
      </c>
    </row>
    <row r="13" spans="1:15" s="25" customFormat="1" ht="15" customHeight="1" x14ac:dyDescent="0.2">
      <c r="A13" s="395" t="s">
        <v>528</v>
      </c>
      <c r="B13" s="392">
        <v>0</v>
      </c>
      <c r="C13" s="392">
        <v>0</v>
      </c>
      <c r="D13" s="392">
        <v>0</v>
      </c>
      <c r="E13" s="392">
        <v>0</v>
      </c>
      <c r="F13" s="392">
        <v>0</v>
      </c>
      <c r="G13" s="392">
        <v>0</v>
      </c>
      <c r="H13" s="392"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7">
        <f t="shared" si="0"/>
        <v>0</v>
      </c>
      <c r="O13" s="394" t="str">
        <f t="shared" si="1"/>
        <v/>
      </c>
    </row>
    <row r="14" spans="1:15" s="25" customFormat="1" ht="15" customHeight="1" x14ac:dyDescent="0.2">
      <c r="A14" s="395" t="s">
        <v>149</v>
      </c>
      <c r="B14" s="392">
        <v>0</v>
      </c>
      <c r="C14" s="392">
        <v>0</v>
      </c>
      <c r="D14" s="392">
        <v>0</v>
      </c>
      <c r="E14" s="392">
        <v>350</v>
      </c>
      <c r="F14" s="392">
        <v>0</v>
      </c>
      <c r="G14" s="392">
        <v>350</v>
      </c>
      <c r="H14" s="392">
        <v>0</v>
      </c>
      <c r="I14" s="392">
        <v>0</v>
      </c>
      <c r="J14" s="392">
        <v>0</v>
      </c>
      <c r="K14" s="392">
        <v>0</v>
      </c>
      <c r="L14" s="392">
        <v>0</v>
      </c>
      <c r="M14" s="392">
        <v>0</v>
      </c>
      <c r="N14" s="397">
        <f t="shared" si="0"/>
        <v>700</v>
      </c>
      <c r="O14" s="394">
        <f t="shared" si="1"/>
        <v>350</v>
      </c>
    </row>
    <row r="15" spans="1:15" s="25" customFormat="1" ht="15" customHeight="1" x14ac:dyDescent="0.2">
      <c r="A15" s="455" t="s">
        <v>167</v>
      </c>
      <c r="B15" s="392">
        <v>0</v>
      </c>
      <c r="C15" s="392">
        <v>0</v>
      </c>
      <c r="D15" s="392">
        <v>0</v>
      </c>
      <c r="E15" s="392"/>
      <c r="F15" s="392"/>
      <c r="G15" s="392"/>
      <c r="H15" s="392">
        <v>0</v>
      </c>
      <c r="I15" s="392">
        <v>2500</v>
      </c>
      <c r="J15" s="392">
        <v>0</v>
      </c>
      <c r="K15" s="392">
        <v>0</v>
      </c>
      <c r="L15" s="392">
        <v>0</v>
      </c>
      <c r="M15" s="392">
        <v>0</v>
      </c>
      <c r="N15" s="397">
        <f t="shared" si="0"/>
        <v>2500</v>
      </c>
      <c r="O15" s="394">
        <f t="shared" si="1"/>
        <v>2500</v>
      </c>
    </row>
    <row r="16" spans="1:15" s="25" customFormat="1" ht="15" customHeight="1" x14ac:dyDescent="0.2">
      <c r="A16" s="395" t="s">
        <v>70</v>
      </c>
      <c r="B16" s="392">
        <v>0</v>
      </c>
      <c r="C16" s="392">
        <v>20.51</v>
      </c>
      <c r="D16" s="392">
        <v>0</v>
      </c>
      <c r="E16" s="392">
        <v>0</v>
      </c>
      <c r="F16" s="392">
        <v>0</v>
      </c>
      <c r="G16" s="392">
        <v>0</v>
      </c>
      <c r="H16" s="392">
        <v>0</v>
      </c>
      <c r="I16" s="392">
        <v>0</v>
      </c>
      <c r="J16" s="392">
        <v>0</v>
      </c>
      <c r="K16" s="392">
        <v>0</v>
      </c>
      <c r="L16" s="392">
        <v>0</v>
      </c>
      <c r="M16" s="392">
        <v>0</v>
      </c>
      <c r="N16" s="397">
        <f t="shared" si="0"/>
        <v>20.51</v>
      </c>
      <c r="O16" s="394">
        <f t="shared" si="1"/>
        <v>20.51</v>
      </c>
    </row>
    <row r="17" spans="1:15" s="25" customFormat="1" ht="15" customHeight="1" x14ac:dyDescent="0.2">
      <c r="A17" s="395" t="s">
        <v>491</v>
      </c>
      <c r="B17" s="392">
        <v>0</v>
      </c>
      <c r="C17" s="392">
        <v>199.79</v>
      </c>
      <c r="D17" s="392">
        <v>0</v>
      </c>
      <c r="E17" s="392">
        <v>303.58</v>
      </c>
      <c r="F17" s="392">
        <v>0</v>
      </c>
      <c r="G17" s="392">
        <v>0</v>
      </c>
      <c r="H17" s="392">
        <v>112.12</v>
      </c>
      <c r="I17" s="392">
        <v>0</v>
      </c>
      <c r="J17" s="392">
        <v>99.45</v>
      </c>
      <c r="K17" s="392">
        <v>0</v>
      </c>
      <c r="L17" s="392">
        <v>0</v>
      </c>
      <c r="M17" s="392">
        <v>0</v>
      </c>
      <c r="N17" s="397">
        <f t="shared" si="0"/>
        <v>714.94</v>
      </c>
      <c r="O17" s="394">
        <f t="shared" si="1"/>
        <v>178.73500000000001</v>
      </c>
    </row>
    <row r="18" spans="1:15" s="25" customFormat="1" ht="15" customHeight="1" x14ac:dyDescent="0.2">
      <c r="A18" s="395" t="s">
        <v>67</v>
      </c>
      <c r="B18" s="392">
        <v>0</v>
      </c>
      <c r="C18" s="392">
        <v>51.75</v>
      </c>
      <c r="D18" s="392">
        <v>0</v>
      </c>
      <c r="E18" s="392">
        <v>200</v>
      </c>
      <c r="F18" s="392">
        <v>180</v>
      </c>
      <c r="G18" s="392">
        <v>0</v>
      </c>
      <c r="H18" s="392">
        <v>0</v>
      </c>
      <c r="I18" s="392">
        <v>0</v>
      </c>
      <c r="J18" s="392">
        <v>0</v>
      </c>
      <c r="K18" s="392">
        <v>0</v>
      </c>
      <c r="L18" s="392">
        <v>0</v>
      </c>
      <c r="M18" s="392">
        <v>0</v>
      </c>
      <c r="N18" s="397">
        <f t="shared" si="0"/>
        <v>431.75</v>
      </c>
      <c r="O18" s="394">
        <f t="shared" si="1"/>
        <v>143.91666666666666</v>
      </c>
    </row>
    <row r="19" spans="1:15" s="25" customFormat="1" ht="15" customHeight="1" x14ac:dyDescent="0.2">
      <c r="A19" s="395" t="s">
        <v>153</v>
      </c>
      <c r="B19" s="392">
        <v>0</v>
      </c>
      <c r="C19" s="392">
        <v>0</v>
      </c>
      <c r="D19" s="392">
        <v>0</v>
      </c>
      <c r="E19" s="392">
        <v>0</v>
      </c>
      <c r="F19" s="392">
        <v>0</v>
      </c>
      <c r="G19" s="392">
        <v>0</v>
      </c>
      <c r="H19" s="392">
        <v>0</v>
      </c>
      <c r="I19" s="392">
        <v>0</v>
      </c>
      <c r="J19" s="392">
        <v>0</v>
      </c>
      <c r="K19" s="392">
        <v>0</v>
      </c>
      <c r="L19" s="392">
        <v>0</v>
      </c>
      <c r="M19" s="392">
        <v>0</v>
      </c>
      <c r="N19" s="397">
        <f t="shared" si="0"/>
        <v>0</v>
      </c>
      <c r="O19" s="394" t="str">
        <f t="shared" si="1"/>
        <v/>
      </c>
    </row>
    <row r="20" spans="1:15" s="25" customFormat="1" ht="15" customHeight="1" x14ac:dyDescent="0.2">
      <c r="A20" s="395" t="s">
        <v>159</v>
      </c>
      <c r="B20" s="392">
        <v>0</v>
      </c>
      <c r="C20" s="392">
        <v>0</v>
      </c>
      <c r="D20" s="392">
        <v>0</v>
      </c>
      <c r="E20" s="392">
        <v>0</v>
      </c>
      <c r="F20" s="392">
        <v>0</v>
      </c>
      <c r="G20" s="392">
        <v>0</v>
      </c>
      <c r="H20" s="392">
        <v>0</v>
      </c>
      <c r="I20" s="392">
        <v>0</v>
      </c>
      <c r="J20" s="392">
        <v>0</v>
      </c>
      <c r="K20" s="392">
        <v>0</v>
      </c>
      <c r="L20" s="392">
        <v>0</v>
      </c>
      <c r="M20" s="392">
        <v>0</v>
      </c>
      <c r="N20" s="396">
        <f t="shared" si="0"/>
        <v>0</v>
      </c>
      <c r="O20" s="394" t="str">
        <f t="shared" si="1"/>
        <v/>
      </c>
    </row>
    <row r="21" spans="1:15" s="25" customFormat="1" ht="15" customHeight="1" x14ac:dyDescent="0.2">
      <c r="A21" s="395" t="s">
        <v>408</v>
      </c>
      <c r="B21" s="392">
        <v>0</v>
      </c>
      <c r="C21" s="392">
        <v>0</v>
      </c>
      <c r="D21" s="392">
        <v>0</v>
      </c>
      <c r="E21" s="392">
        <v>0</v>
      </c>
      <c r="F21" s="392">
        <v>0</v>
      </c>
      <c r="G21" s="392">
        <v>0</v>
      </c>
      <c r="H21" s="392">
        <v>0</v>
      </c>
      <c r="I21" s="392">
        <v>0</v>
      </c>
      <c r="J21" s="392">
        <v>0</v>
      </c>
      <c r="K21" s="392">
        <v>0</v>
      </c>
      <c r="L21" s="392">
        <v>0</v>
      </c>
      <c r="M21" s="392">
        <v>0</v>
      </c>
      <c r="N21" s="397">
        <f t="shared" si="0"/>
        <v>0</v>
      </c>
      <c r="O21" s="394" t="str">
        <f t="shared" si="1"/>
        <v/>
      </c>
    </row>
    <row r="22" spans="1:15" s="25" customFormat="1" ht="15" customHeight="1" x14ac:dyDescent="0.2">
      <c r="A22" s="395" t="s">
        <v>402</v>
      </c>
      <c r="B22" s="392">
        <v>0</v>
      </c>
      <c r="C22" s="392">
        <v>0</v>
      </c>
      <c r="D22" s="392">
        <v>0</v>
      </c>
      <c r="E22" s="392">
        <v>0</v>
      </c>
      <c r="F22" s="392">
        <v>168.9</v>
      </c>
      <c r="G22" s="392">
        <v>0</v>
      </c>
      <c r="H22" s="392">
        <v>0</v>
      </c>
      <c r="I22" s="392">
        <v>0</v>
      </c>
      <c r="J22" s="392">
        <v>0</v>
      </c>
      <c r="K22" s="392">
        <v>0</v>
      </c>
      <c r="L22" s="392">
        <v>0</v>
      </c>
      <c r="M22" s="392">
        <v>0</v>
      </c>
      <c r="N22" s="397">
        <f t="shared" si="0"/>
        <v>168.9</v>
      </c>
      <c r="O22" s="394">
        <f t="shared" si="1"/>
        <v>168.9</v>
      </c>
    </row>
    <row r="23" spans="1:15" s="25" customFormat="1" ht="15" customHeight="1" x14ac:dyDescent="0.2">
      <c r="A23" s="395" t="s">
        <v>257</v>
      </c>
      <c r="B23" s="392">
        <v>0</v>
      </c>
      <c r="C23" s="392">
        <v>0</v>
      </c>
      <c r="D23" s="392">
        <v>0</v>
      </c>
      <c r="E23" s="392">
        <v>0</v>
      </c>
      <c r="F23" s="392">
        <v>0</v>
      </c>
      <c r="G23" s="392">
        <v>0</v>
      </c>
      <c r="H23" s="392">
        <v>0</v>
      </c>
      <c r="I23" s="392">
        <v>0</v>
      </c>
      <c r="J23" s="392">
        <v>0</v>
      </c>
      <c r="K23" s="392">
        <v>0</v>
      </c>
      <c r="L23" s="392">
        <v>0</v>
      </c>
      <c r="M23" s="392">
        <v>0</v>
      </c>
      <c r="N23" s="397">
        <f t="shared" si="0"/>
        <v>0</v>
      </c>
      <c r="O23" s="394" t="str">
        <f t="shared" si="1"/>
        <v/>
      </c>
    </row>
    <row r="24" spans="1:15" s="25" customFormat="1" ht="15" customHeight="1" x14ac:dyDescent="0.2">
      <c r="A24" s="395" t="s">
        <v>495</v>
      </c>
      <c r="B24" s="392">
        <v>0</v>
      </c>
      <c r="C24" s="392">
        <v>0</v>
      </c>
      <c r="D24" s="392">
        <v>0</v>
      </c>
      <c r="E24" s="392">
        <v>0</v>
      </c>
      <c r="F24" s="392">
        <v>0</v>
      </c>
      <c r="G24" s="392">
        <v>0</v>
      </c>
      <c r="H24" s="392">
        <v>0</v>
      </c>
      <c r="I24" s="392">
        <v>0</v>
      </c>
      <c r="J24" s="392">
        <v>0</v>
      </c>
      <c r="K24" s="392">
        <v>0</v>
      </c>
      <c r="L24" s="392">
        <v>0</v>
      </c>
      <c r="M24" s="392">
        <v>0</v>
      </c>
      <c r="N24" s="397">
        <f t="shared" si="0"/>
        <v>0</v>
      </c>
      <c r="O24" s="394" t="str">
        <f t="shared" si="1"/>
        <v/>
      </c>
    </row>
    <row r="25" spans="1:15" s="25" customFormat="1" ht="15" customHeight="1" x14ac:dyDescent="0.2">
      <c r="A25" s="395" t="s">
        <v>68</v>
      </c>
      <c r="B25" s="392">
        <v>0</v>
      </c>
      <c r="C25" s="392">
        <v>0</v>
      </c>
      <c r="D25" s="392">
        <v>0</v>
      </c>
      <c r="E25" s="392">
        <v>0</v>
      </c>
      <c r="F25" s="392">
        <v>0</v>
      </c>
      <c r="G25" s="392">
        <v>0</v>
      </c>
      <c r="H25" s="392">
        <v>58.63</v>
      </c>
      <c r="I25" s="392">
        <v>389</v>
      </c>
      <c r="J25" s="392">
        <v>150.75</v>
      </c>
      <c r="K25" s="392">
        <v>0</v>
      </c>
      <c r="L25" s="392">
        <v>0</v>
      </c>
      <c r="M25" s="392">
        <v>0</v>
      </c>
      <c r="N25" s="397">
        <f t="shared" si="0"/>
        <v>598.38</v>
      </c>
      <c r="O25" s="394">
        <f t="shared" si="1"/>
        <v>199.46</v>
      </c>
    </row>
    <row r="26" spans="1:15" s="25" customFormat="1" ht="15" customHeight="1" x14ac:dyDescent="0.2">
      <c r="A26" s="395" t="s">
        <v>77</v>
      </c>
      <c r="B26" s="392">
        <v>0</v>
      </c>
      <c r="C26" s="392">
        <v>0</v>
      </c>
      <c r="D26" s="392">
        <v>0</v>
      </c>
      <c r="E26" s="392">
        <v>0</v>
      </c>
      <c r="F26" s="392">
        <v>0</v>
      </c>
      <c r="G26" s="392">
        <v>0</v>
      </c>
      <c r="H26" s="392">
        <v>0</v>
      </c>
      <c r="I26" s="392">
        <v>100</v>
      </c>
      <c r="J26" s="392">
        <v>250</v>
      </c>
      <c r="K26" s="392">
        <v>0</v>
      </c>
      <c r="L26" s="392">
        <v>0</v>
      </c>
      <c r="M26" s="392">
        <v>0</v>
      </c>
      <c r="N26" s="397">
        <f t="shared" si="0"/>
        <v>350</v>
      </c>
      <c r="O26" s="394">
        <f t="shared" si="1"/>
        <v>175</v>
      </c>
    </row>
    <row r="27" spans="1:15" s="25" customFormat="1" ht="15" customHeight="1" x14ac:dyDescent="0.2">
      <c r="A27" s="395" t="s">
        <v>111</v>
      </c>
      <c r="B27" s="392">
        <v>0</v>
      </c>
      <c r="C27" s="392">
        <v>76.489999999999995</v>
      </c>
      <c r="D27" s="392">
        <v>0</v>
      </c>
      <c r="E27" s="392">
        <v>96.26</v>
      </c>
      <c r="F27" s="392">
        <v>0</v>
      </c>
      <c r="G27" s="392">
        <v>0</v>
      </c>
      <c r="H27" s="392">
        <v>53.95</v>
      </c>
      <c r="I27" s="392">
        <v>248.5</v>
      </c>
      <c r="J27" s="392">
        <v>230.4</v>
      </c>
      <c r="K27" s="392">
        <v>0</v>
      </c>
      <c r="L27" s="392">
        <v>0</v>
      </c>
      <c r="M27" s="392">
        <v>0</v>
      </c>
      <c r="N27" s="397">
        <f t="shared" si="0"/>
        <v>705.6</v>
      </c>
      <c r="O27" s="394">
        <f t="shared" si="1"/>
        <v>141.12</v>
      </c>
    </row>
    <row r="28" spans="1:15" s="25" customFormat="1" ht="15" customHeight="1" x14ac:dyDescent="0.2">
      <c r="A28" s="395" t="s">
        <v>126</v>
      </c>
      <c r="B28" s="392">
        <v>0</v>
      </c>
      <c r="C28" s="392">
        <v>160</v>
      </c>
      <c r="D28" s="392">
        <v>0</v>
      </c>
      <c r="E28" s="392">
        <v>0</v>
      </c>
      <c r="F28" s="392">
        <v>0</v>
      </c>
      <c r="G28" s="392">
        <v>0</v>
      </c>
      <c r="H28" s="392">
        <v>0</v>
      </c>
      <c r="I28" s="392">
        <v>0</v>
      </c>
      <c r="J28" s="392">
        <v>0</v>
      </c>
      <c r="K28" s="392">
        <v>0</v>
      </c>
      <c r="L28" s="392">
        <v>0</v>
      </c>
      <c r="M28" s="392">
        <v>0</v>
      </c>
      <c r="N28" s="397">
        <f t="shared" si="0"/>
        <v>160</v>
      </c>
      <c r="O28" s="394">
        <f t="shared" si="1"/>
        <v>160</v>
      </c>
    </row>
    <row r="29" spans="1:15" s="25" customFormat="1" ht="15" customHeight="1" x14ac:dyDescent="0.2">
      <c r="A29" s="395" t="s">
        <v>69</v>
      </c>
      <c r="B29" s="392">
        <v>0</v>
      </c>
      <c r="C29" s="392">
        <v>40</v>
      </c>
      <c r="D29" s="392">
        <v>0</v>
      </c>
      <c r="E29" s="392">
        <v>0</v>
      </c>
      <c r="F29" s="392">
        <v>180</v>
      </c>
      <c r="G29" s="392">
        <v>0</v>
      </c>
      <c r="H29" s="392">
        <v>0</v>
      </c>
      <c r="I29" s="392">
        <v>30</v>
      </c>
      <c r="J29" s="392">
        <v>0</v>
      </c>
      <c r="K29" s="392">
        <v>0</v>
      </c>
      <c r="L29" s="392">
        <v>0</v>
      </c>
      <c r="M29" s="392">
        <v>0</v>
      </c>
      <c r="N29" s="397">
        <f t="shared" si="0"/>
        <v>250</v>
      </c>
      <c r="O29" s="394">
        <f t="shared" si="1"/>
        <v>83.333333333333329</v>
      </c>
    </row>
    <row r="30" spans="1:15" s="25" customFormat="1" ht="15" customHeight="1" x14ac:dyDescent="0.2">
      <c r="A30" s="395" t="s">
        <v>535</v>
      </c>
      <c r="B30" s="392">
        <v>216.3</v>
      </c>
      <c r="C30" s="392">
        <v>35.979999999999997</v>
      </c>
      <c r="D30" s="392">
        <v>0</v>
      </c>
      <c r="E30" s="392">
        <v>70</v>
      </c>
      <c r="F30" s="392">
        <v>0</v>
      </c>
      <c r="G30" s="392">
        <v>0</v>
      </c>
      <c r="H30" s="392">
        <v>0</v>
      </c>
      <c r="I30" s="392">
        <v>0</v>
      </c>
      <c r="J30" s="392">
        <v>0</v>
      </c>
      <c r="K30" s="392">
        <v>0</v>
      </c>
      <c r="L30" s="392">
        <v>0</v>
      </c>
      <c r="M30" s="392">
        <v>0</v>
      </c>
      <c r="N30" s="397">
        <f t="shared" si="0"/>
        <v>322.27999999999997</v>
      </c>
      <c r="O30" s="394">
        <f t="shared" si="1"/>
        <v>107.42666666666666</v>
      </c>
    </row>
    <row r="31" spans="1:15" s="25" customFormat="1" ht="15" customHeight="1" x14ac:dyDescent="0.2">
      <c r="A31" s="395" t="s">
        <v>176</v>
      </c>
      <c r="B31" s="392">
        <v>0</v>
      </c>
      <c r="C31" s="392">
        <v>146.80000000000001</v>
      </c>
      <c r="D31" s="392">
        <v>0</v>
      </c>
      <c r="E31" s="392">
        <v>0</v>
      </c>
      <c r="F31" s="392">
        <v>0</v>
      </c>
      <c r="G31" s="392">
        <v>0</v>
      </c>
      <c r="H31" s="392">
        <v>30</v>
      </c>
      <c r="I31" s="392">
        <v>0</v>
      </c>
      <c r="J31" s="392">
        <v>0</v>
      </c>
      <c r="K31" s="392">
        <v>0</v>
      </c>
      <c r="L31" s="392">
        <v>0</v>
      </c>
      <c r="M31" s="392">
        <v>0</v>
      </c>
      <c r="N31" s="397">
        <f t="shared" si="0"/>
        <v>176.8</v>
      </c>
      <c r="O31" s="394">
        <f t="shared" si="1"/>
        <v>88.4</v>
      </c>
    </row>
    <row r="32" spans="1:15" s="25" customFormat="1" ht="15" customHeight="1" x14ac:dyDescent="0.2">
      <c r="A32" s="395" t="s">
        <v>118</v>
      </c>
      <c r="B32" s="392">
        <v>0</v>
      </c>
      <c r="C32" s="392">
        <v>0</v>
      </c>
      <c r="D32" s="392">
        <v>0</v>
      </c>
      <c r="E32" s="392">
        <v>0</v>
      </c>
      <c r="F32" s="392">
        <v>0</v>
      </c>
      <c r="G32" s="392">
        <v>0</v>
      </c>
      <c r="H32" s="392">
        <v>0</v>
      </c>
      <c r="I32" s="392">
        <v>0</v>
      </c>
      <c r="J32" s="392">
        <v>0</v>
      </c>
      <c r="K32" s="392">
        <v>0</v>
      </c>
      <c r="L32" s="392">
        <v>0</v>
      </c>
      <c r="M32" s="392">
        <v>0</v>
      </c>
      <c r="N32" s="397">
        <f t="shared" si="0"/>
        <v>0</v>
      </c>
      <c r="O32" s="394" t="str">
        <f t="shared" si="1"/>
        <v/>
      </c>
    </row>
    <row r="33" spans="1:15" s="25" customFormat="1" ht="15" customHeight="1" x14ac:dyDescent="0.2">
      <c r="A33" s="395" t="s">
        <v>181</v>
      </c>
      <c r="B33" s="392">
        <v>200</v>
      </c>
      <c r="C33" s="392">
        <v>0</v>
      </c>
      <c r="D33" s="392">
        <v>0</v>
      </c>
      <c r="E33" s="392">
        <v>0</v>
      </c>
      <c r="F33" s="392">
        <v>0</v>
      </c>
      <c r="G33" s="392">
        <v>0</v>
      </c>
      <c r="H33" s="392">
        <v>0</v>
      </c>
      <c r="I33" s="392">
        <v>0</v>
      </c>
      <c r="J33" s="392">
        <v>200</v>
      </c>
      <c r="K33" s="392">
        <v>0</v>
      </c>
      <c r="L33" s="392">
        <v>0</v>
      </c>
      <c r="M33" s="392">
        <v>0</v>
      </c>
      <c r="N33" s="397">
        <f t="shared" si="0"/>
        <v>400</v>
      </c>
      <c r="O33" s="394">
        <f t="shared" si="1"/>
        <v>200</v>
      </c>
    </row>
    <row r="34" spans="1:15" s="25" customFormat="1" ht="15" customHeight="1" x14ac:dyDescent="0.2">
      <c r="A34" s="456" t="s">
        <v>372</v>
      </c>
      <c r="B34" s="392">
        <v>29.81</v>
      </c>
      <c r="C34" s="392">
        <v>29.81</v>
      </c>
      <c r="D34" s="392">
        <v>29.81</v>
      </c>
      <c r="E34" s="392">
        <v>29.81</v>
      </c>
      <c r="F34" s="392">
        <v>29.81</v>
      </c>
      <c r="G34" s="392">
        <v>38.42</v>
      </c>
      <c r="H34" s="392">
        <v>38.42</v>
      </c>
      <c r="I34" s="392">
        <v>38.42</v>
      </c>
      <c r="J34" s="392">
        <v>38.42</v>
      </c>
      <c r="K34" s="392">
        <v>0</v>
      </c>
      <c r="L34" s="392">
        <v>0</v>
      </c>
      <c r="M34" s="392">
        <v>0</v>
      </c>
      <c r="N34" s="397">
        <f>SUM(B34:M34)</f>
        <v>302.73</v>
      </c>
      <c r="O34" s="394">
        <f t="shared" si="1"/>
        <v>33.63666666666667</v>
      </c>
    </row>
    <row r="35" spans="1:15" s="25" customFormat="1" ht="15" customHeight="1" x14ac:dyDescent="0.2">
      <c r="A35" s="395" t="s">
        <v>523</v>
      </c>
      <c r="B35" s="392">
        <v>820</v>
      </c>
      <c r="C35" s="392">
        <v>850</v>
      </c>
      <c r="D35" s="392">
        <v>700</v>
      </c>
      <c r="E35" s="392">
        <v>900</v>
      </c>
      <c r="F35" s="392">
        <v>500</v>
      </c>
      <c r="G35" s="392">
        <v>500</v>
      </c>
      <c r="H35" s="392">
        <v>670</v>
      </c>
      <c r="I35" s="392">
        <v>500</v>
      </c>
      <c r="J35" s="392">
        <v>700</v>
      </c>
      <c r="K35" s="392">
        <v>0</v>
      </c>
      <c r="L35" s="392">
        <v>0</v>
      </c>
      <c r="M35" s="392">
        <v>0</v>
      </c>
      <c r="N35" s="397">
        <f t="shared" ref="N35:N47" si="2">SUM(B35:M35)</f>
        <v>6140</v>
      </c>
      <c r="O35" s="394">
        <f t="shared" si="1"/>
        <v>682.22222222222217</v>
      </c>
    </row>
    <row r="36" spans="1:15" s="25" customFormat="1" ht="15" customHeight="1" x14ac:dyDescent="0.2">
      <c r="A36" s="395" t="s">
        <v>536</v>
      </c>
      <c r="B36" s="392">
        <v>0</v>
      </c>
      <c r="C36" s="392">
        <v>0</v>
      </c>
      <c r="D36" s="392">
        <v>0</v>
      </c>
      <c r="E36" s="392">
        <v>60</v>
      </c>
      <c r="F36" s="392">
        <v>0</v>
      </c>
      <c r="G36" s="392">
        <v>0</v>
      </c>
      <c r="H36" s="392">
        <v>0</v>
      </c>
      <c r="I36" s="392">
        <v>0</v>
      </c>
      <c r="J36" s="392">
        <v>0</v>
      </c>
      <c r="K36" s="392">
        <v>0</v>
      </c>
      <c r="L36" s="392">
        <v>0</v>
      </c>
      <c r="M36" s="392">
        <v>0</v>
      </c>
      <c r="N36" s="397">
        <f t="shared" si="2"/>
        <v>60</v>
      </c>
      <c r="O36" s="394">
        <f t="shared" si="1"/>
        <v>60</v>
      </c>
    </row>
    <row r="37" spans="1:15" s="25" customFormat="1" ht="15" customHeight="1" x14ac:dyDescent="0.2">
      <c r="A37" s="395" t="s">
        <v>95</v>
      </c>
      <c r="B37" s="392">
        <v>576.69000000000005</v>
      </c>
      <c r="C37" s="392">
        <v>251.42</v>
      </c>
      <c r="D37" s="392">
        <v>441.73</v>
      </c>
      <c r="E37" s="392">
        <v>487.29</v>
      </c>
      <c r="F37" s="392">
        <v>240.11</v>
      </c>
      <c r="G37" s="392">
        <v>142.84</v>
      </c>
      <c r="H37" s="392">
        <v>132.24</v>
      </c>
      <c r="I37" s="392">
        <v>133.22999999999999</v>
      </c>
      <c r="J37" s="392">
        <v>127.45</v>
      </c>
      <c r="K37" s="392">
        <v>0</v>
      </c>
      <c r="L37" s="392">
        <v>0</v>
      </c>
      <c r="M37" s="392">
        <v>0</v>
      </c>
      <c r="N37" s="397">
        <f t="shared" si="2"/>
        <v>2533.0000000000005</v>
      </c>
      <c r="O37" s="394">
        <f t="shared" si="1"/>
        <v>281.44444444444451</v>
      </c>
    </row>
    <row r="38" spans="1:15" s="25" customFormat="1" ht="15" customHeight="1" x14ac:dyDescent="0.2">
      <c r="A38" s="395" t="s">
        <v>98</v>
      </c>
      <c r="B38" s="392">
        <v>0</v>
      </c>
      <c r="C38" s="392">
        <v>0</v>
      </c>
      <c r="D38" s="392">
        <v>0</v>
      </c>
      <c r="E38" s="392">
        <v>0</v>
      </c>
      <c r="F38" s="392">
        <v>0</v>
      </c>
      <c r="G38" s="392">
        <v>0</v>
      </c>
      <c r="H38" s="392">
        <v>0</v>
      </c>
      <c r="I38" s="392">
        <v>0</v>
      </c>
      <c r="J38" s="392">
        <v>0</v>
      </c>
      <c r="K38" s="392">
        <v>0</v>
      </c>
      <c r="L38" s="392">
        <v>0</v>
      </c>
      <c r="M38" s="392">
        <v>0</v>
      </c>
      <c r="N38" s="397">
        <f>SUM(B38:M38)</f>
        <v>0</v>
      </c>
      <c r="O38" s="394" t="str">
        <f t="shared" si="1"/>
        <v/>
      </c>
    </row>
    <row r="39" spans="1:15" s="25" customFormat="1" ht="15" customHeight="1" x14ac:dyDescent="0.2">
      <c r="A39" s="395" t="s">
        <v>146</v>
      </c>
      <c r="B39" s="392">
        <v>199.8</v>
      </c>
      <c r="C39" s="392">
        <v>199.8</v>
      </c>
      <c r="D39" s="392">
        <v>199.8</v>
      </c>
      <c r="E39" s="392">
        <v>199.8</v>
      </c>
      <c r="F39" s="392">
        <v>199.8</v>
      </c>
      <c r="G39" s="392">
        <v>199.8</v>
      </c>
      <c r="H39" s="392">
        <v>199.8</v>
      </c>
      <c r="I39" s="392">
        <v>199.8</v>
      </c>
      <c r="J39" s="392">
        <v>199.8</v>
      </c>
      <c r="K39" s="392">
        <v>0</v>
      </c>
      <c r="L39" s="392">
        <v>0</v>
      </c>
      <c r="M39" s="392">
        <v>0</v>
      </c>
      <c r="N39" s="397">
        <f>SUM(B39:M39)</f>
        <v>1798.1999999999998</v>
      </c>
      <c r="O39" s="394">
        <f t="shared" si="1"/>
        <v>199.79999999999998</v>
      </c>
    </row>
    <row r="40" spans="1:15" s="25" customFormat="1" ht="15" customHeight="1" x14ac:dyDescent="0.2">
      <c r="A40" s="395" t="s">
        <v>75</v>
      </c>
      <c r="B40" s="392">
        <v>0</v>
      </c>
      <c r="C40" s="392">
        <v>195.45</v>
      </c>
      <c r="D40" s="392">
        <v>93.3</v>
      </c>
      <c r="E40" s="392">
        <v>82.23</v>
      </c>
      <c r="F40" s="392">
        <v>72.849999999999994</v>
      </c>
      <c r="G40" s="392">
        <v>76.930000000000007</v>
      </c>
      <c r="H40" s="392">
        <v>75.08</v>
      </c>
      <c r="I40" s="392">
        <v>79.38</v>
      </c>
      <c r="J40" s="392">
        <v>88.96</v>
      </c>
      <c r="K40" s="392">
        <v>0</v>
      </c>
      <c r="L40" s="392">
        <v>0</v>
      </c>
      <c r="M40" s="392">
        <v>0</v>
      </c>
      <c r="N40" s="397">
        <f t="shared" si="2"/>
        <v>764.18000000000006</v>
      </c>
      <c r="O40" s="394">
        <f t="shared" si="1"/>
        <v>95.522500000000008</v>
      </c>
    </row>
    <row r="41" spans="1:15" s="25" customFormat="1" ht="15" customHeight="1" x14ac:dyDescent="0.2">
      <c r="A41" s="395" t="s">
        <v>74</v>
      </c>
      <c r="B41" s="392">
        <v>267</v>
      </c>
      <c r="C41" s="392">
        <v>267</v>
      </c>
      <c r="D41" s="392">
        <v>267</v>
      </c>
      <c r="E41" s="392">
        <v>267</v>
      </c>
      <c r="F41" s="392">
        <v>267</v>
      </c>
      <c r="G41" s="392">
        <v>267</v>
      </c>
      <c r="H41" s="392">
        <v>267</v>
      </c>
      <c r="I41" s="392">
        <v>267</v>
      </c>
      <c r="J41" s="392">
        <v>267</v>
      </c>
      <c r="K41" s="392">
        <v>0</v>
      </c>
      <c r="L41" s="392">
        <v>0</v>
      </c>
      <c r="M41" s="392">
        <v>0</v>
      </c>
      <c r="N41" s="397">
        <f t="shared" si="2"/>
        <v>2403</v>
      </c>
      <c r="O41" s="394">
        <f t="shared" si="1"/>
        <v>267</v>
      </c>
    </row>
    <row r="42" spans="1:15" s="25" customFormat="1" ht="15" customHeight="1" x14ac:dyDescent="0.2">
      <c r="A42" s="395" t="s">
        <v>353</v>
      </c>
      <c r="B42" s="392">
        <v>0</v>
      </c>
      <c r="C42" s="392">
        <v>0</v>
      </c>
      <c r="D42" s="392">
        <v>0</v>
      </c>
      <c r="E42" s="392">
        <v>0</v>
      </c>
      <c r="F42" s="392">
        <v>0</v>
      </c>
      <c r="G42" s="392">
        <v>0</v>
      </c>
      <c r="H42" s="392">
        <v>0</v>
      </c>
      <c r="I42" s="392">
        <v>0</v>
      </c>
      <c r="J42" s="392">
        <v>0</v>
      </c>
      <c r="K42" s="392">
        <v>0</v>
      </c>
      <c r="L42" s="392">
        <v>0</v>
      </c>
      <c r="M42" s="392">
        <v>0</v>
      </c>
      <c r="N42" s="397">
        <f>SUM(B42:M42)</f>
        <v>0</v>
      </c>
      <c r="O42" s="394" t="str">
        <f t="shared" si="1"/>
        <v/>
      </c>
    </row>
    <row r="43" spans="1:15" s="25" customFormat="1" ht="15" customHeight="1" x14ac:dyDescent="0.2">
      <c r="A43" s="395" t="s">
        <v>269</v>
      </c>
      <c r="B43" s="392">
        <v>0</v>
      </c>
      <c r="C43" s="392">
        <v>0</v>
      </c>
      <c r="D43" s="392">
        <v>0</v>
      </c>
      <c r="E43" s="392">
        <v>0</v>
      </c>
      <c r="F43" s="392">
        <v>0</v>
      </c>
      <c r="G43" s="392">
        <v>0</v>
      </c>
      <c r="H43" s="392">
        <v>0</v>
      </c>
      <c r="I43" s="392">
        <v>0</v>
      </c>
      <c r="J43" s="392">
        <v>0</v>
      </c>
      <c r="K43" s="392">
        <v>0</v>
      </c>
      <c r="L43" s="392">
        <v>0</v>
      </c>
      <c r="M43" s="392">
        <v>0</v>
      </c>
      <c r="N43" s="397">
        <f>SUM(B43:M43)</f>
        <v>0</v>
      </c>
      <c r="O43" s="394" t="str">
        <f t="shared" si="1"/>
        <v/>
      </c>
    </row>
    <row r="44" spans="1:15" s="25" customFormat="1" ht="15" customHeight="1" x14ac:dyDescent="0.2">
      <c r="A44" s="395" t="s">
        <v>79</v>
      </c>
      <c r="B44" s="392">
        <v>0</v>
      </c>
      <c r="C44" s="392">
        <v>0</v>
      </c>
      <c r="D44" s="392">
        <v>42</v>
      </c>
      <c r="E44" s="392">
        <v>42</v>
      </c>
      <c r="F44" s="392">
        <v>42</v>
      </c>
      <c r="G44" s="392">
        <v>79</v>
      </c>
      <c r="H44" s="392">
        <v>85.5</v>
      </c>
      <c r="I44" s="392">
        <v>49</v>
      </c>
      <c r="J44" s="392">
        <v>49</v>
      </c>
      <c r="K44" s="392">
        <v>0</v>
      </c>
      <c r="L44" s="392">
        <v>0</v>
      </c>
      <c r="M44" s="392">
        <v>0</v>
      </c>
      <c r="N44" s="397">
        <f t="shared" si="2"/>
        <v>388.5</v>
      </c>
      <c r="O44" s="394">
        <f t="shared" si="1"/>
        <v>55.5</v>
      </c>
    </row>
    <row r="45" spans="1:15" s="25" customFormat="1" ht="15" customHeight="1" x14ac:dyDescent="0.2">
      <c r="A45" s="395" t="s">
        <v>286</v>
      </c>
      <c r="B45" s="392">
        <v>3.93</v>
      </c>
      <c r="C45" s="392">
        <v>4.04</v>
      </c>
      <c r="D45" s="392">
        <v>0</v>
      </c>
      <c r="E45" s="392">
        <v>192.72</v>
      </c>
      <c r="F45" s="392">
        <v>9.33</v>
      </c>
      <c r="G45" s="392">
        <v>0</v>
      </c>
      <c r="H45" s="392">
        <v>4.0199999999999996</v>
      </c>
      <c r="I45" s="392">
        <v>5.84</v>
      </c>
      <c r="J45" s="392">
        <v>139.86000000000001</v>
      </c>
      <c r="K45" s="392">
        <v>0</v>
      </c>
      <c r="L45" s="392">
        <v>0</v>
      </c>
      <c r="M45" s="392">
        <v>0</v>
      </c>
      <c r="N45" s="397">
        <f t="shared" si="2"/>
        <v>359.74</v>
      </c>
      <c r="O45" s="394">
        <f t="shared" si="1"/>
        <v>51.39142857142857</v>
      </c>
    </row>
    <row r="46" spans="1:15" s="25" customFormat="1" ht="15" customHeight="1" x14ac:dyDescent="0.2">
      <c r="A46" s="395" t="s">
        <v>81</v>
      </c>
      <c r="B46" s="392">
        <v>144.13</v>
      </c>
      <c r="C46" s="392">
        <v>144.11000000000001</v>
      </c>
      <c r="D46" s="392">
        <v>144.09</v>
      </c>
      <c r="E46" s="392">
        <v>148.71</v>
      </c>
      <c r="F46" s="392">
        <v>139.86000000000001</v>
      </c>
      <c r="G46" s="392">
        <v>139.86000000000001</v>
      </c>
      <c r="H46" s="392">
        <v>139.86000000000001</v>
      </c>
      <c r="I46" s="392">
        <v>139.86000000000001</v>
      </c>
      <c r="J46" s="392">
        <v>0</v>
      </c>
      <c r="K46" s="392">
        <v>0</v>
      </c>
      <c r="L46" s="392">
        <v>0</v>
      </c>
      <c r="M46" s="392">
        <v>0</v>
      </c>
      <c r="N46" s="397">
        <f>SUM(B46:M46)</f>
        <v>1140.48</v>
      </c>
      <c r="O46" s="394">
        <f t="shared" si="1"/>
        <v>142.56</v>
      </c>
    </row>
    <row r="47" spans="1:15" s="25" customFormat="1" ht="15" customHeight="1" x14ac:dyDescent="0.2">
      <c r="A47" s="395" t="s">
        <v>202</v>
      </c>
      <c r="B47" s="392">
        <v>0</v>
      </c>
      <c r="C47" s="392">
        <v>0</v>
      </c>
      <c r="D47" s="392">
        <v>0</v>
      </c>
      <c r="E47" s="392">
        <v>0</v>
      </c>
      <c r="F47" s="392">
        <v>0</v>
      </c>
      <c r="G47" s="392">
        <v>0</v>
      </c>
      <c r="H47" s="392">
        <v>0</v>
      </c>
      <c r="I47" s="392">
        <v>0</v>
      </c>
      <c r="J47" s="392">
        <v>0</v>
      </c>
      <c r="K47" s="392">
        <v>0</v>
      </c>
      <c r="L47" s="392">
        <v>0</v>
      </c>
      <c r="M47" s="392">
        <v>0</v>
      </c>
      <c r="N47" s="397">
        <f t="shared" si="2"/>
        <v>0</v>
      </c>
      <c r="O47" s="394" t="str">
        <f t="shared" si="1"/>
        <v/>
      </c>
    </row>
    <row r="48" spans="1:15" s="25" customFormat="1" ht="15" customHeight="1" thickBot="1" x14ac:dyDescent="0.25">
      <c r="A48" s="400" t="s">
        <v>1</v>
      </c>
      <c r="B48" s="401">
        <f t="shared" ref="B48:M48" si="3">SUM(B7:B47)</f>
        <v>2457.6600000000003</v>
      </c>
      <c r="C48" s="401">
        <f t="shared" si="3"/>
        <v>2672.95</v>
      </c>
      <c r="D48" s="401">
        <f t="shared" si="3"/>
        <v>1917.7299999999998</v>
      </c>
      <c r="E48" s="401">
        <f t="shared" si="3"/>
        <v>3429.4</v>
      </c>
      <c r="F48" s="401">
        <f t="shared" si="3"/>
        <v>2029.6599999999999</v>
      </c>
      <c r="G48" s="401">
        <f t="shared" si="3"/>
        <v>1793.85</v>
      </c>
      <c r="H48" s="401">
        <f t="shared" si="3"/>
        <v>2066.62</v>
      </c>
      <c r="I48" s="401">
        <f t="shared" si="3"/>
        <v>4680.03</v>
      </c>
      <c r="J48" s="401">
        <f t="shared" si="3"/>
        <v>2690.09</v>
      </c>
      <c r="K48" s="401">
        <f t="shared" si="3"/>
        <v>0</v>
      </c>
      <c r="L48" s="401">
        <f t="shared" si="3"/>
        <v>0</v>
      </c>
      <c r="M48" s="401">
        <f t="shared" si="3"/>
        <v>0</v>
      </c>
      <c r="N48" s="457">
        <f>SUM(B48:M48)</f>
        <v>23737.989999999998</v>
      </c>
      <c r="O48" s="402">
        <f>IFERROR(AVERAGEIF(B48:M48,"&gt;0"),"")</f>
        <v>2637.554444444444</v>
      </c>
    </row>
    <row r="49" spans="1:15" s="25" customFormat="1" ht="15" customHeight="1" thickBot="1" x14ac:dyDescent="0.25">
      <c r="A49" s="458"/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0"/>
    </row>
    <row r="50" spans="1:15" s="25" customFormat="1" ht="15" customHeight="1" thickBot="1" x14ac:dyDescent="0.25">
      <c r="A50" s="403" t="s">
        <v>2</v>
      </c>
      <c r="B50" s="404">
        <f t="shared" ref="B50:O50" si="4">B6</f>
        <v>43831</v>
      </c>
      <c r="C50" s="405">
        <f t="shared" si="4"/>
        <v>43862</v>
      </c>
      <c r="D50" s="405">
        <f t="shared" si="4"/>
        <v>43891</v>
      </c>
      <c r="E50" s="405">
        <f t="shared" si="4"/>
        <v>43922</v>
      </c>
      <c r="F50" s="405">
        <f t="shared" si="4"/>
        <v>43952</v>
      </c>
      <c r="G50" s="405">
        <f t="shared" si="4"/>
        <v>43983</v>
      </c>
      <c r="H50" s="405">
        <f t="shared" si="4"/>
        <v>44013</v>
      </c>
      <c r="I50" s="405">
        <f t="shared" si="4"/>
        <v>44044</v>
      </c>
      <c r="J50" s="405">
        <f t="shared" si="4"/>
        <v>44075</v>
      </c>
      <c r="K50" s="405">
        <f t="shared" si="4"/>
        <v>44105</v>
      </c>
      <c r="L50" s="405">
        <f t="shared" si="4"/>
        <v>44136</v>
      </c>
      <c r="M50" s="405">
        <f t="shared" si="4"/>
        <v>44166</v>
      </c>
      <c r="N50" s="406" t="str">
        <f t="shared" si="4"/>
        <v>Total</v>
      </c>
      <c r="O50" s="407" t="str">
        <f t="shared" si="4"/>
        <v>Média</v>
      </c>
    </row>
    <row r="51" spans="1:15" s="25" customFormat="1" ht="15" customHeight="1" x14ac:dyDescent="0.2">
      <c r="A51" s="408" t="s">
        <v>5</v>
      </c>
      <c r="B51" s="392">
        <v>0</v>
      </c>
      <c r="C51" s="392">
        <v>3000</v>
      </c>
      <c r="D51" s="392">
        <v>4000</v>
      </c>
      <c r="E51" s="392">
        <v>4000</v>
      </c>
      <c r="F51" s="392">
        <v>4000</v>
      </c>
      <c r="G51" s="392">
        <v>4000</v>
      </c>
      <c r="H51" s="392">
        <v>4000</v>
      </c>
      <c r="I51" s="392">
        <v>4000</v>
      </c>
      <c r="J51" s="392">
        <v>4000</v>
      </c>
      <c r="K51" s="392">
        <v>0</v>
      </c>
      <c r="L51" s="392">
        <v>0</v>
      </c>
      <c r="M51" s="392">
        <v>0</v>
      </c>
      <c r="N51" s="459">
        <f>SUM(B51:M51)</f>
        <v>31000</v>
      </c>
      <c r="O51" s="394">
        <f t="shared" ref="O51:O57" si="5">IFERROR(AVERAGEIF(B51:M51,"&gt;0"),"")</f>
        <v>3875</v>
      </c>
    </row>
    <row r="52" spans="1:15" s="25" customFormat="1" ht="15" customHeight="1" x14ac:dyDescent="0.2">
      <c r="A52" s="408" t="s">
        <v>326</v>
      </c>
      <c r="B52" s="392">
        <v>0</v>
      </c>
      <c r="C52" s="392">
        <v>0</v>
      </c>
      <c r="D52" s="392">
        <v>0</v>
      </c>
      <c r="E52" s="392">
        <v>0</v>
      </c>
      <c r="F52" s="392">
        <v>0</v>
      </c>
      <c r="G52" s="392">
        <v>0</v>
      </c>
      <c r="H52" s="392">
        <v>0</v>
      </c>
      <c r="I52" s="392">
        <v>0</v>
      </c>
      <c r="J52" s="392">
        <v>0</v>
      </c>
      <c r="K52" s="392">
        <v>0</v>
      </c>
      <c r="L52" s="392">
        <v>0</v>
      </c>
      <c r="M52" s="392">
        <v>0</v>
      </c>
      <c r="N52" s="459">
        <f>SUM(B52:M52)</f>
        <v>0</v>
      </c>
      <c r="O52" s="394" t="str">
        <f t="shared" si="5"/>
        <v/>
      </c>
    </row>
    <row r="53" spans="1:15" s="25" customFormat="1" ht="15" customHeight="1" x14ac:dyDescent="0.2">
      <c r="A53" s="410" t="s">
        <v>515</v>
      </c>
      <c r="B53" s="392">
        <v>0</v>
      </c>
      <c r="C53" s="392">
        <v>0</v>
      </c>
      <c r="D53" s="392">
        <v>0</v>
      </c>
      <c r="E53" s="392">
        <v>0</v>
      </c>
      <c r="F53" s="392">
        <v>0</v>
      </c>
      <c r="G53" s="392">
        <v>0</v>
      </c>
      <c r="H53" s="392">
        <v>0</v>
      </c>
      <c r="I53" s="392">
        <v>0</v>
      </c>
      <c r="J53" s="392">
        <v>0</v>
      </c>
      <c r="K53" s="392">
        <v>0</v>
      </c>
      <c r="L53" s="392">
        <v>0</v>
      </c>
      <c r="M53" s="392">
        <v>0</v>
      </c>
      <c r="N53" s="409">
        <f>SUM(B53:M53)</f>
        <v>0</v>
      </c>
      <c r="O53" s="394" t="str">
        <f t="shared" si="5"/>
        <v/>
      </c>
    </row>
    <row r="54" spans="1:15" s="25" customFormat="1" ht="15" customHeight="1" x14ac:dyDescent="0.2">
      <c r="A54" s="408" t="s">
        <v>148</v>
      </c>
      <c r="B54" s="392">
        <v>0</v>
      </c>
      <c r="C54" s="392">
        <v>0</v>
      </c>
      <c r="D54" s="392">
        <v>0</v>
      </c>
      <c r="E54" s="392">
        <v>0</v>
      </c>
      <c r="F54" s="392">
        <v>0</v>
      </c>
      <c r="G54" s="392">
        <v>0</v>
      </c>
      <c r="H54" s="392">
        <v>0</v>
      </c>
      <c r="I54" s="392">
        <v>0</v>
      </c>
      <c r="J54" s="392">
        <v>0</v>
      </c>
      <c r="K54" s="392">
        <v>0</v>
      </c>
      <c r="L54" s="392">
        <v>0</v>
      </c>
      <c r="M54" s="392">
        <v>0</v>
      </c>
      <c r="N54" s="409">
        <f>SUM(B54:M54)</f>
        <v>0</v>
      </c>
      <c r="O54" s="394" t="str">
        <f t="shared" si="5"/>
        <v/>
      </c>
    </row>
    <row r="55" spans="1:15" s="25" customFormat="1" ht="15" customHeight="1" x14ac:dyDescent="0.2">
      <c r="A55" s="411" t="s">
        <v>179</v>
      </c>
      <c r="B55" s="392">
        <v>0</v>
      </c>
      <c r="C55" s="392">
        <v>0</v>
      </c>
      <c r="D55" s="392">
        <v>0</v>
      </c>
      <c r="E55" s="392">
        <v>0</v>
      </c>
      <c r="F55" s="392">
        <v>0</v>
      </c>
      <c r="G55" s="392">
        <v>0</v>
      </c>
      <c r="H55" s="392">
        <v>0</v>
      </c>
      <c r="I55" s="392">
        <v>0</v>
      </c>
      <c r="J55" s="392">
        <v>0</v>
      </c>
      <c r="K55" s="392">
        <v>0</v>
      </c>
      <c r="L55" s="392">
        <v>0</v>
      </c>
      <c r="M55" s="392">
        <v>0</v>
      </c>
      <c r="N55" s="459"/>
      <c r="O55" s="394" t="str">
        <f t="shared" si="5"/>
        <v/>
      </c>
    </row>
    <row r="56" spans="1:15" s="25" customFormat="1" ht="15" customHeight="1" x14ac:dyDescent="0.2">
      <c r="A56" s="411" t="s">
        <v>3</v>
      </c>
      <c r="B56" s="392">
        <v>0</v>
      </c>
      <c r="C56" s="392">
        <v>0</v>
      </c>
      <c r="D56" s="392">
        <v>0</v>
      </c>
      <c r="E56" s="392">
        <v>0</v>
      </c>
      <c r="F56" s="392">
        <v>0</v>
      </c>
      <c r="G56" s="392">
        <v>0</v>
      </c>
      <c r="H56" s="392">
        <v>0</v>
      </c>
      <c r="I56" s="392">
        <v>0</v>
      </c>
      <c r="J56" s="392">
        <v>0</v>
      </c>
      <c r="K56" s="392">
        <v>0</v>
      </c>
      <c r="L56" s="392">
        <v>0</v>
      </c>
      <c r="M56" s="392">
        <v>0</v>
      </c>
      <c r="N56" s="459">
        <f>SUM(B56:M56)</f>
        <v>0</v>
      </c>
      <c r="O56" s="394" t="str">
        <f t="shared" si="5"/>
        <v/>
      </c>
    </row>
    <row r="57" spans="1:15" s="25" customFormat="1" ht="15" customHeight="1" thickBot="1" x14ac:dyDescent="0.25">
      <c r="A57" s="412" t="s">
        <v>1</v>
      </c>
      <c r="B57" s="413">
        <f t="shared" ref="B57:M57" si="6">SUM(B51:B56)</f>
        <v>0</v>
      </c>
      <c r="C57" s="413">
        <f t="shared" si="6"/>
        <v>3000</v>
      </c>
      <c r="D57" s="413">
        <f t="shared" si="6"/>
        <v>4000</v>
      </c>
      <c r="E57" s="413">
        <f t="shared" si="6"/>
        <v>4000</v>
      </c>
      <c r="F57" s="413">
        <f t="shared" si="6"/>
        <v>4000</v>
      </c>
      <c r="G57" s="413">
        <f t="shared" si="6"/>
        <v>4000</v>
      </c>
      <c r="H57" s="413">
        <f t="shared" si="6"/>
        <v>4000</v>
      </c>
      <c r="I57" s="413">
        <f t="shared" si="6"/>
        <v>4000</v>
      </c>
      <c r="J57" s="413">
        <f t="shared" si="6"/>
        <v>4000</v>
      </c>
      <c r="K57" s="413">
        <f t="shared" si="6"/>
        <v>0</v>
      </c>
      <c r="L57" s="413">
        <f t="shared" si="6"/>
        <v>0</v>
      </c>
      <c r="M57" s="413">
        <f t="shared" si="6"/>
        <v>0</v>
      </c>
      <c r="N57" s="460">
        <f>SUM(B57:M57)</f>
        <v>31000</v>
      </c>
      <c r="O57" s="414">
        <f t="shared" si="5"/>
        <v>3875</v>
      </c>
    </row>
    <row r="58" spans="1:15" s="25" customFormat="1" ht="15" customHeight="1" thickBot="1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219"/>
      <c r="O58" s="52"/>
    </row>
    <row r="59" spans="1:15" s="34" customFormat="1" ht="15" customHeight="1" thickBot="1" x14ac:dyDescent="0.25">
      <c r="A59" s="451" t="s">
        <v>9</v>
      </c>
      <c r="B59" s="419">
        <f>'[2]2020'!C17</f>
        <v>4955.42</v>
      </c>
      <c r="C59" s="419">
        <f>'[2]2020'!D17</f>
        <v>5401.32</v>
      </c>
      <c r="D59" s="419">
        <f>'[2]2020'!E17</f>
        <v>7446.04</v>
      </c>
      <c r="E59" s="419">
        <f>'[2]2020'!F17</f>
        <v>8067.02</v>
      </c>
      <c r="F59" s="419">
        <f>'[2]2020'!G17</f>
        <v>10037.68</v>
      </c>
      <c r="G59" s="419">
        <f>'[2]2020'!H17</f>
        <v>12295.39</v>
      </c>
      <c r="H59" s="419">
        <f>'[2]2020'!I17</f>
        <v>14247.95</v>
      </c>
      <c r="I59" s="419">
        <f>'[2]2020'!J17</f>
        <v>13587.35</v>
      </c>
      <c r="J59" s="419">
        <f>'[2]2020'!K17</f>
        <v>14949.06</v>
      </c>
      <c r="K59" s="419">
        <f>'[2]2020'!L17</f>
        <v>0</v>
      </c>
      <c r="L59" s="419">
        <f>'[2]2020'!M17</f>
        <v>0</v>
      </c>
      <c r="M59" s="419">
        <f>'[2]2020'!N17</f>
        <v>0</v>
      </c>
      <c r="N59" s="452"/>
      <c r="O59" s="452"/>
    </row>
    <row r="60" spans="1:15" s="25" customFormat="1" ht="12" x14ac:dyDescent="0.2">
      <c r="N60" s="34"/>
    </row>
    <row r="62" spans="1:15" x14ac:dyDescent="0.2">
      <c r="D62" s="63" t="s">
        <v>7</v>
      </c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B48:C48 F48:G48 I48:M48 E4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Q57"/>
  <sheetViews>
    <sheetView topLeftCell="A25" zoomScale="140" zoomScaleNormal="140" workbookViewId="0">
      <selection activeCell="J50" sqref="J50"/>
    </sheetView>
  </sheetViews>
  <sheetFormatPr defaultRowHeight="12.75" x14ac:dyDescent="0.2"/>
  <cols>
    <col min="1" max="1" width="36.85546875" customWidth="1"/>
    <col min="2" max="2" width="8.85546875" customWidth="1"/>
    <col min="3" max="5" width="9.42578125" customWidth="1"/>
    <col min="6" max="6" width="9.85546875" customWidth="1"/>
    <col min="7" max="7" width="9.7109375" customWidth="1"/>
    <col min="8" max="9" width="9.42578125" customWidth="1"/>
    <col min="10" max="10" width="9.5703125" customWidth="1"/>
    <col min="11" max="13" width="10.7109375" customWidth="1"/>
    <col min="14" max="14" width="10.7109375" style="222" customWidth="1"/>
    <col min="15" max="15" width="10.7109375" customWidth="1"/>
  </cols>
  <sheetData>
    <row r="1" spans="1:15" ht="12.6" customHeight="1" x14ac:dyDescent="0.2">
      <c r="A1" s="520" t="str">
        <f>APUCARANA!A1</f>
        <v xml:space="preserve">ORDEM DOS ADVOGADOS DO BRASIL - Seção PR 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2"/>
    </row>
    <row r="2" spans="1:15" ht="12.6" customHeight="1" thickBot="1" x14ac:dyDescent="0.25">
      <c r="A2" s="505" t="s">
        <v>645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2.6" customHeight="1" thickBo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21"/>
      <c r="O3" s="3"/>
    </row>
    <row r="4" spans="1:15" ht="12.6" customHeight="1" thickBot="1" x14ac:dyDescent="0.25">
      <c r="A4" s="526" t="s">
        <v>50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8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20"/>
      <c r="O5" s="2"/>
    </row>
    <row r="6" spans="1:15" s="25" customFormat="1" ht="12.6" customHeight="1" thickBot="1" x14ac:dyDescent="0.25">
      <c r="A6" s="299" t="s">
        <v>0</v>
      </c>
      <c r="B6" s="126">
        <v>43831</v>
      </c>
      <c r="C6" s="102">
        <v>43862</v>
      </c>
      <c r="D6" s="102">
        <v>43891</v>
      </c>
      <c r="E6" s="164">
        <v>43922</v>
      </c>
      <c r="F6" s="96">
        <v>43952</v>
      </c>
      <c r="G6" s="126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300" t="str">
        <f>APUCARANA!N6</f>
        <v>Total</v>
      </c>
      <c r="O6" s="301" t="str">
        <f>APUCARANA!O6</f>
        <v>Média</v>
      </c>
    </row>
    <row r="7" spans="1:15" s="25" customFormat="1" ht="12.6" customHeight="1" x14ac:dyDescent="0.2">
      <c r="A7" s="166" t="s">
        <v>97</v>
      </c>
      <c r="B7" s="99">
        <v>14.17</v>
      </c>
      <c r="C7" s="54">
        <v>14.17</v>
      </c>
      <c r="D7" s="54">
        <v>14.17</v>
      </c>
      <c r="E7" s="54">
        <v>14.13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99">
        <v>0</v>
      </c>
      <c r="L7" s="54">
        <v>0</v>
      </c>
      <c r="M7" s="54">
        <v>0</v>
      </c>
      <c r="N7" s="290">
        <f t="shared" ref="N7:N42" si="0">SUM(B7:M7)</f>
        <v>56.64</v>
      </c>
      <c r="O7" s="106">
        <f>IFERROR(AVERAGEIF(B7:M7,"&gt;0"),"")</f>
        <v>14.16</v>
      </c>
    </row>
    <row r="8" spans="1:15" s="25" customFormat="1" ht="12.6" customHeight="1" x14ac:dyDescent="0.2">
      <c r="A8" s="105" t="s">
        <v>113</v>
      </c>
      <c r="B8" s="99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99">
        <v>0</v>
      </c>
      <c r="L8" s="54">
        <v>0</v>
      </c>
      <c r="M8" s="54">
        <v>0</v>
      </c>
      <c r="N8" s="290">
        <f t="shared" si="0"/>
        <v>0</v>
      </c>
      <c r="O8" s="106" t="str">
        <f t="shared" ref="O8:O29" si="1">IFERROR(AVERAGEIF(B8:M8,"&gt;0"),"")</f>
        <v/>
      </c>
    </row>
    <row r="9" spans="1:15" s="25" customFormat="1" ht="12.6" customHeight="1" x14ac:dyDescent="0.2">
      <c r="A9" s="281" t="s">
        <v>490</v>
      </c>
      <c r="B9" s="99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99">
        <v>0</v>
      </c>
      <c r="L9" s="54">
        <v>0</v>
      </c>
      <c r="M9" s="54">
        <v>0</v>
      </c>
      <c r="N9" s="290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278</v>
      </c>
      <c r="B10" s="99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99">
        <v>0</v>
      </c>
      <c r="L10" s="54">
        <v>0</v>
      </c>
      <c r="M10" s="54">
        <v>0</v>
      </c>
      <c r="N10" s="226">
        <f>SUM(B10:M10)</f>
        <v>0</v>
      </c>
      <c r="O10" s="106" t="str">
        <f t="shared" si="1"/>
        <v/>
      </c>
    </row>
    <row r="11" spans="1:15" s="25" customFormat="1" ht="12.6" customHeight="1" x14ac:dyDescent="0.2">
      <c r="A11" s="105" t="s">
        <v>131</v>
      </c>
      <c r="B11" s="99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99">
        <v>0</v>
      </c>
      <c r="L11" s="54">
        <v>0</v>
      </c>
      <c r="M11" s="54">
        <v>0</v>
      </c>
      <c r="N11" s="290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281" t="s">
        <v>157</v>
      </c>
      <c r="B12" s="99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99">
        <v>0</v>
      </c>
      <c r="L12" s="54">
        <v>0</v>
      </c>
      <c r="M12" s="54">
        <v>0</v>
      </c>
      <c r="N12" s="290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281" t="s">
        <v>348</v>
      </c>
      <c r="B13" s="99">
        <v>850</v>
      </c>
      <c r="C13" s="54">
        <v>115</v>
      </c>
      <c r="D13" s="54">
        <v>0</v>
      </c>
      <c r="E13" s="54">
        <v>85</v>
      </c>
      <c r="F13" s="54">
        <v>0</v>
      </c>
      <c r="G13" s="54">
        <v>85</v>
      </c>
      <c r="H13" s="54">
        <v>0</v>
      </c>
      <c r="I13" s="54">
        <v>0</v>
      </c>
      <c r="J13" s="54">
        <v>0</v>
      </c>
      <c r="K13" s="99">
        <v>0</v>
      </c>
      <c r="L13" s="54">
        <v>0</v>
      </c>
      <c r="M13" s="54">
        <v>0</v>
      </c>
      <c r="N13" s="290">
        <f t="shared" si="0"/>
        <v>1135</v>
      </c>
      <c r="O13" s="106">
        <f t="shared" si="1"/>
        <v>283.75</v>
      </c>
    </row>
    <row r="14" spans="1:15" s="25" customFormat="1" ht="12.6" customHeight="1" x14ac:dyDescent="0.2">
      <c r="A14" s="281" t="s">
        <v>412</v>
      </c>
      <c r="B14" s="99">
        <v>289.63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351.58</v>
      </c>
      <c r="I14" s="54">
        <v>0</v>
      </c>
      <c r="J14" s="54">
        <v>0</v>
      </c>
      <c r="K14" s="99">
        <v>0</v>
      </c>
      <c r="L14" s="54">
        <v>0</v>
      </c>
      <c r="M14" s="54">
        <v>0</v>
      </c>
      <c r="N14" s="290">
        <f t="shared" si="0"/>
        <v>641.21</v>
      </c>
      <c r="O14" s="106">
        <f t="shared" si="1"/>
        <v>320.60500000000002</v>
      </c>
    </row>
    <row r="15" spans="1:15" s="25" customFormat="1" ht="12.6" customHeight="1" x14ac:dyDescent="0.2">
      <c r="A15" s="281" t="s">
        <v>491</v>
      </c>
      <c r="B15" s="99">
        <v>0</v>
      </c>
      <c r="C15" s="54">
        <v>0</v>
      </c>
      <c r="D15" s="54">
        <v>0</v>
      </c>
      <c r="E15" s="54">
        <v>664.61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99">
        <v>0</v>
      </c>
      <c r="L15" s="54">
        <v>0</v>
      </c>
      <c r="M15" s="54">
        <v>0</v>
      </c>
      <c r="N15" s="290">
        <f t="shared" si="0"/>
        <v>664.61</v>
      </c>
      <c r="O15" s="106">
        <f t="shared" si="1"/>
        <v>664.61</v>
      </c>
    </row>
    <row r="16" spans="1:15" s="25" customFormat="1" ht="12.6" customHeight="1" x14ac:dyDescent="0.2">
      <c r="A16" s="162" t="s">
        <v>67</v>
      </c>
      <c r="B16" s="99">
        <v>0</v>
      </c>
      <c r="C16" s="54">
        <v>84.48</v>
      </c>
      <c r="D16" s="54">
        <v>107.6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99">
        <v>0</v>
      </c>
      <c r="L16" s="54">
        <v>0</v>
      </c>
      <c r="M16" s="54">
        <v>0</v>
      </c>
      <c r="N16" s="290">
        <f t="shared" si="0"/>
        <v>192.07999999999998</v>
      </c>
      <c r="O16" s="106">
        <f t="shared" si="1"/>
        <v>96.039999999999992</v>
      </c>
    </row>
    <row r="17" spans="1:15" s="25" customFormat="1" ht="12.6" customHeight="1" x14ac:dyDescent="0.2">
      <c r="A17" s="162" t="s">
        <v>232</v>
      </c>
      <c r="B17" s="99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99">
        <v>0</v>
      </c>
      <c r="L17" s="54">
        <v>0</v>
      </c>
      <c r="M17" s="54">
        <v>0</v>
      </c>
      <c r="N17" s="290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62" t="s">
        <v>537</v>
      </c>
      <c r="B18" s="99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99">
        <v>0</v>
      </c>
      <c r="L18" s="54">
        <v>0</v>
      </c>
      <c r="M18" s="54">
        <v>0</v>
      </c>
      <c r="N18" s="290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62" t="s">
        <v>76</v>
      </c>
      <c r="B19" s="99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99">
        <v>0</v>
      </c>
      <c r="L19" s="54">
        <v>0</v>
      </c>
      <c r="M19" s="54">
        <v>0</v>
      </c>
      <c r="N19" s="290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62" t="s">
        <v>88</v>
      </c>
      <c r="B20" s="99">
        <v>61</v>
      </c>
      <c r="C20" s="54">
        <v>30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99">
        <v>0</v>
      </c>
      <c r="L20" s="54">
        <v>0</v>
      </c>
      <c r="M20" s="54">
        <v>0</v>
      </c>
      <c r="N20" s="290">
        <f t="shared" si="0"/>
        <v>91</v>
      </c>
      <c r="O20" s="106">
        <f t="shared" si="1"/>
        <v>45.5</v>
      </c>
    </row>
    <row r="21" spans="1:15" s="25" customFormat="1" ht="12.6" customHeight="1" x14ac:dyDescent="0.2">
      <c r="A21" s="162" t="s">
        <v>77</v>
      </c>
      <c r="B21" s="99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99">
        <v>0</v>
      </c>
      <c r="L21" s="54">
        <v>0</v>
      </c>
      <c r="M21" s="54">
        <v>0</v>
      </c>
      <c r="N21" s="290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62" t="s">
        <v>83</v>
      </c>
      <c r="B22" s="99">
        <v>0</v>
      </c>
      <c r="C22" s="54">
        <v>0</v>
      </c>
      <c r="D22" s="54">
        <v>0</v>
      </c>
      <c r="E22" s="54">
        <v>0</v>
      </c>
      <c r="F22" s="54">
        <v>363.14</v>
      </c>
      <c r="G22" s="54">
        <v>0</v>
      </c>
      <c r="H22" s="54">
        <v>0</v>
      </c>
      <c r="I22" s="54">
        <v>0</v>
      </c>
      <c r="J22" s="54">
        <v>0</v>
      </c>
      <c r="K22" s="99">
        <v>0</v>
      </c>
      <c r="L22" s="54">
        <v>0</v>
      </c>
      <c r="M22" s="54">
        <v>0</v>
      </c>
      <c r="N22" s="290">
        <f t="shared" si="0"/>
        <v>363.14</v>
      </c>
      <c r="O22" s="106">
        <f t="shared" si="1"/>
        <v>363.14</v>
      </c>
    </row>
    <row r="23" spans="1:15" s="25" customFormat="1" ht="12.6" customHeight="1" x14ac:dyDescent="0.2">
      <c r="A23" s="162" t="s">
        <v>69</v>
      </c>
      <c r="B23" s="99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99">
        <v>0</v>
      </c>
      <c r="L23" s="54">
        <v>0</v>
      </c>
      <c r="M23" s="54">
        <v>0</v>
      </c>
      <c r="N23" s="290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62" t="s">
        <v>176</v>
      </c>
      <c r="B24" s="99">
        <v>0</v>
      </c>
      <c r="C24" s="54">
        <v>0</v>
      </c>
      <c r="D24" s="54">
        <v>0</v>
      </c>
      <c r="E24" s="54">
        <v>0</v>
      </c>
      <c r="F24" s="54">
        <v>1100.8</v>
      </c>
      <c r="G24" s="54">
        <v>0</v>
      </c>
      <c r="H24" s="54">
        <v>0</v>
      </c>
      <c r="I24" s="54">
        <v>0</v>
      </c>
      <c r="J24" s="54">
        <v>0</v>
      </c>
      <c r="K24" s="99">
        <v>0</v>
      </c>
      <c r="L24" s="54">
        <v>0</v>
      </c>
      <c r="M24" s="54">
        <v>0</v>
      </c>
      <c r="N24" s="290">
        <f t="shared" si="0"/>
        <v>1100.8</v>
      </c>
      <c r="O24" s="106">
        <f t="shared" si="1"/>
        <v>1100.8</v>
      </c>
    </row>
    <row r="25" spans="1:15" s="25" customFormat="1" ht="12.6" customHeight="1" x14ac:dyDescent="0.2">
      <c r="A25" s="121" t="s">
        <v>126</v>
      </c>
      <c r="B25" s="99">
        <v>0</v>
      </c>
      <c r="C25" s="54">
        <v>0</v>
      </c>
      <c r="D25" s="54">
        <v>0</v>
      </c>
      <c r="E25" s="54">
        <v>0</v>
      </c>
      <c r="F25" s="54"/>
      <c r="G25" s="54">
        <v>0</v>
      </c>
      <c r="H25" s="54">
        <v>59.97</v>
      </c>
      <c r="I25" s="54">
        <v>0</v>
      </c>
      <c r="J25" s="54">
        <v>0</v>
      </c>
      <c r="K25" s="99">
        <v>0</v>
      </c>
      <c r="L25" s="54">
        <v>0</v>
      </c>
      <c r="M25" s="54">
        <v>0</v>
      </c>
      <c r="N25" s="290"/>
      <c r="O25" s="106"/>
    </row>
    <row r="26" spans="1:15" s="25" customFormat="1" ht="12.6" customHeight="1" x14ac:dyDescent="0.2">
      <c r="A26" s="105" t="s">
        <v>181</v>
      </c>
      <c r="B26" s="99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99">
        <v>0</v>
      </c>
      <c r="L26" s="54">
        <v>0</v>
      </c>
      <c r="M26" s="54">
        <v>0</v>
      </c>
      <c r="N26" s="290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55" t="s">
        <v>696</v>
      </c>
      <c r="B27" s="99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139.6</v>
      </c>
      <c r="K27" s="99">
        <v>0</v>
      </c>
      <c r="L27" s="54">
        <v>0</v>
      </c>
      <c r="M27" s="54">
        <v>0</v>
      </c>
      <c r="N27" s="290">
        <f t="shared" si="0"/>
        <v>139.6</v>
      </c>
      <c r="O27" s="106">
        <f t="shared" si="1"/>
        <v>139.6</v>
      </c>
    </row>
    <row r="28" spans="1:15" s="25" customFormat="1" ht="12.6" customHeight="1" x14ac:dyDescent="0.2">
      <c r="A28" s="155" t="s">
        <v>372</v>
      </c>
      <c r="B28" s="99">
        <v>29.81</v>
      </c>
      <c r="C28" s="54">
        <v>29.81</v>
      </c>
      <c r="D28" s="54">
        <v>29.81</v>
      </c>
      <c r="E28" s="54">
        <v>29.81</v>
      </c>
      <c r="F28" s="54">
        <v>29.81</v>
      </c>
      <c r="G28" s="54">
        <v>38.47</v>
      </c>
      <c r="H28" s="54">
        <v>38.47</v>
      </c>
      <c r="I28" s="54">
        <v>38.47</v>
      </c>
      <c r="J28" s="54">
        <v>38.47</v>
      </c>
      <c r="K28" s="99">
        <v>0</v>
      </c>
      <c r="L28" s="54">
        <v>0</v>
      </c>
      <c r="M28" s="54">
        <v>0</v>
      </c>
      <c r="N28" s="290">
        <f t="shared" si="0"/>
        <v>302.92999999999995</v>
      </c>
      <c r="O28" s="106">
        <f t="shared" si="1"/>
        <v>33.658888888888882</v>
      </c>
    </row>
    <row r="29" spans="1:15" s="25" customFormat="1" ht="12.6" customHeight="1" x14ac:dyDescent="0.2">
      <c r="A29" s="162" t="s">
        <v>538</v>
      </c>
      <c r="B29" s="99">
        <v>510</v>
      </c>
      <c r="C29" s="54">
        <v>570</v>
      </c>
      <c r="D29" s="54">
        <v>1160</v>
      </c>
      <c r="E29" s="54">
        <v>337.5</v>
      </c>
      <c r="F29" s="54">
        <v>0</v>
      </c>
      <c r="G29" s="54">
        <v>120</v>
      </c>
      <c r="H29" s="54">
        <v>0</v>
      </c>
      <c r="I29" s="54">
        <v>0</v>
      </c>
      <c r="J29" s="54">
        <v>0</v>
      </c>
      <c r="K29" s="99">
        <v>0</v>
      </c>
      <c r="L29" s="54">
        <v>0</v>
      </c>
      <c r="M29" s="54">
        <v>0</v>
      </c>
      <c r="N29" s="290">
        <f t="shared" si="0"/>
        <v>2697.5</v>
      </c>
      <c r="O29" s="106">
        <f t="shared" si="1"/>
        <v>539.5</v>
      </c>
    </row>
    <row r="30" spans="1:15" s="25" customFormat="1" ht="12.6" customHeight="1" x14ac:dyDescent="0.2">
      <c r="A30" s="162" t="s">
        <v>672</v>
      </c>
      <c r="B30" s="99"/>
      <c r="C30" s="54"/>
      <c r="D30" s="54">
        <v>1000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99">
        <v>0</v>
      </c>
      <c r="L30" s="54">
        <v>0</v>
      </c>
      <c r="M30" s="54">
        <v>0</v>
      </c>
      <c r="N30" s="290"/>
      <c r="O30" s="106"/>
    </row>
    <row r="31" spans="1:15" s="25" customFormat="1" ht="12.6" customHeight="1" x14ac:dyDescent="0.2">
      <c r="A31" s="162" t="s">
        <v>536</v>
      </c>
      <c r="B31" s="99">
        <v>32.200000000000003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99">
        <v>0</v>
      </c>
      <c r="L31" s="54">
        <v>0</v>
      </c>
      <c r="M31" s="54">
        <v>0</v>
      </c>
      <c r="N31" s="290">
        <f t="shared" si="0"/>
        <v>32.200000000000003</v>
      </c>
      <c r="O31" s="106">
        <f t="shared" ref="O31:O43" si="2">IFERROR(AVERAGEIF(B31:M31,"&gt;0"),"")</f>
        <v>32.200000000000003</v>
      </c>
    </row>
    <row r="32" spans="1:15" s="25" customFormat="1" ht="12.6" customHeight="1" x14ac:dyDescent="0.2">
      <c r="A32" s="162" t="s">
        <v>162</v>
      </c>
      <c r="B32" s="99">
        <v>12.95</v>
      </c>
      <c r="C32" s="54">
        <v>12</v>
      </c>
      <c r="D32" s="54">
        <v>0</v>
      </c>
      <c r="E32" s="54">
        <v>30.25</v>
      </c>
      <c r="F32" s="54">
        <v>0</v>
      </c>
      <c r="G32" s="54">
        <v>64.75</v>
      </c>
      <c r="H32" s="54">
        <v>0</v>
      </c>
      <c r="I32" s="54">
        <v>10.3</v>
      </c>
      <c r="J32" s="54">
        <v>11.15</v>
      </c>
      <c r="K32" s="99">
        <v>0</v>
      </c>
      <c r="L32" s="54">
        <v>0</v>
      </c>
      <c r="M32" s="54">
        <v>0</v>
      </c>
      <c r="N32" s="290">
        <f t="shared" si="0"/>
        <v>141.4</v>
      </c>
      <c r="O32" s="106">
        <f t="shared" si="2"/>
        <v>23.566666666666666</v>
      </c>
    </row>
    <row r="33" spans="1:17" s="25" customFormat="1" ht="12.6" customHeight="1" x14ac:dyDescent="0.2">
      <c r="A33" s="162" t="s">
        <v>95</v>
      </c>
      <c r="B33" s="99">
        <v>717.61</v>
      </c>
      <c r="C33" s="54">
        <v>343.41</v>
      </c>
      <c r="D33" s="54">
        <v>0</v>
      </c>
      <c r="E33" s="54">
        <v>369.38</v>
      </c>
      <c r="F33" s="54">
        <v>254.06</v>
      </c>
      <c r="G33" s="54">
        <v>441.58</v>
      </c>
      <c r="H33" s="54">
        <v>0</v>
      </c>
      <c r="I33" s="54">
        <v>256.17</v>
      </c>
      <c r="J33" s="54">
        <v>173.93</v>
      </c>
      <c r="K33" s="99">
        <v>0</v>
      </c>
      <c r="L33" s="54">
        <v>0</v>
      </c>
      <c r="M33" s="54">
        <v>0</v>
      </c>
      <c r="N33" s="290">
        <f t="shared" si="0"/>
        <v>2556.14</v>
      </c>
      <c r="O33" s="106">
        <f t="shared" si="2"/>
        <v>365.16285714285715</v>
      </c>
    </row>
    <row r="34" spans="1:17" s="25" customFormat="1" ht="12.6" customHeight="1" x14ac:dyDescent="0.2">
      <c r="A34" s="162" t="s">
        <v>98</v>
      </c>
      <c r="B34" s="99">
        <v>0</v>
      </c>
      <c r="C34" s="54">
        <v>0</v>
      </c>
      <c r="D34" s="54">
        <v>0</v>
      </c>
      <c r="E34" s="54">
        <v>70</v>
      </c>
      <c r="F34" s="54">
        <v>0</v>
      </c>
      <c r="G34" s="54">
        <v>0</v>
      </c>
      <c r="H34" s="54">
        <v>0</v>
      </c>
      <c r="I34" s="54">
        <v>70</v>
      </c>
      <c r="J34" s="54">
        <v>0</v>
      </c>
      <c r="K34" s="99">
        <v>0</v>
      </c>
      <c r="L34" s="54">
        <v>0</v>
      </c>
      <c r="M34" s="54">
        <v>0</v>
      </c>
      <c r="N34" s="290">
        <f t="shared" si="0"/>
        <v>140</v>
      </c>
      <c r="O34" s="106">
        <f t="shared" si="2"/>
        <v>70</v>
      </c>
    </row>
    <row r="35" spans="1:17" s="25" customFormat="1" ht="12.6" customHeight="1" x14ac:dyDescent="0.2">
      <c r="A35" s="162" t="s">
        <v>130</v>
      </c>
      <c r="B35" s="99">
        <v>0</v>
      </c>
      <c r="C35" s="54">
        <v>0</v>
      </c>
      <c r="D35" s="54">
        <v>0</v>
      </c>
      <c r="E35" s="54"/>
      <c r="F35" s="54">
        <v>220</v>
      </c>
      <c r="G35" s="54">
        <v>0</v>
      </c>
      <c r="H35" s="54">
        <v>0</v>
      </c>
      <c r="I35" s="54">
        <v>0</v>
      </c>
      <c r="J35" s="54">
        <v>0</v>
      </c>
      <c r="K35" s="99">
        <v>0</v>
      </c>
      <c r="L35" s="54">
        <v>0</v>
      </c>
      <c r="M35" s="54">
        <v>0</v>
      </c>
      <c r="N35" s="290">
        <f t="shared" si="0"/>
        <v>220</v>
      </c>
      <c r="O35" s="106">
        <f t="shared" si="2"/>
        <v>220</v>
      </c>
    </row>
    <row r="36" spans="1:17" s="25" customFormat="1" ht="12.6" customHeight="1" x14ac:dyDescent="0.2">
      <c r="A36" s="162" t="s">
        <v>269</v>
      </c>
      <c r="B36" s="99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99">
        <v>0</v>
      </c>
      <c r="L36" s="54">
        <v>0</v>
      </c>
      <c r="M36" s="54">
        <v>0</v>
      </c>
      <c r="N36" s="290">
        <f t="shared" si="0"/>
        <v>0</v>
      </c>
      <c r="O36" s="106" t="str">
        <f t="shared" si="2"/>
        <v/>
      </c>
    </row>
    <row r="37" spans="1:17" s="25" customFormat="1" ht="12.6" customHeight="1" x14ac:dyDescent="0.2">
      <c r="A37" s="162" t="s">
        <v>99</v>
      </c>
      <c r="B37" s="99">
        <v>319.8</v>
      </c>
      <c r="C37" s="54">
        <v>159.9</v>
      </c>
      <c r="D37" s="54">
        <v>0</v>
      </c>
      <c r="E37" s="54">
        <v>159.9</v>
      </c>
      <c r="F37" s="54">
        <v>159.9</v>
      </c>
      <c r="G37" s="54">
        <v>319.8</v>
      </c>
      <c r="H37" s="54">
        <v>0</v>
      </c>
      <c r="I37" s="54">
        <v>159.9</v>
      </c>
      <c r="J37" s="54">
        <v>159.9</v>
      </c>
      <c r="K37" s="99">
        <v>0</v>
      </c>
      <c r="L37" s="54">
        <v>0</v>
      </c>
      <c r="M37" s="54">
        <v>0</v>
      </c>
      <c r="N37" s="290">
        <f t="shared" si="0"/>
        <v>1439.1000000000001</v>
      </c>
      <c r="O37" s="106">
        <f t="shared" si="2"/>
        <v>205.58571428571432</v>
      </c>
    </row>
    <row r="38" spans="1:17" s="25" customFormat="1" ht="12.6" customHeight="1" x14ac:dyDescent="0.2">
      <c r="A38" s="162" t="s">
        <v>138</v>
      </c>
      <c r="B38" s="99">
        <v>600</v>
      </c>
      <c r="C38" s="54">
        <v>300</v>
      </c>
      <c r="D38" s="54">
        <v>0</v>
      </c>
      <c r="E38" s="54">
        <v>300</v>
      </c>
      <c r="F38" s="54">
        <v>300</v>
      </c>
      <c r="G38" s="54">
        <v>600</v>
      </c>
      <c r="H38" s="54">
        <v>0</v>
      </c>
      <c r="I38" s="54">
        <v>300</v>
      </c>
      <c r="J38" s="54">
        <v>300</v>
      </c>
      <c r="K38" s="99">
        <v>0</v>
      </c>
      <c r="L38" s="54">
        <v>0</v>
      </c>
      <c r="M38" s="54">
        <v>0</v>
      </c>
      <c r="N38" s="290">
        <f t="shared" si="0"/>
        <v>2700</v>
      </c>
      <c r="O38" s="106">
        <f t="shared" si="2"/>
        <v>385.71428571428572</v>
      </c>
    </row>
    <row r="39" spans="1:17" s="25" customFormat="1" ht="12.6" customHeight="1" x14ac:dyDescent="0.2">
      <c r="A39" s="162" t="s">
        <v>75</v>
      </c>
      <c r="B39" s="99">
        <v>305.19</v>
      </c>
      <c r="C39" s="54">
        <v>155.1</v>
      </c>
      <c r="D39" s="54">
        <v>0</v>
      </c>
      <c r="E39" s="54">
        <v>152.5</v>
      </c>
      <c r="F39" s="54">
        <v>151.46</v>
      </c>
      <c r="G39" s="54">
        <v>309.5</v>
      </c>
      <c r="H39" s="54">
        <v>0</v>
      </c>
      <c r="I39" s="54">
        <v>160.26</v>
      </c>
      <c r="J39" s="54">
        <v>152.6</v>
      </c>
      <c r="K39" s="99">
        <v>0</v>
      </c>
      <c r="L39" s="54">
        <v>0</v>
      </c>
      <c r="M39" s="54">
        <v>0</v>
      </c>
      <c r="N39" s="290">
        <f t="shared" si="0"/>
        <v>1386.61</v>
      </c>
      <c r="O39" s="106">
        <f t="shared" si="2"/>
        <v>198.08714285714285</v>
      </c>
    </row>
    <row r="40" spans="1:17" s="25" customFormat="1" ht="12.6" customHeight="1" x14ac:dyDescent="0.2">
      <c r="A40" s="162" t="s">
        <v>261</v>
      </c>
      <c r="B40" s="99">
        <v>43.5</v>
      </c>
      <c r="C40" s="54">
        <v>42</v>
      </c>
      <c r="D40" s="54">
        <v>43.5</v>
      </c>
      <c r="E40" s="54">
        <v>78.5</v>
      </c>
      <c r="F40" s="54">
        <v>42</v>
      </c>
      <c r="G40" s="54">
        <v>49</v>
      </c>
      <c r="H40" s="54">
        <v>49</v>
      </c>
      <c r="I40" s="54">
        <v>49</v>
      </c>
      <c r="J40" s="54">
        <v>49</v>
      </c>
      <c r="K40" s="99">
        <v>0</v>
      </c>
      <c r="L40" s="54">
        <v>0</v>
      </c>
      <c r="M40" s="54">
        <v>0</v>
      </c>
      <c r="N40" s="290">
        <f t="shared" si="0"/>
        <v>445.5</v>
      </c>
      <c r="O40" s="106">
        <f t="shared" si="2"/>
        <v>49.5</v>
      </c>
    </row>
    <row r="41" spans="1:17" s="25" customFormat="1" ht="12.6" customHeight="1" x14ac:dyDescent="0.2">
      <c r="A41" s="162" t="s">
        <v>520</v>
      </c>
      <c r="B41" s="99">
        <v>9.52</v>
      </c>
      <c r="C41" s="54">
        <v>0</v>
      </c>
      <c r="D41" s="54">
        <v>0</v>
      </c>
      <c r="E41" s="54">
        <v>12.43</v>
      </c>
      <c r="F41" s="54">
        <v>0</v>
      </c>
      <c r="G41" s="54">
        <v>9.3699999999999992</v>
      </c>
      <c r="H41" s="54">
        <v>0</v>
      </c>
      <c r="I41" s="54">
        <v>16.77</v>
      </c>
      <c r="J41" s="54">
        <v>0</v>
      </c>
      <c r="K41" s="99">
        <v>0</v>
      </c>
      <c r="L41" s="54">
        <v>0</v>
      </c>
      <c r="M41" s="54">
        <v>0</v>
      </c>
      <c r="N41" s="290">
        <f t="shared" si="0"/>
        <v>48.09</v>
      </c>
      <c r="O41" s="106">
        <f t="shared" si="2"/>
        <v>12.022500000000001</v>
      </c>
    </row>
    <row r="42" spans="1:17" s="25" customFormat="1" ht="12.6" customHeight="1" x14ac:dyDescent="0.2">
      <c r="A42" s="162" t="s">
        <v>81</v>
      </c>
      <c r="B42" s="99">
        <v>285.42</v>
      </c>
      <c r="C42" s="54">
        <v>145.75</v>
      </c>
      <c r="D42" s="54">
        <v>0</v>
      </c>
      <c r="E42" s="54">
        <v>140.47999999999999</v>
      </c>
      <c r="F42" s="54">
        <v>140.25</v>
      </c>
      <c r="G42" s="54">
        <v>274.97000000000003</v>
      </c>
      <c r="H42" s="54">
        <v>0</v>
      </c>
      <c r="I42" s="54">
        <v>136.04</v>
      </c>
      <c r="J42" s="54">
        <v>136.04</v>
      </c>
      <c r="K42" s="99">
        <v>0</v>
      </c>
      <c r="L42" s="54">
        <v>0</v>
      </c>
      <c r="M42" s="54">
        <v>0</v>
      </c>
      <c r="N42" s="290">
        <f t="shared" si="0"/>
        <v>1258.95</v>
      </c>
      <c r="O42" s="106">
        <f t="shared" si="2"/>
        <v>179.85</v>
      </c>
    </row>
    <row r="43" spans="1:17" s="25" customFormat="1" ht="12.6" customHeight="1" thickBot="1" x14ac:dyDescent="0.25">
      <c r="A43" s="171" t="s">
        <v>1</v>
      </c>
      <c r="B43" s="172">
        <f t="shared" ref="B43:N43" si="3">SUM(B7:B42)</f>
        <v>4080.8</v>
      </c>
      <c r="C43" s="172">
        <f t="shared" si="3"/>
        <v>2001.6200000000001</v>
      </c>
      <c r="D43" s="172">
        <f t="shared" si="3"/>
        <v>2355.08</v>
      </c>
      <c r="E43" s="172">
        <f>SUM(E7:E42)</f>
        <v>2444.4899999999998</v>
      </c>
      <c r="F43" s="172">
        <f t="shared" si="3"/>
        <v>2761.42</v>
      </c>
      <c r="G43" s="172">
        <f t="shared" si="3"/>
        <v>2312.4399999999996</v>
      </c>
      <c r="H43" s="172">
        <f t="shared" si="3"/>
        <v>499.02</v>
      </c>
      <c r="I43" s="172">
        <f t="shared" si="3"/>
        <v>1196.9099999999999</v>
      </c>
      <c r="J43" s="172">
        <f t="shared" si="3"/>
        <v>1160.69</v>
      </c>
      <c r="K43" s="172">
        <f t="shared" si="3"/>
        <v>0</v>
      </c>
      <c r="L43" s="172">
        <f t="shared" si="3"/>
        <v>0</v>
      </c>
      <c r="M43" s="172">
        <f t="shared" si="3"/>
        <v>0</v>
      </c>
      <c r="N43" s="172">
        <f t="shared" si="3"/>
        <v>17752.5</v>
      </c>
      <c r="O43" s="315">
        <f t="shared" si="2"/>
        <v>2090.2744444444443</v>
      </c>
    </row>
    <row r="44" spans="1:17" s="25" customFormat="1" ht="12.6" customHeight="1" thickBot="1" x14ac:dyDescent="0.25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31"/>
    </row>
    <row r="45" spans="1:17" s="25" customFormat="1" ht="12.6" customHeight="1" thickBot="1" x14ac:dyDescent="0.25">
      <c r="A45" s="64" t="s">
        <v>2</v>
      </c>
      <c r="B45" s="107">
        <f t="shared" ref="B45:O45" si="4">B6</f>
        <v>43831</v>
      </c>
      <c r="C45" s="108">
        <f t="shared" si="4"/>
        <v>43862</v>
      </c>
      <c r="D45" s="108">
        <f t="shared" si="4"/>
        <v>43891</v>
      </c>
      <c r="E45" s="108">
        <f t="shared" si="4"/>
        <v>43922</v>
      </c>
      <c r="F45" s="108">
        <f t="shared" si="4"/>
        <v>43952</v>
      </c>
      <c r="G45" s="108">
        <f t="shared" si="4"/>
        <v>43983</v>
      </c>
      <c r="H45" s="108">
        <f t="shared" si="4"/>
        <v>44013</v>
      </c>
      <c r="I45" s="108">
        <f t="shared" si="4"/>
        <v>44044</v>
      </c>
      <c r="J45" s="108">
        <f t="shared" si="4"/>
        <v>44075</v>
      </c>
      <c r="K45" s="108">
        <f t="shared" si="4"/>
        <v>44105</v>
      </c>
      <c r="L45" s="108">
        <f t="shared" si="4"/>
        <v>44136</v>
      </c>
      <c r="M45" s="108">
        <f t="shared" si="4"/>
        <v>44166</v>
      </c>
      <c r="N45" s="109" t="str">
        <f t="shared" si="4"/>
        <v>Total</v>
      </c>
      <c r="O45" s="120" t="str">
        <f t="shared" si="4"/>
        <v>Média</v>
      </c>
      <c r="Q45" s="30"/>
    </row>
    <row r="46" spans="1:17" s="25" customFormat="1" ht="12.6" customHeight="1" x14ac:dyDescent="0.2">
      <c r="A46" s="111" t="s">
        <v>5</v>
      </c>
      <c r="B46" s="99">
        <v>0</v>
      </c>
      <c r="C46" s="99">
        <v>3000</v>
      </c>
      <c r="D46" s="99">
        <v>4000</v>
      </c>
      <c r="E46" s="99">
        <v>4000</v>
      </c>
      <c r="F46" s="99">
        <v>0</v>
      </c>
      <c r="G46" s="99">
        <v>8000</v>
      </c>
      <c r="H46" s="99">
        <v>4000</v>
      </c>
      <c r="I46" s="99">
        <v>4000</v>
      </c>
      <c r="J46" s="99">
        <v>4000</v>
      </c>
      <c r="K46" s="99">
        <v>0</v>
      </c>
      <c r="L46" s="99">
        <v>0</v>
      </c>
      <c r="M46" s="99">
        <v>0</v>
      </c>
      <c r="N46" s="214">
        <f>SUM(B46:M46)</f>
        <v>31000</v>
      </c>
      <c r="O46" s="106">
        <f>IFERROR(AVERAGEIF(B46:M46,"&gt;0"),"")</f>
        <v>4428.5714285714284</v>
      </c>
    </row>
    <row r="47" spans="1:17" s="25" customFormat="1" ht="12.6" customHeight="1" x14ac:dyDescent="0.2">
      <c r="A47" s="111" t="s">
        <v>292</v>
      </c>
      <c r="B47" s="99">
        <v>0</v>
      </c>
      <c r="C47" s="99">
        <v>0</v>
      </c>
      <c r="D47" s="99">
        <v>1500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214">
        <f t="shared" ref="N47:N54" si="5">SUM(B47:M47)</f>
        <v>1500</v>
      </c>
      <c r="O47" s="106">
        <f t="shared" ref="O47:O53" si="6">IFERROR(AVERAGEIF(B47:M47,"&gt;0"),"")</f>
        <v>1500</v>
      </c>
    </row>
    <row r="48" spans="1:17" s="25" customFormat="1" ht="12.6" customHeight="1" x14ac:dyDescent="0.2">
      <c r="A48" s="111" t="s">
        <v>539</v>
      </c>
      <c r="B48" s="99">
        <v>0</v>
      </c>
      <c r="C48" s="99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214">
        <f>SUM(B48:M48)</f>
        <v>0</v>
      </c>
      <c r="O48" s="106" t="str">
        <f t="shared" si="6"/>
        <v/>
      </c>
    </row>
    <row r="49" spans="1:15" s="25" customFormat="1" ht="12.6" customHeight="1" x14ac:dyDescent="0.2">
      <c r="A49" s="111" t="s">
        <v>148</v>
      </c>
      <c r="B49" s="99">
        <v>0</v>
      </c>
      <c r="C49" s="99">
        <v>0</v>
      </c>
      <c r="D49" s="99">
        <v>0</v>
      </c>
      <c r="E49" s="99">
        <v>0</v>
      </c>
      <c r="F49" s="99">
        <v>3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214">
        <f>SUM(B49:M49)</f>
        <v>3</v>
      </c>
      <c r="O49" s="106">
        <f t="shared" si="6"/>
        <v>3</v>
      </c>
    </row>
    <row r="50" spans="1:15" s="25" customFormat="1" ht="12.6" customHeight="1" x14ac:dyDescent="0.2">
      <c r="A50" s="111" t="s">
        <v>61</v>
      </c>
      <c r="B50" s="99">
        <v>0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214">
        <f>SUM(B50:M50)</f>
        <v>0</v>
      </c>
      <c r="O50" s="106" t="str">
        <f t="shared" si="6"/>
        <v/>
      </c>
    </row>
    <row r="51" spans="1:15" s="25" customFormat="1" ht="12.6" customHeight="1" x14ac:dyDescent="0.2">
      <c r="A51" s="111" t="s">
        <v>265</v>
      </c>
      <c r="B51" s="99">
        <v>0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214">
        <f t="shared" si="5"/>
        <v>0</v>
      </c>
      <c r="O51" s="106" t="str">
        <f t="shared" si="6"/>
        <v/>
      </c>
    </row>
    <row r="52" spans="1:15" s="25" customFormat="1" ht="12.6" customHeight="1" x14ac:dyDescent="0.2">
      <c r="A52" s="182" t="s">
        <v>515</v>
      </c>
      <c r="B52" s="99">
        <v>2000</v>
      </c>
      <c r="C52" s="99">
        <v>0</v>
      </c>
      <c r="D52" s="99">
        <v>520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214">
        <f t="shared" si="5"/>
        <v>2520</v>
      </c>
      <c r="O52" s="106">
        <f t="shared" si="6"/>
        <v>1260</v>
      </c>
    </row>
    <row r="53" spans="1:15" s="25" customFormat="1" ht="12.6" customHeight="1" x14ac:dyDescent="0.2">
      <c r="A53" s="112" t="s">
        <v>363</v>
      </c>
      <c r="B53" s="99">
        <v>321.87</v>
      </c>
      <c r="C53" s="99">
        <v>230.23</v>
      </c>
      <c r="D53" s="99">
        <v>274.83</v>
      </c>
      <c r="E53" s="99">
        <v>217.15</v>
      </c>
      <c r="F53" s="99">
        <v>195.61</v>
      </c>
      <c r="G53" s="99">
        <v>169.94</v>
      </c>
      <c r="H53" s="99">
        <v>147.87</v>
      </c>
      <c r="I53" s="99">
        <v>130.65</v>
      </c>
      <c r="J53" s="99">
        <v>0</v>
      </c>
      <c r="K53" s="99">
        <v>0</v>
      </c>
      <c r="L53" s="99">
        <v>0</v>
      </c>
      <c r="M53" s="99">
        <v>0</v>
      </c>
      <c r="N53" s="216">
        <f t="shared" si="5"/>
        <v>1688.15</v>
      </c>
      <c r="O53" s="106">
        <f t="shared" si="6"/>
        <v>211.01875000000001</v>
      </c>
    </row>
    <row r="54" spans="1:15" s="25" customFormat="1" ht="12.6" customHeight="1" thickBot="1" x14ac:dyDescent="0.25">
      <c r="A54" s="176" t="s">
        <v>1</v>
      </c>
      <c r="B54" s="177">
        <f t="shared" ref="B54:M54" si="7">SUM(B46:B53)</f>
        <v>2321.87</v>
      </c>
      <c r="C54" s="177">
        <f t="shared" si="7"/>
        <v>3230.23</v>
      </c>
      <c r="D54" s="177">
        <f t="shared" si="7"/>
        <v>6294.83</v>
      </c>
      <c r="E54" s="177">
        <f t="shared" si="7"/>
        <v>4217.1499999999996</v>
      </c>
      <c r="F54" s="177">
        <f t="shared" si="7"/>
        <v>198.61</v>
      </c>
      <c r="G54" s="177">
        <f t="shared" si="7"/>
        <v>8169.94</v>
      </c>
      <c r="H54" s="177">
        <f>SUM(H46:H53)</f>
        <v>4147.87</v>
      </c>
      <c r="I54" s="177">
        <f t="shared" si="7"/>
        <v>4130.6499999999996</v>
      </c>
      <c r="J54" s="177">
        <f t="shared" si="7"/>
        <v>4000</v>
      </c>
      <c r="K54" s="177">
        <f t="shared" si="7"/>
        <v>0</v>
      </c>
      <c r="L54" s="177">
        <f t="shared" si="7"/>
        <v>0</v>
      </c>
      <c r="M54" s="179">
        <f t="shared" si="7"/>
        <v>0</v>
      </c>
      <c r="N54" s="180">
        <f t="shared" si="5"/>
        <v>36711.15</v>
      </c>
      <c r="O54" s="304">
        <f>IFERROR(AVERAGEIF(B54:M54,"&gt;0"),"")</f>
        <v>4079.0166666666669</v>
      </c>
    </row>
    <row r="55" spans="1:15" s="25" customFormat="1" ht="12.6" customHeight="1" thickBot="1" x14ac:dyDescent="0.25">
      <c r="A55" s="4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43"/>
      <c r="O55" s="39"/>
    </row>
    <row r="56" spans="1:15" s="34" customFormat="1" ht="12.6" customHeight="1" thickBot="1" x14ac:dyDescent="0.25">
      <c r="A56" s="187" t="s">
        <v>9</v>
      </c>
      <c r="B56" s="186">
        <f>'[2]2020'!C18</f>
        <v>92408.35</v>
      </c>
      <c r="C56" s="186">
        <f>'[2]2020'!D18</f>
        <v>93695.59</v>
      </c>
      <c r="D56" s="186">
        <f>'[2]2020'!E18</f>
        <v>97679.32</v>
      </c>
      <c r="E56" s="186">
        <f>'[2]2020'!F18</f>
        <v>99510.32</v>
      </c>
      <c r="F56" s="186">
        <f>'[2]2020'!G18</f>
        <v>96991.63</v>
      </c>
      <c r="G56" s="186">
        <f>'[2]2020'!H18</f>
        <v>102873.35</v>
      </c>
      <c r="H56" s="186">
        <f>'[2]2020'!I18</f>
        <v>106560.67</v>
      </c>
      <c r="I56" s="186">
        <f>'[2]2020'!J18</f>
        <v>109548.01</v>
      </c>
      <c r="J56" s="186">
        <f>'[2]2020'!K18</f>
        <v>112440.2</v>
      </c>
      <c r="K56" s="186">
        <f>'[2]2020'!L18</f>
        <v>0</v>
      </c>
      <c r="L56" s="186">
        <f>'[2]2020'!M18</f>
        <v>0</v>
      </c>
      <c r="M56" s="186">
        <f>'[2]2020'!N18</f>
        <v>0</v>
      </c>
      <c r="N56" s="42"/>
      <c r="O56" s="42"/>
    </row>
    <row r="57" spans="1:15" s="25" customFormat="1" ht="12" x14ac:dyDescent="0.2">
      <c r="N57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3:C43 D43:E43 F43:I43 J43:M4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P75"/>
  <sheetViews>
    <sheetView topLeftCell="A25" zoomScale="140" zoomScaleNormal="140" workbookViewId="0">
      <selection activeCell="J41" sqref="J41"/>
    </sheetView>
  </sheetViews>
  <sheetFormatPr defaultRowHeight="12.75" x14ac:dyDescent="0.2"/>
  <cols>
    <col min="1" max="1" width="37.140625" style="44" customWidth="1"/>
    <col min="2" max="2" width="8.5703125" style="60" customWidth="1"/>
    <col min="3" max="4" width="9.85546875" style="60" customWidth="1"/>
    <col min="5" max="5" width="9.28515625" style="60" customWidth="1"/>
    <col min="6" max="6" width="9.5703125" style="60" customWidth="1"/>
    <col min="7" max="7" width="9.42578125" style="60" customWidth="1"/>
    <col min="8" max="8" width="10" style="60" customWidth="1"/>
    <col min="9" max="9" width="10.140625" style="60" customWidth="1"/>
    <col min="10" max="10" width="9.140625" style="60" customWidth="1"/>
    <col min="11" max="13" width="10.7109375" style="60" customWidth="1"/>
    <col min="14" max="14" width="10.7109375" style="230" customWidth="1"/>
    <col min="15" max="15" width="10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05" t="s">
        <v>645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49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101" t="s">
        <v>0</v>
      </c>
      <c r="B6" s="102">
        <v>43831</v>
      </c>
      <c r="C6" s="102">
        <v>43862</v>
      </c>
      <c r="D6" s="102">
        <v>43891</v>
      </c>
      <c r="E6" s="102">
        <v>43922</v>
      </c>
      <c r="F6" s="102">
        <v>43952</v>
      </c>
      <c r="G6" s="102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194</v>
      </c>
      <c r="B7" s="54">
        <v>40.42</v>
      </c>
      <c r="C7" s="54">
        <v>40.42</v>
      </c>
      <c r="D7" s="54">
        <v>40.42</v>
      </c>
      <c r="E7" s="54">
        <v>40.42</v>
      </c>
      <c r="F7" s="54">
        <v>0</v>
      </c>
      <c r="G7" s="54">
        <v>0</v>
      </c>
      <c r="H7" s="54">
        <v>40.42</v>
      </c>
      <c r="I7" s="54">
        <v>40.42</v>
      </c>
      <c r="J7" s="54">
        <v>40.42</v>
      </c>
      <c r="K7" s="54">
        <v>0</v>
      </c>
      <c r="L7" s="54">
        <v>0</v>
      </c>
      <c r="M7" s="54">
        <v>0</v>
      </c>
      <c r="N7" s="226">
        <f>SUM(B7:M7)</f>
        <v>282.94000000000005</v>
      </c>
      <c r="O7" s="106">
        <f>IFERROR(AVERAGEIF(B7:M7,"&gt;0"),"")</f>
        <v>40.420000000000009</v>
      </c>
    </row>
    <row r="8" spans="1:15" s="25" customFormat="1" ht="12.6" customHeight="1" x14ac:dyDescent="0.2">
      <c r="A8" s="105" t="s">
        <v>113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218</v>
      </c>
      <c r="I8" s="54"/>
      <c r="J8" s="54">
        <v>0</v>
      </c>
      <c r="K8" s="54">
        <v>0</v>
      </c>
      <c r="L8" s="54">
        <v>0</v>
      </c>
      <c r="M8" s="54">
        <v>0</v>
      </c>
      <c r="N8" s="226">
        <f t="shared" ref="N8:N16" si="0">SUM(B8:M8)</f>
        <v>218</v>
      </c>
      <c r="O8" s="106">
        <f t="shared" ref="O8:O59" si="1">IFERROR(AVERAGEIF(B8:M8,"&gt;0"),"")</f>
        <v>218</v>
      </c>
    </row>
    <row r="9" spans="1:15" s="25" customFormat="1" ht="12.6" customHeight="1" x14ac:dyDescent="0.2">
      <c r="A9" s="105" t="s">
        <v>90</v>
      </c>
      <c r="B9" s="54">
        <v>0</v>
      </c>
      <c r="C9" s="54">
        <v>0</v>
      </c>
      <c r="D9" s="54">
        <v>34.5</v>
      </c>
      <c r="E9" s="54">
        <v>0</v>
      </c>
      <c r="F9" s="54">
        <v>0</v>
      </c>
      <c r="G9" s="54">
        <v>0</v>
      </c>
      <c r="H9" s="54">
        <v>0</v>
      </c>
      <c r="I9" s="54">
        <v>20</v>
      </c>
      <c r="J9" s="54">
        <v>55.45</v>
      </c>
      <c r="K9" s="54">
        <v>0</v>
      </c>
      <c r="L9" s="54">
        <v>0</v>
      </c>
      <c r="M9" s="54">
        <v>0</v>
      </c>
      <c r="N9" s="226">
        <f t="shared" si="0"/>
        <v>109.95</v>
      </c>
      <c r="O9" s="106">
        <f t="shared" si="1"/>
        <v>36.65</v>
      </c>
    </row>
    <row r="10" spans="1:15" s="25" customFormat="1" ht="12.6" customHeight="1" x14ac:dyDescent="0.2">
      <c r="A10" s="105" t="s">
        <v>278</v>
      </c>
      <c r="B10" s="54">
        <v>0</v>
      </c>
      <c r="C10" s="54">
        <v>0</v>
      </c>
      <c r="D10" s="54">
        <v>120</v>
      </c>
      <c r="E10" s="54">
        <v>0</v>
      </c>
      <c r="F10" s="54">
        <v>0</v>
      </c>
      <c r="G10" s="54">
        <v>1400</v>
      </c>
      <c r="H10" s="54">
        <v>0</v>
      </c>
      <c r="I10" s="54">
        <v>80</v>
      </c>
      <c r="J10" s="54">
        <v>0</v>
      </c>
      <c r="K10" s="54">
        <v>0</v>
      </c>
      <c r="L10" s="54">
        <v>0</v>
      </c>
      <c r="M10" s="54">
        <v>0</v>
      </c>
      <c r="N10" s="226">
        <f>SUM(B10:M10)</f>
        <v>1600</v>
      </c>
      <c r="O10" s="106">
        <f t="shared" si="1"/>
        <v>533.33333333333337</v>
      </c>
    </row>
    <row r="11" spans="1:15" s="25" customFormat="1" ht="12.6" customHeight="1" x14ac:dyDescent="0.2">
      <c r="A11" s="105" t="s">
        <v>611</v>
      </c>
      <c r="B11" s="54">
        <v>0</v>
      </c>
      <c r="C11" s="54">
        <v>0</v>
      </c>
      <c r="D11" s="54">
        <v>890</v>
      </c>
      <c r="E11" s="54">
        <v>0</v>
      </c>
      <c r="F11" s="54">
        <v>0</v>
      </c>
      <c r="G11" s="54">
        <v>0</v>
      </c>
      <c r="H11" s="54">
        <v>0</v>
      </c>
      <c r="I11" s="54"/>
      <c r="J11" s="54">
        <v>0</v>
      </c>
      <c r="K11" s="54">
        <v>0</v>
      </c>
      <c r="L11" s="54">
        <v>0</v>
      </c>
      <c r="M11" s="54">
        <v>0</v>
      </c>
      <c r="N11" s="226">
        <f>SUM(B11:M11)</f>
        <v>890</v>
      </c>
      <c r="O11" s="106">
        <f t="shared" si="1"/>
        <v>890</v>
      </c>
    </row>
    <row r="12" spans="1:15" s="25" customFormat="1" ht="12.6" customHeight="1" x14ac:dyDescent="0.2">
      <c r="A12" s="105" t="s">
        <v>157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/>
      <c r="J12" s="54">
        <v>0</v>
      </c>
      <c r="K12" s="54">
        <v>0</v>
      </c>
      <c r="L12" s="54">
        <v>0</v>
      </c>
      <c r="M12" s="54">
        <v>0</v>
      </c>
      <c r="N12" s="226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17" t="s">
        <v>167</v>
      </c>
      <c r="B13" s="54">
        <v>699.06</v>
      </c>
      <c r="C13" s="54">
        <v>0</v>
      </c>
      <c r="D13" s="54">
        <v>0</v>
      </c>
      <c r="E13" s="54">
        <v>0</v>
      </c>
      <c r="F13" s="54">
        <v>0</v>
      </c>
      <c r="G13" s="54">
        <v>5700</v>
      </c>
      <c r="H13" s="54">
        <v>1499</v>
      </c>
      <c r="I13" s="54">
        <v>950</v>
      </c>
      <c r="J13" s="54">
        <v>0</v>
      </c>
      <c r="K13" s="54">
        <v>0</v>
      </c>
      <c r="L13" s="54">
        <v>0</v>
      </c>
      <c r="M13" s="54">
        <v>0</v>
      </c>
      <c r="N13" s="226">
        <f t="shared" si="0"/>
        <v>8848.06</v>
      </c>
      <c r="O13" s="106">
        <f t="shared" si="1"/>
        <v>2212.0149999999999</v>
      </c>
    </row>
    <row r="14" spans="1:15" s="25" customFormat="1" ht="12.6" customHeight="1" x14ac:dyDescent="0.2">
      <c r="A14" s="105" t="s">
        <v>131</v>
      </c>
      <c r="B14" s="54">
        <v>0</v>
      </c>
      <c r="C14" s="54">
        <v>0</v>
      </c>
      <c r="D14" s="54">
        <v>430</v>
      </c>
      <c r="E14" s="54">
        <v>0</v>
      </c>
      <c r="F14" s="54">
        <v>0</v>
      </c>
      <c r="G14" s="54">
        <v>0</v>
      </c>
      <c r="H14" s="54">
        <v>0</v>
      </c>
      <c r="I14" s="54">
        <v>389.9</v>
      </c>
      <c r="J14" s="54">
        <v>0</v>
      </c>
      <c r="K14" s="54">
        <v>0</v>
      </c>
      <c r="L14" s="54">
        <v>0</v>
      </c>
      <c r="M14" s="54">
        <v>0</v>
      </c>
      <c r="N14" s="226">
        <f>SUM(B14:M14)</f>
        <v>819.9</v>
      </c>
      <c r="O14" s="106">
        <f t="shared" si="1"/>
        <v>409.95</v>
      </c>
    </row>
    <row r="15" spans="1:15" s="25" customFormat="1" ht="12.6" customHeight="1" x14ac:dyDescent="0.2">
      <c r="A15" s="105" t="s">
        <v>149</v>
      </c>
      <c r="B15" s="54">
        <v>295</v>
      </c>
      <c r="C15" s="54">
        <v>305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96</v>
      </c>
      <c r="J15" s="54">
        <v>305</v>
      </c>
      <c r="K15" s="54">
        <v>0</v>
      </c>
      <c r="L15" s="54">
        <v>0</v>
      </c>
      <c r="M15" s="54">
        <v>0</v>
      </c>
      <c r="N15" s="226">
        <f t="shared" si="0"/>
        <v>1001</v>
      </c>
      <c r="O15" s="106">
        <f t="shared" si="1"/>
        <v>250.25</v>
      </c>
    </row>
    <row r="16" spans="1:15" s="25" customFormat="1" ht="12.6" customHeight="1" x14ac:dyDescent="0.2">
      <c r="A16" s="105" t="s">
        <v>271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/>
      <c r="J16" s="54">
        <v>0</v>
      </c>
      <c r="K16" s="54">
        <v>0</v>
      </c>
      <c r="L16" s="54">
        <v>0</v>
      </c>
      <c r="M16" s="54">
        <v>0</v>
      </c>
      <c r="N16" s="226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05" t="s">
        <v>70</v>
      </c>
      <c r="B17" s="54">
        <v>0</v>
      </c>
      <c r="C17" s="54">
        <v>0</v>
      </c>
      <c r="D17" s="54">
        <v>176.52</v>
      </c>
      <c r="E17" s="54">
        <v>0</v>
      </c>
      <c r="F17" s="54">
        <v>157.07</v>
      </c>
      <c r="G17" s="54">
        <v>0</v>
      </c>
      <c r="H17" s="54">
        <v>0</v>
      </c>
      <c r="I17" s="54">
        <v>191</v>
      </c>
      <c r="J17" s="54">
        <v>0</v>
      </c>
      <c r="K17" s="54">
        <v>0</v>
      </c>
      <c r="L17" s="54">
        <v>0</v>
      </c>
      <c r="M17" s="54">
        <v>0</v>
      </c>
      <c r="N17" s="226">
        <f t="shared" ref="N17:N57" si="2">SUM(B17:M17)</f>
        <v>524.59</v>
      </c>
      <c r="O17" s="106">
        <f t="shared" si="1"/>
        <v>174.86333333333334</v>
      </c>
    </row>
    <row r="18" spans="1:15" s="25" customFormat="1" ht="12.6" customHeight="1" x14ac:dyDescent="0.2">
      <c r="A18" s="105" t="s">
        <v>276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/>
      <c r="J18" s="54">
        <v>0</v>
      </c>
      <c r="K18" s="54">
        <v>0</v>
      </c>
      <c r="L18" s="54">
        <v>0</v>
      </c>
      <c r="M18" s="54">
        <v>0</v>
      </c>
      <c r="N18" s="226">
        <f t="shared" si="2"/>
        <v>0</v>
      </c>
      <c r="O18" s="106" t="str">
        <f t="shared" si="1"/>
        <v/>
      </c>
    </row>
    <row r="19" spans="1:15" s="25" customFormat="1" ht="12.6" customHeight="1" x14ac:dyDescent="0.2">
      <c r="A19" s="105" t="s">
        <v>80</v>
      </c>
      <c r="B19" s="54">
        <v>211.92</v>
      </c>
      <c r="C19" s="54">
        <v>560.54999999999995</v>
      </c>
      <c r="D19" s="54">
        <v>525.80999999999995</v>
      </c>
      <c r="E19" s="54">
        <v>0</v>
      </c>
      <c r="F19" s="54">
        <v>413.92</v>
      </c>
      <c r="G19" s="54">
        <v>164.87</v>
      </c>
      <c r="H19" s="54">
        <v>0</v>
      </c>
      <c r="I19" s="54"/>
      <c r="J19" s="54">
        <v>511.62</v>
      </c>
      <c r="K19" s="54">
        <v>0</v>
      </c>
      <c r="L19" s="54">
        <v>0</v>
      </c>
      <c r="M19" s="54">
        <v>0</v>
      </c>
      <c r="N19" s="226">
        <f t="shared" si="2"/>
        <v>2388.6899999999996</v>
      </c>
      <c r="O19" s="106">
        <f t="shared" si="1"/>
        <v>398.11499999999995</v>
      </c>
    </row>
    <row r="20" spans="1:15" s="25" customFormat="1" ht="12.6" customHeight="1" x14ac:dyDescent="0.2">
      <c r="A20" s="105" t="s">
        <v>243</v>
      </c>
      <c r="B20" s="54">
        <v>0</v>
      </c>
      <c r="C20" s="54">
        <v>0</v>
      </c>
      <c r="D20" s="54">
        <v>463</v>
      </c>
      <c r="E20" s="54">
        <v>0</v>
      </c>
      <c r="F20" s="54">
        <v>0</v>
      </c>
      <c r="G20" s="54">
        <v>270.5</v>
      </c>
      <c r="H20" s="54">
        <v>0</v>
      </c>
      <c r="I20" s="54"/>
      <c r="J20" s="54">
        <v>280.89999999999998</v>
      </c>
      <c r="K20" s="54">
        <v>0</v>
      </c>
      <c r="L20" s="54">
        <v>0</v>
      </c>
      <c r="M20" s="54">
        <v>0</v>
      </c>
      <c r="N20" s="226">
        <f>SUM(B20:M20)</f>
        <v>1014.4</v>
      </c>
      <c r="O20" s="106">
        <f t="shared" si="1"/>
        <v>338.13333333333333</v>
      </c>
    </row>
    <row r="21" spans="1:15" s="25" customFormat="1" ht="12.6" customHeight="1" x14ac:dyDescent="0.2">
      <c r="A21" s="105" t="s">
        <v>272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210</v>
      </c>
      <c r="I21" s="54"/>
      <c r="J21" s="54">
        <v>0</v>
      </c>
      <c r="K21" s="54">
        <v>0</v>
      </c>
      <c r="L21" s="54">
        <v>0</v>
      </c>
      <c r="M21" s="54">
        <v>0</v>
      </c>
      <c r="N21" s="226">
        <f>SUM(B21:M21)</f>
        <v>210</v>
      </c>
      <c r="O21" s="106">
        <f t="shared" si="1"/>
        <v>210</v>
      </c>
    </row>
    <row r="22" spans="1:15" s="25" customFormat="1" ht="12.6" customHeight="1" x14ac:dyDescent="0.2">
      <c r="A22" s="105" t="s">
        <v>273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/>
      <c r="J22" s="54">
        <v>0</v>
      </c>
      <c r="K22" s="54">
        <v>0</v>
      </c>
      <c r="L22" s="54">
        <v>0</v>
      </c>
      <c r="M22" s="54">
        <v>0</v>
      </c>
      <c r="N22" s="226">
        <f>SUM(B22:M22)</f>
        <v>0</v>
      </c>
      <c r="O22" s="106" t="str">
        <f t="shared" si="1"/>
        <v/>
      </c>
    </row>
    <row r="23" spans="1:15" s="25" customFormat="1" ht="12.6" customHeight="1" x14ac:dyDescent="0.2">
      <c r="A23" s="105" t="s">
        <v>159</v>
      </c>
      <c r="B23" s="54">
        <v>200</v>
      </c>
      <c r="C23" s="54">
        <v>200</v>
      </c>
      <c r="D23" s="54">
        <v>581.64</v>
      </c>
      <c r="E23" s="54">
        <v>200</v>
      </c>
      <c r="F23" s="54">
        <v>0</v>
      </c>
      <c r="G23" s="54">
        <v>200</v>
      </c>
      <c r="H23" s="54">
        <v>400</v>
      </c>
      <c r="I23" s="54">
        <v>200</v>
      </c>
      <c r="J23" s="54">
        <v>0</v>
      </c>
      <c r="K23" s="54">
        <v>0</v>
      </c>
      <c r="L23" s="54">
        <v>0</v>
      </c>
      <c r="M23" s="54">
        <v>0</v>
      </c>
      <c r="N23" s="226">
        <f t="shared" si="2"/>
        <v>1981.6399999999999</v>
      </c>
      <c r="O23" s="106">
        <f t="shared" si="1"/>
        <v>283.09142857142854</v>
      </c>
    </row>
    <row r="24" spans="1:15" s="25" customFormat="1" ht="12.6" customHeight="1" x14ac:dyDescent="0.2">
      <c r="A24" s="105" t="s">
        <v>142</v>
      </c>
      <c r="B24" s="54">
        <v>190</v>
      </c>
      <c r="C24" s="54">
        <v>0</v>
      </c>
      <c r="D24" s="54">
        <v>0</v>
      </c>
      <c r="E24" s="54">
        <v>500</v>
      </c>
      <c r="F24" s="54">
        <v>0</v>
      </c>
      <c r="G24" s="54">
        <v>0</v>
      </c>
      <c r="H24" s="54">
        <v>0</v>
      </c>
      <c r="I24" s="54">
        <v>700</v>
      </c>
      <c r="J24" s="54">
        <v>0</v>
      </c>
      <c r="K24" s="54">
        <v>0</v>
      </c>
      <c r="L24" s="54">
        <v>0</v>
      </c>
      <c r="M24" s="54">
        <v>0</v>
      </c>
      <c r="N24" s="226">
        <f t="shared" si="2"/>
        <v>1390</v>
      </c>
      <c r="O24" s="106">
        <f t="shared" si="1"/>
        <v>463.33333333333331</v>
      </c>
    </row>
    <row r="25" spans="1:15" s="25" customFormat="1" ht="12.6" customHeight="1" x14ac:dyDescent="0.2">
      <c r="A25" s="105" t="s">
        <v>158</v>
      </c>
      <c r="B25" s="54">
        <v>0</v>
      </c>
      <c r="C25" s="54">
        <v>134.13999999999999</v>
      </c>
      <c r="D25" s="54">
        <v>126</v>
      </c>
      <c r="E25" s="54">
        <v>0</v>
      </c>
      <c r="F25" s="54">
        <v>1450</v>
      </c>
      <c r="G25" s="54">
        <v>2920</v>
      </c>
      <c r="H25" s="54">
        <v>5013.3</v>
      </c>
      <c r="I25" s="54">
        <v>2688</v>
      </c>
      <c r="J25" s="54">
        <v>1000</v>
      </c>
      <c r="K25" s="54">
        <v>0</v>
      </c>
      <c r="L25" s="54">
        <v>0</v>
      </c>
      <c r="M25" s="54">
        <v>0</v>
      </c>
      <c r="N25" s="226">
        <f t="shared" si="2"/>
        <v>13331.439999999999</v>
      </c>
      <c r="O25" s="106">
        <f t="shared" si="1"/>
        <v>1904.4914285714283</v>
      </c>
    </row>
    <row r="26" spans="1:15" s="25" customFormat="1" ht="12.6" customHeight="1" x14ac:dyDescent="0.2">
      <c r="A26" s="105" t="s">
        <v>196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/>
      <c r="J26" s="54">
        <v>0</v>
      </c>
      <c r="K26" s="54">
        <v>0</v>
      </c>
      <c r="L26" s="54">
        <v>0</v>
      </c>
      <c r="M26" s="54">
        <v>0</v>
      </c>
      <c r="N26" s="226">
        <f t="shared" si="2"/>
        <v>0</v>
      </c>
      <c r="O26" s="106" t="str">
        <f t="shared" si="1"/>
        <v/>
      </c>
    </row>
    <row r="27" spans="1:15" s="25" customFormat="1" ht="12.6" customHeight="1" x14ac:dyDescent="0.2">
      <c r="A27" s="105" t="s">
        <v>341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/>
      <c r="J27" s="54">
        <v>0</v>
      </c>
      <c r="K27" s="54">
        <v>0</v>
      </c>
      <c r="L27" s="54">
        <v>0</v>
      </c>
      <c r="M27" s="54">
        <v>0</v>
      </c>
      <c r="N27" s="226">
        <f t="shared" si="2"/>
        <v>0</v>
      </c>
      <c r="O27" s="106" t="str">
        <f t="shared" si="1"/>
        <v/>
      </c>
    </row>
    <row r="28" spans="1:15" s="25" customFormat="1" ht="12.6" customHeight="1" x14ac:dyDescent="0.2">
      <c r="A28" s="105" t="s">
        <v>68</v>
      </c>
      <c r="B28" s="54">
        <v>487</v>
      </c>
      <c r="C28" s="54">
        <v>158.01</v>
      </c>
      <c r="D28" s="54">
        <v>1637.55</v>
      </c>
      <c r="E28" s="54">
        <v>0</v>
      </c>
      <c r="F28" s="54">
        <v>0</v>
      </c>
      <c r="G28" s="54">
        <v>213.4</v>
      </c>
      <c r="H28" s="54">
        <v>0</v>
      </c>
      <c r="I28" s="54">
        <v>374.86</v>
      </c>
      <c r="J28" s="54">
        <v>0</v>
      </c>
      <c r="K28" s="54">
        <v>0</v>
      </c>
      <c r="L28" s="54">
        <v>0</v>
      </c>
      <c r="M28" s="54">
        <v>0</v>
      </c>
      <c r="N28" s="226">
        <f t="shared" si="2"/>
        <v>2870.82</v>
      </c>
      <c r="O28" s="106">
        <f t="shared" si="1"/>
        <v>574.16399999999999</v>
      </c>
    </row>
    <row r="29" spans="1:15" s="25" customFormat="1" ht="12.6" customHeight="1" x14ac:dyDescent="0.2">
      <c r="A29" s="105" t="s">
        <v>108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290</v>
      </c>
      <c r="H29" s="54">
        <v>0</v>
      </c>
      <c r="I29" s="54"/>
      <c r="J29" s="54">
        <v>43.5</v>
      </c>
      <c r="K29" s="54">
        <v>0</v>
      </c>
      <c r="L29" s="54">
        <v>0</v>
      </c>
      <c r="M29" s="54">
        <v>0</v>
      </c>
      <c r="N29" s="226">
        <f t="shared" si="2"/>
        <v>333.5</v>
      </c>
      <c r="O29" s="106">
        <f t="shared" si="1"/>
        <v>166.75</v>
      </c>
    </row>
    <row r="30" spans="1:15" s="25" customFormat="1" ht="12.6" customHeight="1" x14ac:dyDescent="0.2">
      <c r="A30" s="105" t="s">
        <v>125</v>
      </c>
      <c r="B30" s="54">
        <v>0</v>
      </c>
      <c r="C30" s="54">
        <v>129</v>
      </c>
      <c r="D30" s="54">
        <v>1247.58</v>
      </c>
      <c r="E30" s="54">
        <v>237.9</v>
      </c>
      <c r="F30" s="54">
        <v>256.8</v>
      </c>
      <c r="G30" s="54">
        <v>237</v>
      </c>
      <c r="H30" s="54">
        <v>95</v>
      </c>
      <c r="I30" s="54">
        <v>156</v>
      </c>
      <c r="J30" s="54">
        <v>393</v>
      </c>
      <c r="K30" s="54">
        <v>0</v>
      </c>
      <c r="L30" s="54">
        <v>0</v>
      </c>
      <c r="M30" s="54">
        <v>0</v>
      </c>
      <c r="N30" s="226">
        <f t="shared" si="2"/>
        <v>2752.2799999999997</v>
      </c>
      <c r="O30" s="106">
        <f t="shared" si="1"/>
        <v>344.03499999999997</v>
      </c>
    </row>
    <row r="31" spans="1:15" s="25" customFormat="1" ht="12.6" customHeight="1" x14ac:dyDescent="0.2">
      <c r="A31" s="105" t="s">
        <v>126</v>
      </c>
      <c r="B31" s="54">
        <v>0</v>
      </c>
      <c r="C31" s="54">
        <v>0</v>
      </c>
      <c r="D31" s="54">
        <v>0</v>
      </c>
      <c r="E31" s="54">
        <v>153</v>
      </c>
      <c r="F31" s="54">
        <v>0</v>
      </c>
      <c r="G31" s="54">
        <v>0</v>
      </c>
      <c r="H31" s="54">
        <v>0</v>
      </c>
      <c r="I31" s="54">
        <v>470</v>
      </c>
      <c r="J31" s="54">
        <v>150</v>
      </c>
      <c r="K31" s="54">
        <v>0</v>
      </c>
      <c r="L31" s="54">
        <v>0</v>
      </c>
      <c r="M31" s="54">
        <v>0</v>
      </c>
      <c r="N31" s="226">
        <f t="shared" si="2"/>
        <v>773</v>
      </c>
      <c r="O31" s="106">
        <f t="shared" si="1"/>
        <v>257.66666666666669</v>
      </c>
    </row>
    <row r="32" spans="1:15" s="25" customFormat="1" ht="12.6" customHeight="1" x14ac:dyDescent="0.2">
      <c r="A32" s="105" t="s">
        <v>69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/>
      <c r="J32" s="54">
        <v>0</v>
      </c>
      <c r="K32" s="54">
        <v>0</v>
      </c>
      <c r="L32" s="54">
        <v>0</v>
      </c>
      <c r="M32" s="54">
        <v>0</v>
      </c>
      <c r="N32" s="226">
        <f t="shared" si="2"/>
        <v>0</v>
      </c>
      <c r="O32" s="106" t="str">
        <f t="shared" si="1"/>
        <v/>
      </c>
    </row>
    <row r="33" spans="1:15" s="25" customFormat="1" ht="12.6" customHeight="1" x14ac:dyDescent="0.2">
      <c r="A33" s="105" t="s">
        <v>123</v>
      </c>
      <c r="B33" s="54">
        <v>0</v>
      </c>
      <c r="C33" s="54">
        <v>250.5</v>
      </c>
      <c r="D33" s="54">
        <v>262.45</v>
      </c>
      <c r="E33" s="54">
        <v>0</v>
      </c>
      <c r="F33" s="54">
        <v>0</v>
      </c>
      <c r="G33" s="54">
        <v>270.3</v>
      </c>
      <c r="H33" s="54">
        <v>2178.17</v>
      </c>
      <c r="I33" s="54"/>
      <c r="J33" s="54">
        <v>39.79</v>
      </c>
      <c r="K33" s="54">
        <v>0</v>
      </c>
      <c r="L33" s="54">
        <v>0</v>
      </c>
      <c r="M33" s="54">
        <v>0</v>
      </c>
      <c r="N33" s="226">
        <f t="shared" si="2"/>
        <v>3001.21</v>
      </c>
      <c r="O33" s="106">
        <f t="shared" si="1"/>
        <v>600.24199999999996</v>
      </c>
    </row>
    <row r="34" spans="1:15" s="25" customFormat="1" ht="12.6" customHeight="1" x14ac:dyDescent="0.2">
      <c r="A34" s="105" t="s">
        <v>295</v>
      </c>
      <c r="B34" s="54">
        <v>0</v>
      </c>
      <c r="C34" s="54">
        <v>0</v>
      </c>
      <c r="D34" s="54">
        <v>242.21</v>
      </c>
      <c r="E34" s="54">
        <v>0</v>
      </c>
      <c r="F34" s="54">
        <v>0</v>
      </c>
      <c r="G34" s="54">
        <v>0</v>
      </c>
      <c r="H34" s="54">
        <v>0</v>
      </c>
      <c r="I34" s="54">
        <v>79.75</v>
      </c>
      <c r="J34" s="54">
        <v>0</v>
      </c>
      <c r="K34" s="54">
        <v>0</v>
      </c>
      <c r="L34" s="54">
        <v>0</v>
      </c>
      <c r="M34" s="54">
        <v>0</v>
      </c>
      <c r="N34" s="226">
        <f>SUM(B34:M34)</f>
        <v>321.96000000000004</v>
      </c>
      <c r="O34" s="106">
        <f t="shared" si="1"/>
        <v>160.98000000000002</v>
      </c>
    </row>
    <row r="35" spans="1:15" s="25" customFormat="1" ht="12.6" customHeight="1" x14ac:dyDescent="0.2">
      <c r="A35" s="105" t="s">
        <v>156</v>
      </c>
      <c r="B35" s="54">
        <v>0</v>
      </c>
      <c r="C35" s="54">
        <v>0</v>
      </c>
      <c r="D35" s="54">
        <v>4083.6</v>
      </c>
      <c r="E35" s="54">
        <v>0</v>
      </c>
      <c r="F35" s="54">
        <v>0</v>
      </c>
      <c r="G35" s="54">
        <v>0</v>
      </c>
      <c r="H35" s="54">
        <v>0</v>
      </c>
      <c r="I35" s="54"/>
      <c r="J35" s="54">
        <v>0</v>
      </c>
      <c r="K35" s="54">
        <v>0</v>
      </c>
      <c r="L35" s="54">
        <v>0</v>
      </c>
      <c r="M35" s="54">
        <v>0</v>
      </c>
      <c r="N35" s="226">
        <f t="shared" si="2"/>
        <v>4083.6</v>
      </c>
      <c r="O35" s="106">
        <f t="shared" si="1"/>
        <v>4083.6</v>
      </c>
    </row>
    <row r="36" spans="1:15" s="25" customFormat="1" ht="12.6" customHeight="1" x14ac:dyDescent="0.2">
      <c r="A36" s="105" t="s">
        <v>371</v>
      </c>
      <c r="B36" s="54">
        <v>0</v>
      </c>
      <c r="C36" s="54">
        <v>225.85</v>
      </c>
      <c r="D36" s="54">
        <v>342.26</v>
      </c>
      <c r="E36" s="54">
        <v>627.16</v>
      </c>
      <c r="F36" s="54">
        <v>271.02</v>
      </c>
      <c r="G36" s="54">
        <v>4218.17</v>
      </c>
      <c r="H36" s="54">
        <v>3000</v>
      </c>
      <c r="I36" s="54"/>
      <c r="J36" s="54">
        <v>200</v>
      </c>
      <c r="K36" s="54">
        <v>0</v>
      </c>
      <c r="L36" s="54">
        <v>0</v>
      </c>
      <c r="M36" s="54">
        <v>0</v>
      </c>
      <c r="N36" s="226">
        <f>SUM(B36:M36)</f>
        <v>8884.4599999999991</v>
      </c>
      <c r="O36" s="106">
        <f t="shared" si="1"/>
        <v>1269.2085714285713</v>
      </c>
    </row>
    <row r="37" spans="1:15" s="25" customFormat="1" ht="12.6" customHeight="1" x14ac:dyDescent="0.2">
      <c r="A37" s="105" t="s">
        <v>445</v>
      </c>
      <c r="B37" s="54">
        <v>0</v>
      </c>
      <c r="C37" s="54">
        <v>22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30</v>
      </c>
      <c r="J37" s="54">
        <v>0</v>
      </c>
      <c r="K37" s="54">
        <v>0</v>
      </c>
      <c r="L37" s="54">
        <v>0</v>
      </c>
      <c r="M37" s="54">
        <v>0</v>
      </c>
      <c r="N37" s="226">
        <f>SUM(B37:M37)</f>
        <v>52</v>
      </c>
      <c r="O37" s="106">
        <f t="shared" si="1"/>
        <v>26</v>
      </c>
    </row>
    <row r="38" spans="1:15" s="25" customFormat="1" ht="12.6" customHeight="1" x14ac:dyDescent="0.2">
      <c r="A38" s="105" t="s">
        <v>446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/>
      <c r="J38" s="54">
        <v>0</v>
      </c>
      <c r="K38" s="54">
        <v>0</v>
      </c>
      <c r="L38" s="54">
        <v>0</v>
      </c>
      <c r="M38" s="54">
        <v>0</v>
      </c>
      <c r="N38" s="226">
        <f>SUM(B38:M38)</f>
        <v>0</v>
      </c>
      <c r="O38" s="106" t="str">
        <f t="shared" si="1"/>
        <v/>
      </c>
    </row>
    <row r="39" spans="1:15" s="25" customFormat="1" ht="12.6" customHeight="1" x14ac:dyDescent="0.2">
      <c r="A39" s="105" t="s">
        <v>181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4">
        <v>1000</v>
      </c>
      <c r="H39" s="54">
        <v>0</v>
      </c>
      <c r="I39" s="54"/>
      <c r="J39" s="54">
        <v>0</v>
      </c>
      <c r="K39" s="54">
        <v>0</v>
      </c>
      <c r="L39" s="54">
        <v>0</v>
      </c>
      <c r="M39" s="54">
        <v>0</v>
      </c>
      <c r="N39" s="226">
        <f t="shared" si="2"/>
        <v>1000</v>
      </c>
      <c r="O39" s="106">
        <f t="shared" si="1"/>
        <v>1000</v>
      </c>
    </row>
    <row r="40" spans="1:15" s="25" customFormat="1" ht="12.6" customHeight="1" x14ac:dyDescent="0.2">
      <c r="A40" s="270" t="s">
        <v>687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/>
      <c r="H40" s="54">
        <v>0</v>
      </c>
      <c r="I40" s="54"/>
      <c r="J40" s="54">
        <v>113.91</v>
      </c>
      <c r="K40" s="54">
        <v>0</v>
      </c>
      <c r="L40" s="54">
        <v>0</v>
      </c>
      <c r="M40" s="54">
        <v>0</v>
      </c>
      <c r="N40" s="226"/>
      <c r="O40" s="106"/>
    </row>
    <row r="41" spans="1:15" s="25" customFormat="1" ht="12.6" customHeight="1" x14ac:dyDescent="0.2">
      <c r="A41" s="270" t="s">
        <v>619</v>
      </c>
      <c r="B41" s="54">
        <v>67.849999999999994</v>
      </c>
      <c r="C41" s="54">
        <v>67.849999999999994</v>
      </c>
      <c r="D41" s="54">
        <v>67.849999999999994</v>
      </c>
      <c r="E41" s="54">
        <v>67.849999999999994</v>
      </c>
      <c r="F41" s="54">
        <v>67.849999999999994</v>
      </c>
      <c r="G41" s="54">
        <v>0</v>
      </c>
      <c r="H41" s="54">
        <v>0</v>
      </c>
      <c r="I41" s="54"/>
      <c r="J41" s="54">
        <v>155.65</v>
      </c>
      <c r="K41" s="54">
        <v>0</v>
      </c>
      <c r="L41" s="54">
        <v>0</v>
      </c>
      <c r="M41" s="54">
        <v>0</v>
      </c>
      <c r="N41" s="184">
        <f>SUM(B41:M41)</f>
        <v>494.9</v>
      </c>
      <c r="O41" s="106">
        <f t="shared" si="1"/>
        <v>82.483333333333334</v>
      </c>
    </row>
    <row r="42" spans="1:15" s="25" customFormat="1" ht="12.6" customHeight="1" x14ac:dyDescent="0.2">
      <c r="A42" s="105" t="s">
        <v>173</v>
      </c>
      <c r="B42" s="54">
        <v>0</v>
      </c>
      <c r="C42" s="54">
        <v>800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/>
      <c r="J42" s="54">
        <v>800</v>
      </c>
      <c r="K42" s="54">
        <v>0</v>
      </c>
      <c r="L42" s="54">
        <v>0</v>
      </c>
      <c r="M42" s="54">
        <v>0</v>
      </c>
      <c r="N42" s="226">
        <f t="shared" si="2"/>
        <v>1600</v>
      </c>
      <c r="O42" s="106">
        <f t="shared" si="1"/>
        <v>800</v>
      </c>
    </row>
    <row r="43" spans="1:15" s="25" customFormat="1" ht="12.6" customHeight="1" x14ac:dyDescent="0.2">
      <c r="A43" s="105" t="s">
        <v>197</v>
      </c>
      <c r="B43" s="54">
        <v>800</v>
      </c>
      <c r="C43" s="54">
        <v>0</v>
      </c>
      <c r="D43" s="54">
        <v>800</v>
      </c>
      <c r="E43" s="54">
        <v>0</v>
      </c>
      <c r="F43" s="54">
        <v>1600</v>
      </c>
      <c r="G43" s="54">
        <v>10200</v>
      </c>
      <c r="H43" s="54">
        <v>1510</v>
      </c>
      <c r="I43" s="54">
        <v>905</v>
      </c>
      <c r="J43" s="54">
        <v>0</v>
      </c>
      <c r="K43" s="54">
        <v>0</v>
      </c>
      <c r="L43" s="54">
        <v>0</v>
      </c>
      <c r="M43" s="54">
        <v>0</v>
      </c>
      <c r="N43" s="226">
        <f t="shared" si="2"/>
        <v>15815</v>
      </c>
      <c r="O43" s="106">
        <f t="shared" si="1"/>
        <v>2635.8333333333335</v>
      </c>
    </row>
    <row r="44" spans="1:15" s="25" customFormat="1" ht="12.6" customHeight="1" x14ac:dyDescent="0.2">
      <c r="A44" s="105" t="s">
        <v>145</v>
      </c>
      <c r="B44" s="54">
        <v>0</v>
      </c>
      <c r="C44" s="54">
        <v>200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/>
      <c r="J44" s="54">
        <v>0</v>
      </c>
      <c r="K44" s="54">
        <v>0</v>
      </c>
      <c r="L44" s="54">
        <v>0</v>
      </c>
      <c r="M44" s="54">
        <v>0</v>
      </c>
      <c r="N44" s="226">
        <f t="shared" si="2"/>
        <v>200</v>
      </c>
      <c r="O44" s="106">
        <f t="shared" si="1"/>
        <v>200</v>
      </c>
    </row>
    <row r="45" spans="1:15" s="25" customFormat="1" ht="12.6" customHeight="1" x14ac:dyDescent="0.2">
      <c r="A45" s="105" t="s">
        <v>342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400</v>
      </c>
      <c r="J45" s="54">
        <v>0</v>
      </c>
      <c r="K45" s="54">
        <v>0</v>
      </c>
      <c r="L45" s="54">
        <v>0</v>
      </c>
      <c r="M45" s="54">
        <v>0</v>
      </c>
      <c r="N45" s="226">
        <f t="shared" si="2"/>
        <v>400</v>
      </c>
      <c r="O45" s="106">
        <f t="shared" si="1"/>
        <v>400</v>
      </c>
    </row>
    <row r="46" spans="1:15" s="25" customFormat="1" ht="12.6" customHeight="1" x14ac:dyDescent="0.2">
      <c r="A46" s="105" t="s">
        <v>71</v>
      </c>
      <c r="B46" s="54">
        <v>98.75</v>
      </c>
      <c r="C46" s="54">
        <v>389</v>
      </c>
      <c r="D46" s="54">
        <v>285.95</v>
      </c>
      <c r="E46" s="54">
        <v>65</v>
      </c>
      <c r="F46" s="54">
        <v>0</v>
      </c>
      <c r="G46" s="54">
        <v>207.45</v>
      </c>
      <c r="H46" s="54">
        <v>547</v>
      </c>
      <c r="I46" s="54">
        <v>252.2</v>
      </c>
      <c r="J46" s="54">
        <v>1004.2</v>
      </c>
      <c r="K46" s="54">
        <v>0</v>
      </c>
      <c r="L46" s="54">
        <v>0</v>
      </c>
      <c r="M46" s="54">
        <v>0</v>
      </c>
      <c r="N46" s="226">
        <f t="shared" si="2"/>
        <v>2849.55</v>
      </c>
      <c r="O46" s="106">
        <f t="shared" si="1"/>
        <v>356.19375000000002</v>
      </c>
    </row>
    <row r="47" spans="1:15" s="25" customFormat="1" ht="12.6" customHeight="1" x14ac:dyDescent="0.2">
      <c r="A47" s="105" t="s">
        <v>140</v>
      </c>
      <c r="B47" s="54">
        <v>853.9</v>
      </c>
      <c r="C47" s="54">
        <v>1330.57</v>
      </c>
      <c r="D47" s="54">
        <v>1501.82</v>
      </c>
      <c r="E47" s="54">
        <v>1403.67</v>
      </c>
      <c r="F47" s="54">
        <v>0</v>
      </c>
      <c r="G47" s="54">
        <v>0</v>
      </c>
      <c r="H47" s="54">
        <v>1491.35</v>
      </c>
      <c r="I47" s="54">
        <v>438.65</v>
      </c>
      <c r="J47" s="54">
        <v>0</v>
      </c>
      <c r="K47" s="54">
        <v>0</v>
      </c>
      <c r="L47" s="54">
        <v>0</v>
      </c>
      <c r="M47" s="54">
        <v>0</v>
      </c>
      <c r="N47" s="226">
        <f t="shared" si="2"/>
        <v>7019.9599999999991</v>
      </c>
      <c r="O47" s="106">
        <f t="shared" si="1"/>
        <v>1169.9933333333331</v>
      </c>
    </row>
    <row r="48" spans="1:15" s="25" customFormat="1" ht="12.6" customHeight="1" x14ac:dyDescent="0.2">
      <c r="A48" s="105" t="s">
        <v>98</v>
      </c>
      <c r="B48" s="54">
        <v>0</v>
      </c>
      <c r="C48" s="54">
        <v>0</v>
      </c>
      <c r="D48" s="54">
        <v>413</v>
      </c>
      <c r="E48" s="54">
        <v>0</v>
      </c>
      <c r="F48" s="54">
        <v>4950</v>
      </c>
      <c r="G48" s="54">
        <v>200</v>
      </c>
      <c r="H48" s="54">
        <v>0</v>
      </c>
      <c r="I48" s="54"/>
      <c r="J48" s="54">
        <v>0</v>
      </c>
      <c r="K48" s="54">
        <v>0</v>
      </c>
      <c r="L48" s="54">
        <v>0</v>
      </c>
      <c r="M48" s="54">
        <v>0</v>
      </c>
      <c r="N48" s="226">
        <f>SUM(B48:M48)</f>
        <v>5563</v>
      </c>
      <c r="O48" s="106">
        <f t="shared" si="1"/>
        <v>1854.3333333333333</v>
      </c>
    </row>
    <row r="49" spans="1:16" s="25" customFormat="1" ht="12.6" customHeight="1" x14ac:dyDescent="0.2">
      <c r="A49" s="105" t="s">
        <v>99</v>
      </c>
      <c r="B49" s="54">
        <v>135</v>
      </c>
      <c r="C49" s="54">
        <v>195</v>
      </c>
      <c r="D49" s="54">
        <v>187.76</v>
      </c>
      <c r="E49" s="54">
        <v>100</v>
      </c>
      <c r="F49" s="54">
        <v>100</v>
      </c>
      <c r="G49" s="54">
        <v>230</v>
      </c>
      <c r="H49" s="54">
        <v>299.37</v>
      </c>
      <c r="I49" s="54">
        <v>304</v>
      </c>
      <c r="J49" s="54">
        <v>304</v>
      </c>
      <c r="K49" s="54">
        <v>0</v>
      </c>
      <c r="L49" s="54">
        <v>0</v>
      </c>
      <c r="M49" s="54">
        <v>0</v>
      </c>
      <c r="N49" s="226">
        <f t="shared" si="2"/>
        <v>1855.13</v>
      </c>
      <c r="O49" s="106">
        <f t="shared" si="1"/>
        <v>206.12555555555556</v>
      </c>
    </row>
    <row r="50" spans="1:16" s="25" customFormat="1" ht="12.6" customHeight="1" x14ac:dyDescent="0.2">
      <c r="A50" s="105" t="s">
        <v>178</v>
      </c>
      <c r="B50" s="54">
        <v>262.5</v>
      </c>
      <c r="C50" s="54">
        <v>262.5</v>
      </c>
      <c r="D50" s="54">
        <v>262.5</v>
      </c>
      <c r="E50" s="54">
        <v>262.5</v>
      </c>
      <c r="F50" s="54">
        <v>262.5</v>
      </c>
      <c r="G50" s="54">
        <v>262.5</v>
      </c>
      <c r="H50" s="54">
        <v>262.5</v>
      </c>
      <c r="I50" s="54">
        <v>275.60000000000002</v>
      </c>
      <c r="J50" s="54">
        <v>275.60000000000002</v>
      </c>
      <c r="K50" s="54">
        <v>0</v>
      </c>
      <c r="L50" s="54">
        <v>0</v>
      </c>
      <c r="M50" s="54">
        <v>0</v>
      </c>
      <c r="N50" s="226">
        <f t="shared" si="2"/>
        <v>2388.6999999999998</v>
      </c>
      <c r="O50" s="106">
        <f t="shared" si="1"/>
        <v>265.4111111111111</v>
      </c>
    </row>
    <row r="51" spans="1:16" s="25" customFormat="1" ht="12.6" customHeight="1" x14ac:dyDescent="0.2">
      <c r="A51" s="105" t="s">
        <v>75</v>
      </c>
      <c r="B51" s="54">
        <v>2129.41</v>
      </c>
      <c r="C51" s="54">
        <v>1776.66</v>
      </c>
      <c r="D51" s="54">
        <v>1677.87</v>
      </c>
      <c r="E51" s="54">
        <v>2692.9</v>
      </c>
      <c r="F51" s="54">
        <v>529.58000000000004</v>
      </c>
      <c r="G51" s="54">
        <v>2309.96</v>
      </c>
      <c r="H51" s="54">
        <v>2349.4</v>
      </c>
      <c r="I51" s="54">
        <v>1964.93</v>
      </c>
      <c r="J51" s="54">
        <v>915.94</v>
      </c>
      <c r="K51" s="54">
        <v>0</v>
      </c>
      <c r="L51" s="54">
        <v>0</v>
      </c>
      <c r="M51" s="54">
        <v>0</v>
      </c>
      <c r="N51" s="226">
        <f t="shared" si="2"/>
        <v>16346.650000000001</v>
      </c>
      <c r="O51" s="106">
        <f t="shared" si="1"/>
        <v>1816.2944444444447</v>
      </c>
    </row>
    <row r="52" spans="1:16" s="25" customFormat="1" ht="12.6" customHeight="1" x14ac:dyDescent="0.2">
      <c r="A52" s="105" t="s">
        <v>343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370</v>
      </c>
      <c r="J52" s="54">
        <v>0</v>
      </c>
      <c r="K52" s="54">
        <v>0</v>
      </c>
      <c r="L52" s="54">
        <v>0</v>
      </c>
      <c r="M52" s="54">
        <v>0</v>
      </c>
      <c r="N52" s="226">
        <f t="shared" si="2"/>
        <v>370</v>
      </c>
      <c r="O52" s="106">
        <f t="shared" si="1"/>
        <v>370</v>
      </c>
    </row>
    <row r="53" spans="1:16" s="25" customFormat="1" ht="12.6" customHeight="1" x14ac:dyDescent="0.2">
      <c r="A53" s="105" t="s">
        <v>211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/>
      <c r="J53" s="54">
        <v>0</v>
      </c>
      <c r="K53" s="54">
        <v>0</v>
      </c>
      <c r="L53" s="54">
        <v>0</v>
      </c>
      <c r="M53" s="54">
        <v>0</v>
      </c>
      <c r="N53" s="226">
        <f t="shared" si="2"/>
        <v>0</v>
      </c>
      <c r="O53" s="106" t="str">
        <f t="shared" si="1"/>
        <v/>
      </c>
    </row>
    <row r="54" spans="1:16" s="25" customFormat="1" ht="12.6" customHeight="1" x14ac:dyDescent="0.2">
      <c r="A54" s="105" t="s">
        <v>256</v>
      </c>
      <c r="B54" s="54">
        <v>0</v>
      </c>
      <c r="C54" s="54">
        <v>30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60</v>
      </c>
      <c r="J54" s="54">
        <v>30</v>
      </c>
      <c r="K54" s="54">
        <v>0</v>
      </c>
      <c r="L54" s="54">
        <v>0</v>
      </c>
      <c r="M54" s="54">
        <v>0</v>
      </c>
      <c r="N54" s="226">
        <f t="shared" si="2"/>
        <v>120</v>
      </c>
      <c r="O54" s="106">
        <f t="shared" si="1"/>
        <v>40</v>
      </c>
    </row>
    <row r="55" spans="1:16" s="25" customFormat="1" ht="12.6" customHeight="1" x14ac:dyDescent="0.2">
      <c r="A55" s="105" t="s">
        <v>79</v>
      </c>
      <c r="B55" s="54">
        <v>0</v>
      </c>
      <c r="C55" s="54">
        <v>54.5</v>
      </c>
      <c r="D55" s="54">
        <v>68.5</v>
      </c>
      <c r="E55" s="54">
        <v>52</v>
      </c>
      <c r="F55" s="54">
        <v>42</v>
      </c>
      <c r="G55" s="54">
        <v>102</v>
      </c>
      <c r="H55" s="54">
        <v>125.5</v>
      </c>
      <c r="I55" s="54">
        <v>70</v>
      </c>
      <c r="J55" s="54">
        <v>49</v>
      </c>
      <c r="K55" s="54">
        <v>0</v>
      </c>
      <c r="L55" s="54">
        <v>0</v>
      </c>
      <c r="M55" s="54">
        <v>0</v>
      </c>
      <c r="N55" s="226">
        <f t="shared" si="2"/>
        <v>563.5</v>
      </c>
      <c r="O55" s="106">
        <f t="shared" si="1"/>
        <v>70.4375</v>
      </c>
    </row>
    <row r="56" spans="1:16" s="25" customFormat="1" ht="12.6" customHeight="1" x14ac:dyDescent="0.2">
      <c r="A56" s="105" t="s">
        <v>81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/>
      <c r="J56" s="54">
        <v>0</v>
      </c>
      <c r="K56" s="54">
        <v>0</v>
      </c>
      <c r="L56" s="54">
        <v>0</v>
      </c>
      <c r="M56" s="54">
        <v>0</v>
      </c>
      <c r="N56" s="226">
        <f t="shared" si="2"/>
        <v>0</v>
      </c>
      <c r="O56" s="106" t="str">
        <f t="shared" si="1"/>
        <v/>
      </c>
    </row>
    <row r="57" spans="1:16" s="25" customFormat="1" ht="12.6" customHeight="1" x14ac:dyDescent="0.2">
      <c r="A57" s="105" t="s">
        <v>87</v>
      </c>
      <c r="B57" s="54">
        <v>10.99</v>
      </c>
      <c r="C57" s="54">
        <v>19.47</v>
      </c>
      <c r="D57" s="54">
        <v>0.67</v>
      </c>
      <c r="E57" s="54">
        <v>12.81</v>
      </c>
      <c r="F57" s="54">
        <v>6.3</v>
      </c>
      <c r="G57" s="54">
        <v>0</v>
      </c>
      <c r="H57" s="54">
        <v>0</v>
      </c>
      <c r="I57" s="54">
        <v>54.34</v>
      </c>
      <c r="J57" s="54">
        <v>33.619999999999997</v>
      </c>
      <c r="K57" s="54">
        <v>0</v>
      </c>
      <c r="L57" s="54">
        <v>0</v>
      </c>
      <c r="M57" s="54">
        <v>0</v>
      </c>
      <c r="N57" s="226">
        <f t="shared" si="2"/>
        <v>138.20000000000002</v>
      </c>
      <c r="O57" s="106">
        <f t="shared" si="1"/>
        <v>19.742857142857144</v>
      </c>
    </row>
    <row r="58" spans="1:16" s="25" customFormat="1" ht="12.6" customHeight="1" x14ac:dyDescent="0.2">
      <c r="A58" s="270" t="s">
        <v>202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226">
        <f>SUM(B58:M58)</f>
        <v>0</v>
      </c>
      <c r="O58" s="106" t="str">
        <f t="shared" si="1"/>
        <v/>
      </c>
    </row>
    <row r="59" spans="1:16" s="25" customFormat="1" ht="12.6" customHeight="1" thickBot="1" x14ac:dyDescent="0.25">
      <c r="A59" s="168" t="s">
        <v>1</v>
      </c>
      <c r="B59" s="169">
        <f t="shared" ref="B59:H59" si="3">SUM(B7:B58)</f>
        <v>6481.7999999999993</v>
      </c>
      <c r="C59" s="169">
        <f t="shared" si="3"/>
        <v>7151.02</v>
      </c>
      <c r="D59" s="169">
        <f t="shared" si="3"/>
        <v>16469.46</v>
      </c>
      <c r="E59" s="169">
        <f t="shared" si="3"/>
        <v>6415.21</v>
      </c>
      <c r="F59" s="169">
        <f t="shared" si="3"/>
        <v>10107.039999999999</v>
      </c>
      <c r="G59" s="169">
        <f t="shared" si="3"/>
        <v>30396.149999999998</v>
      </c>
      <c r="H59" s="169">
        <f t="shared" si="3"/>
        <v>19239.010000000002</v>
      </c>
      <c r="I59" s="169">
        <f>SUM(I7:I57)</f>
        <v>11560.65</v>
      </c>
      <c r="J59" s="169">
        <f>SUM(J7:J57)</f>
        <v>6701.5999999999995</v>
      </c>
      <c r="K59" s="169">
        <f>SUM(K7:K57)</f>
        <v>0</v>
      </c>
      <c r="L59" s="169">
        <f>SUM(L7:L57)</f>
        <v>0</v>
      </c>
      <c r="M59" s="169">
        <f>SUM(M7:M57)</f>
        <v>0</v>
      </c>
      <c r="N59" s="169">
        <f>SUM(N7:N58)</f>
        <v>114408.03000000001</v>
      </c>
      <c r="O59" s="315">
        <f t="shared" si="1"/>
        <v>12724.66</v>
      </c>
      <c r="P59" s="302"/>
    </row>
    <row r="60" spans="1:16" s="25" customFormat="1" ht="12.6" customHeight="1" thickBot="1" x14ac:dyDescent="0.25">
      <c r="A60" s="261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63"/>
    </row>
    <row r="61" spans="1:16" s="25" customFormat="1" ht="12.6" customHeight="1" thickBot="1" x14ac:dyDescent="0.25">
      <c r="A61" s="64" t="s">
        <v>2</v>
      </c>
      <c r="B61" s="107">
        <f t="shared" ref="B61:O61" si="4">B6</f>
        <v>43831</v>
      </c>
      <c r="C61" s="108">
        <f t="shared" si="4"/>
        <v>43862</v>
      </c>
      <c r="D61" s="108">
        <f t="shared" si="4"/>
        <v>43891</v>
      </c>
      <c r="E61" s="108">
        <f t="shared" si="4"/>
        <v>43922</v>
      </c>
      <c r="F61" s="108">
        <f t="shared" si="4"/>
        <v>43952</v>
      </c>
      <c r="G61" s="108">
        <f t="shared" si="4"/>
        <v>43983</v>
      </c>
      <c r="H61" s="108">
        <f t="shared" si="4"/>
        <v>44013</v>
      </c>
      <c r="I61" s="108">
        <f t="shared" si="4"/>
        <v>44044</v>
      </c>
      <c r="J61" s="108">
        <f t="shared" si="4"/>
        <v>44075</v>
      </c>
      <c r="K61" s="108">
        <f t="shared" si="4"/>
        <v>44105</v>
      </c>
      <c r="L61" s="108">
        <f t="shared" si="4"/>
        <v>44136</v>
      </c>
      <c r="M61" s="108">
        <f t="shared" si="4"/>
        <v>44166</v>
      </c>
      <c r="N61" s="109" t="str">
        <f t="shared" si="4"/>
        <v>Total</v>
      </c>
      <c r="O61" s="120" t="str">
        <f t="shared" si="4"/>
        <v>Média</v>
      </c>
    </row>
    <row r="62" spans="1:16" s="25" customFormat="1" ht="12.6" customHeight="1" x14ac:dyDescent="0.2">
      <c r="A62" s="111" t="s">
        <v>5</v>
      </c>
      <c r="B62" s="54">
        <v>0</v>
      </c>
      <c r="C62" s="54">
        <v>7000</v>
      </c>
      <c r="D62" s="54">
        <v>8000</v>
      </c>
      <c r="E62" s="54">
        <v>8000</v>
      </c>
      <c r="F62" s="54">
        <v>8000</v>
      </c>
      <c r="G62" s="54">
        <v>8000</v>
      </c>
      <c r="H62" s="54">
        <v>8000</v>
      </c>
      <c r="I62" s="54">
        <v>8000</v>
      </c>
      <c r="J62" s="54">
        <v>8000</v>
      </c>
      <c r="K62" s="54">
        <v>0</v>
      </c>
      <c r="L62" s="54">
        <v>0</v>
      </c>
      <c r="M62" s="54">
        <v>0</v>
      </c>
      <c r="N62" s="227">
        <f t="shared" ref="N62:N71" si="5">SUM(B62:M62)</f>
        <v>63000</v>
      </c>
      <c r="O62" s="106">
        <f>IFERROR(AVERAGEIF(B62:M62,"&gt;0"),"")</f>
        <v>7875</v>
      </c>
    </row>
    <row r="63" spans="1:16" s="25" customFormat="1" ht="12.6" customHeight="1" x14ac:dyDescent="0.2">
      <c r="A63" s="111" t="s">
        <v>327</v>
      </c>
      <c r="B63" s="54">
        <v>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/>
      <c r="J63" s="54">
        <v>0</v>
      </c>
      <c r="K63" s="54">
        <v>0</v>
      </c>
      <c r="L63" s="54">
        <v>0</v>
      </c>
      <c r="M63" s="54">
        <v>0</v>
      </c>
      <c r="N63" s="227">
        <f>SUM(B63:M63)</f>
        <v>0</v>
      </c>
      <c r="O63" s="106" t="str">
        <f t="shared" ref="O63:O71" si="6">IFERROR(AVERAGEIF(B63:M63,"&gt;0"),"")</f>
        <v/>
      </c>
    </row>
    <row r="64" spans="1:16" s="25" customFormat="1" ht="12.6" customHeight="1" x14ac:dyDescent="0.2">
      <c r="A64" s="111" t="s">
        <v>401</v>
      </c>
      <c r="B64" s="54">
        <v>0</v>
      </c>
      <c r="C64" s="54">
        <v>0</v>
      </c>
      <c r="D64" s="54">
        <v>0.81</v>
      </c>
      <c r="E64" s="54">
        <v>0</v>
      </c>
      <c r="F64" s="54">
        <v>0</v>
      </c>
      <c r="G64" s="54">
        <v>0</v>
      </c>
      <c r="H64" s="54">
        <v>0</v>
      </c>
      <c r="I64" s="54"/>
      <c r="J64" s="54">
        <v>0</v>
      </c>
      <c r="K64" s="54">
        <v>0</v>
      </c>
      <c r="L64" s="54">
        <v>0</v>
      </c>
      <c r="M64" s="54">
        <v>0</v>
      </c>
      <c r="N64" s="227">
        <f>SUM(B64:M64)</f>
        <v>0.81</v>
      </c>
      <c r="O64" s="106">
        <f t="shared" si="6"/>
        <v>0.81</v>
      </c>
    </row>
    <row r="65" spans="1:16" s="25" customFormat="1" ht="12.6" customHeight="1" x14ac:dyDescent="0.2">
      <c r="A65" s="111" t="s">
        <v>370</v>
      </c>
      <c r="B65" s="54">
        <v>0</v>
      </c>
      <c r="C65" s="54">
        <v>1320.07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/>
      <c r="J65" s="54">
        <v>0</v>
      </c>
      <c r="K65" s="54">
        <v>0</v>
      </c>
      <c r="L65" s="54">
        <v>0</v>
      </c>
      <c r="M65" s="54">
        <v>0</v>
      </c>
      <c r="N65" s="227">
        <f t="shared" si="5"/>
        <v>1320.07</v>
      </c>
      <c r="O65" s="106">
        <f t="shared" si="6"/>
        <v>1320.07</v>
      </c>
    </row>
    <row r="66" spans="1:16" s="25" customFormat="1" ht="12.6" customHeight="1" x14ac:dyDescent="0.2">
      <c r="A66" s="182" t="s">
        <v>374</v>
      </c>
      <c r="B66" s="99">
        <v>800</v>
      </c>
      <c r="C66" s="54">
        <v>800</v>
      </c>
      <c r="D66" s="54">
        <v>5800</v>
      </c>
      <c r="E66" s="54">
        <v>0</v>
      </c>
      <c r="F66" s="54">
        <v>1600</v>
      </c>
      <c r="G66" s="54">
        <v>3710</v>
      </c>
      <c r="H66" s="54">
        <v>800</v>
      </c>
      <c r="I66" s="54">
        <v>800</v>
      </c>
      <c r="J66" s="54">
        <v>800</v>
      </c>
      <c r="K66" s="54">
        <v>0</v>
      </c>
      <c r="L66" s="54">
        <v>0</v>
      </c>
      <c r="M66" s="54">
        <v>0</v>
      </c>
      <c r="N66" s="214">
        <f t="shared" si="5"/>
        <v>15110</v>
      </c>
      <c r="O66" s="106">
        <f t="shared" si="6"/>
        <v>1888.75</v>
      </c>
    </row>
    <row r="67" spans="1:16" s="25" customFormat="1" ht="12.6" customHeight="1" x14ac:dyDescent="0.2">
      <c r="A67" s="111" t="s">
        <v>321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/>
      <c r="J67" s="54">
        <v>0</v>
      </c>
      <c r="K67" s="54">
        <v>0</v>
      </c>
      <c r="L67" s="54">
        <v>0</v>
      </c>
      <c r="M67" s="54">
        <v>0</v>
      </c>
      <c r="N67" s="227">
        <f>SUM(B67:M67)</f>
        <v>0</v>
      </c>
      <c r="O67" s="106" t="str">
        <f t="shared" si="6"/>
        <v/>
      </c>
    </row>
    <row r="68" spans="1:16" s="25" customFormat="1" ht="12.6" customHeight="1" x14ac:dyDescent="0.2">
      <c r="A68" s="112" t="s">
        <v>61</v>
      </c>
      <c r="B68" s="54">
        <v>0</v>
      </c>
      <c r="C68" s="54">
        <v>1129.32</v>
      </c>
      <c r="D68" s="54">
        <v>3350</v>
      </c>
      <c r="E68" s="54">
        <v>1501.7</v>
      </c>
      <c r="F68" s="54">
        <v>80186.09</v>
      </c>
      <c r="G68" s="54">
        <v>1500</v>
      </c>
      <c r="H68" s="54">
        <v>0</v>
      </c>
      <c r="I68" s="54"/>
      <c r="J68" s="54">
        <v>0</v>
      </c>
      <c r="K68" s="54">
        <v>0</v>
      </c>
      <c r="L68" s="54">
        <v>0</v>
      </c>
      <c r="M68" s="54">
        <v>0</v>
      </c>
      <c r="N68" s="227">
        <f t="shared" si="5"/>
        <v>87667.11</v>
      </c>
      <c r="O68" s="106">
        <f t="shared" si="6"/>
        <v>17533.421999999999</v>
      </c>
    </row>
    <row r="69" spans="1:16" s="25" customFormat="1" ht="12.6" customHeight="1" x14ac:dyDescent="0.2">
      <c r="A69" s="112" t="s">
        <v>3</v>
      </c>
      <c r="B69" s="54">
        <v>524.25</v>
      </c>
      <c r="C69" s="54">
        <v>774.25</v>
      </c>
      <c r="D69" s="54">
        <v>752.75</v>
      </c>
      <c r="E69" s="54">
        <v>0</v>
      </c>
      <c r="F69" s="54">
        <v>0</v>
      </c>
      <c r="G69" s="54">
        <v>0</v>
      </c>
      <c r="H69" s="54">
        <v>0</v>
      </c>
      <c r="I69" s="54"/>
      <c r="J69" s="54">
        <v>25.5</v>
      </c>
      <c r="K69" s="54">
        <v>0</v>
      </c>
      <c r="L69" s="54">
        <v>0</v>
      </c>
      <c r="M69" s="54">
        <v>0</v>
      </c>
      <c r="N69" s="227">
        <f t="shared" si="5"/>
        <v>2076.75</v>
      </c>
      <c r="O69" s="106">
        <f>IFERROR(AVERAGEIF(B69:M69,"&gt;0"),"")</f>
        <v>519.1875</v>
      </c>
    </row>
    <row r="70" spans="1:16" s="25" customFormat="1" ht="12.6" customHeight="1" x14ac:dyDescent="0.2">
      <c r="A70" s="112" t="s">
        <v>660</v>
      </c>
      <c r="B70" s="54"/>
      <c r="C70" s="54"/>
      <c r="D70" s="54">
        <v>940</v>
      </c>
      <c r="E70" s="54">
        <v>0</v>
      </c>
      <c r="F70" s="54">
        <v>0</v>
      </c>
      <c r="G70" s="54">
        <v>0</v>
      </c>
      <c r="H70" s="54">
        <v>0</v>
      </c>
      <c r="I70" s="54"/>
      <c r="J70" s="54">
        <v>0</v>
      </c>
      <c r="K70" s="54">
        <v>0</v>
      </c>
      <c r="L70" s="54">
        <v>0</v>
      </c>
      <c r="M70" s="54">
        <v>0</v>
      </c>
      <c r="N70" s="227">
        <f t="shared" si="5"/>
        <v>940</v>
      </c>
      <c r="O70" s="106">
        <f>IFERROR(AVERAGEIF(B70:M70,"&gt;0"),"")</f>
        <v>940</v>
      </c>
    </row>
    <row r="71" spans="1:16" s="25" customFormat="1" ht="12.6" customHeight="1" x14ac:dyDescent="0.2">
      <c r="A71" s="112" t="s">
        <v>250</v>
      </c>
      <c r="B71" s="54">
        <v>0</v>
      </c>
      <c r="C71" s="54">
        <v>0</v>
      </c>
      <c r="D71" s="54">
        <v>0</v>
      </c>
      <c r="E71" s="54">
        <v>0</v>
      </c>
      <c r="F71" s="54">
        <v>0</v>
      </c>
      <c r="G71" s="54">
        <v>1250</v>
      </c>
      <c r="H71" s="54">
        <v>1250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227">
        <f t="shared" si="5"/>
        <v>2500</v>
      </c>
      <c r="O71" s="106">
        <f t="shared" si="6"/>
        <v>1250</v>
      </c>
    </row>
    <row r="72" spans="1:16" s="25" customFormat="1" ht="12.6" customHeight="1" thickBot="1" x14ac:dyDescent="0.25">
      <c r="A72" s="176" t="s">
        <v>11</v>
      </c>
      <c r="B72" s="189">
        <f t="shared" ref="B72:M72" si="7">SUM(B62:B71)</f>
        <v>1324.25</v>
      </c>
      <c r="C72" s="189">
        <f t="shared" si="7"/>
        <v>11023.64</v>
      </c>
      <c r="D72" s="189">
        <f t="shared" si="7"/>
        <v>18843.560000000001</v>
      </c>
      <c r="E72" s="189">
        <f t="shared" si="7"/>
        <v>9501.7000000000007</v>
      </c>
      <c r="F72" s="189">
        <f t="shared" si="7"/>
        <v>89786.09</v>
      </c>
      <c r="G72" s="189">
        <f t="shared" si="7"/>
        <v>14460</v>
      </c>
      <c r="H72" s="189">
        <f t="shared" si="7"/>
        <v>10050</v>
      </c>
      <c r="I72" s="189">
        <f t="shared" si="7"/>
        <v>8800</v>
      </c>
      <c r="J72" s="189">
        <f t="shared" si="7"/>
        <v>8825.5</v>
      </c>
      <c r="K72" s="189">
        <f t="shared" si="7"/>
        <v>0</v>
      </c>
      <c r="L72" s="189">
        <f t="shared" si="7"/>
        <v>0</v>
      </c>
      <c r="M72" s="189">
        <f t="shared" si="7"/>
        <v>0</v>
      </c>
      <c r="N72" s="189">
        <f>SUM(B72:M72)</f>
        <v>172614.74</v>
      </c>
      <c r="O72" s="304">
        <f>IFERROR(AVERAGEIF(B72:M72,"&gt;0"),"")</f>
        <v>19179.415555555555</v>
      </c>
    </row>
    <row r="73" spans="1:16" s="25" customFormat="1" ht="12.6" customHeight="1" thickBo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229"/>
    </row>
    <row r="74" spans="1:16" s="34" customFormat="1" ht="12.6" customHeight="1" thickBot="1" x14ac:dyDescent="0.25">
      <c r="A74" s="187" t="s">
        <v>9</v>
      </c>
      <c r="B74" s="186">
        <f>'[2]2020'!C19</f>
        <v>3079.64</v>
      </c>
      <c r="C74" s="186">
        <f>'[2]2020'!D19</f>
        <v>5642.96</v>
      </c>
      <c r="D74" s="186">
        <f>'[2]2020'!E19</f>
        <v>8946.59</v>
      </c>
      <c r="E74" s="186">
        <f>'[2]2020'!F19</f>
        <v>13215.87</v>
      </c>
      <c r="F74" s="186">
        <f>'[2]2020'!G19</f>
        <v>91798.3</v>
      </c>
      <c r="G74" s="186">
        <f>'[2]2020'!H19</f>
        <v>74075.09</v>
      </c>
      <c r="H74" s="186">
        <f>'[2]2020'!I19</f>
        <v>62479.65</v>
      </c>
      <c r="I74" s="186">
        <f>'[2]2020'!J19</f>
        <v>59721.21</v>
      </c>
      <c r="J74" s="186">
        <f>'[2]2020'!K19</f>
        <v>61701.279999999999</v>
      </c>
      <c r="K74" s="186">
        <f>'[2]2020'!L19</f>
        <v>0</v>
      </c>
      <c r="L74" s="186">
        <f>'[2]2020'!M19</f>
        <v>0</v>
      </c>
      <c r="M74" s="186">
        <f>'[2]2020'!N19</f>
        <v>0</v>
      </c>
      <c r="N74" s="57"/>
      <c r="O74" s="42"/>
      <c r="P74" s="43"/>
    </row>
    <row r="75" spans="1:16" s="25" customFormat="1" ht="12.6" customHeight="1" x14ac:dyDescent="0.2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228"/>
      <c r="O75" s="30"/>
      <c r="P75" s="3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.39370078740157483" top="0.39370078740157483" bottom="0.39370078740157483" header="0.51181102362204722" footer="0.51181102362204722"/>
  <pageSetup scale="70" firstPageNumber="0" orientation="landscape" horizontalDpi="300" verticalDpi="300" r:id="rId1"/>
  <headerFooter alignWithMargins="0"/>
  <ignoredErrors>
    <ignoredError sqref="F59:M59 B59:E5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O129"/>
  <sheetViews>
    <sheetView topLeftCell="B43" zoomScale="140" zoomScaleNormal="140" workbookViewId="0">
      <selection activeCell="J61" sqref="J61"/>
    </sheetView>
  </sheetViews>
  <sheetFormatPr defaultRowHeight="12.75" x14ac:dyDescent="0.2"/>
  <cols>
    <col min="1" max="1" width="33.42578125" style="44" customWidth="1"/>
    <col min="2" max="13" width="10.7109375" style="44" customWidth="1"/>
    <col min="14" max="14" width="10.7109375" style="219" customWidth="1"/>
    <col min="15" max="15" width="10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48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x14ac:dyDescent="0.2">
      <c r="A6" s="129" t="s">
        <v>0</v>
      </c>
      <c r="B6" s="130">
        <f>APUCARANA!B6</f>
        <v>43831</v>
      </c>
      <c r="C6" s="130">
        <f>APUCARANA!C6</f>
        <v>43862</v>
      </c>
      <c r="D6" s="130">
        <f>APUCARANA!D6</f>
        <v>43891</v>
      </c>
      <c r="E6" s="130">
        <f>APUCARANA!E6</f>
        <v>43922</v>
      </c>
      <c r="F6" s="130">
        <f>APUCARANA!F6</f>
        <v>43952</v>
      </c>
      <c r="G6" s="130">
        <f>APUCARANA!G6</f>
        <v>43983</v>
      </c>
      <c r="H6" s="130">
        <f>APUCARANA!H6</f>
        <v>44013</v>
      </c>
      <c r="I6" s="130">
        <f>APUCARANA!I6</f>
        <v>44044</v>
      </c>
      <c r="J6" s="130">
        <f>APUCARANA!J6</f>
        <v>44075</v>
      </c>
      <c r="K6" s="130">
        <f>APUCARANA!K6</f>
        <v>44105</v>
      </c>
      <c r="L6" s="130">
        <f>APUCARANA!L6</f>
        <v>44136</v>
      </c>
      <c r="M6" s="130">
        <f>APUCARANA!M6</f>
        <v>44166</v>
      </c>
      <c r="N6" s="131" t="str">
        <f>APUCARANA!N6</f>
        <v>Total</v>
      </c>
      <c r="O6" s="132" t="str">
        <f>APUCARANA!O6</f>
        <v>Média</v>
      </c>
    </row>
    <row r="7" spans="1:15" s="25" customFormat="1" ht="12.6" customHeight="1" x14ac:dyDescent="0.2">
      <c r="A7" s="156" t="s">
        <v>97</v>
      </c>
      <c r="B7" s="27">
        <v>0</v>
      </c>
      <c r="C7" s="27">
        <v>0</v>
      </c>
      <c r="D7" s="27">
        <v>0</v>
      </c>
      <c r="E7" s="27">
        <v>0</v>
      </c>
      <c r="F7" s="27"/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20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56" t="s">
        <v>406</v>
      </c>
      <c r="B8" s="27">
        <v>0</v>
      </c>
      <c r="C8" s="27">
        <v>0</v>
      </c>
      <c r="D8" s="27">
        <v>0</v>
      </c>
      <c r="E8" s="27">
        <v>0</v>
      </c>
      <c r="F8" s="27"/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20">
        <f>SUM(B8:M8)</f>
        <v>0</v>
      </c>
      <c r="O8" s="106" t="str">
        <f t="shared" ref="O8:O60" si="0">IFERROR(AVERAGEIF(B8:M8,"&gt;0"),"")</f>
        <v/>
      </c>
    </row>
    <row r="9" spans="1:15" s="25" customFormat="1" ht="12.6" customHeight="1" x14ac:dyDescent="0.2">
      <c r="A9" s="156" t="s">
        <v>113</v>
      </c>
      <c r="B9" s="27">
        <v>0</v>
      </c>
      <c r="C9" s="27">
        <v>0</v>
      </c>
      <c r="D9" s="27">
        <v>0</v>
      </c>
      <c r="E9" s="27">
        <v>0</v>
      </c>
      <c r="F9" s="27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20">
        <f t="shared" ref="N9:N21" si="1">SUM(B9:M9)</f>
        <v>0</v>
      </c>
      <c r="O9" s="106" t="str">
        <f t="shared" si="0"/>
        <v/>
      </c>
    </row>
    <row r="10" spans="1:15" s="25" customFormat="1" ht="12.6" customHeight="1" x14ac:dyDescent="0.2">
      <c r="A10" s="156" t="s">
        <v>490</v>
      </c>
      <c r="B10" s="27">
        <v>0</v>
      </c>
      <c r="C10" s="27">
        <v>576.25</v>
      </c>
      <c r="D10" s="27">
        <v>0</v>
      </c>
      <c r="E10" s="27">
        <v>0</v>
      </c>
      <c r="F10" s="27"/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20">
        <f t="shared" si="1"/>
        <v>576.25</v>
      </c>
      <c r="O10" s="106">
        <f t="shared" si="0"/>
        <v>576.25</v>
      </c>
    </row>
    <row r="11" spans="1:15" s="25" customFormat="1" ht="12.6" customHeight="1" x14ac:dyDescent="0.2">
      <c r="A11" s="156" t="s">
        <v>278</v>
      </c>
      <c r="B11" s="27">
        <v>0</v>
      </c>
      <c r="C11" s="27">
        <v>0</v>
      </c>
      <c r="D11" s="27">
        <v>0</v>
      </c>
      <c r="E11" s="27">
        <v>0</v>
      </c>
      <c r="F11" s="27"/>
      <c r="G11" s="27"/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20">
        <f>SUM(B11:M11)</f>
        <v>0</v>
      </c>
      <c r="O11" s="106" t="str">
        <f t="shared" si="0"/>
        <v/>
      </c>
    </row>
    <row r="12" spans="1:15" s="25" customFormat="1" ht="12.6" customHeight="1" x14ac:dyDescent="0.2">
      <c r="A12" s="156" t="s">
        <v>621</v>
      </c>
      <c r="B12" s="27">
        <v>0</v>
      </c>
      <c r="C12" s="27">
        <v>0</v>
      </c>
      <c r="D12" s="27">
        <v>0</v>
      </c>
      <c r="E12" s="27">
        <v>0</v>
      </c>
      <c r="F12" s="27"/>
      <c r="G12" s="27"/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20">
        <f>SUM(B12:M12)</f>
        <v>0</v>
      </c>
      <c r="O12" s="106" t="str">
        <f t="shared" si="0"/>
        <v/>
      </c>
    </row>
    <row r="13" spans="1:15" s="25" customFormat="1" ht="12.6" customHeight="1" x14ac:dyDescent="0.2">
      <c r="A13" s="156" t="s">
        <v>167</v>
      </c>
      <c r="B13" s="27">
        <v>0</v>
      </c>
      <c r="C13" s="27">
        <v>0</v>
      </c>
      <c r="D13" s="27">
        <v>0</v>
      </c>
      <c r="E13" s="27">
        <v>0</v>
      </c>
      <c r="F13" s="27"/>
      <c r="G13" s="27"/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20">
        <f t="shared" si="1"/>
        <v>0</v>
      </c>
      <c r="O13" s="106" t="str">
        <f t="shared" si="0"/>
        <v/>
      </c>
    </row>
    <row r="14" spans="1:15" s="25" customFormat="1" ht="12.6" customHeight="1" x14ac:dyDescent="0.2">
      <c r="A14" s="156" t="s">
        <v>422</v>
      </c>
      <c r="B14" s="27">
        <v>0</v>
      </c>
      <c r="C14" s="27">
        <v>0</v>
      </c>
      <c r="D14" s="27">
        <v>0</v>
      </c>
      <c r="E14" s="27">
        <v>0</v>
      </c>
      <c r="F14" s="27"/>
      <c r="G14" s="27"/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20">
        <f>SUM(B14:M14)</f>
        <v>0</v>
      </c>
      <c r="O14" s="106" t="str">
        <f t="shared" si="0"/>
        <v/>
      </c>
    </row>
    <row r="15" spans="1:15" s="25" customFormat="1" ht="12.6" customHeight="1" x14ac:dyDescent="0.2">
      <c r="A15" s="156" t="s">
        <v>400</v>
      </c>
      <c r="B15" s="27">
        <v>0</v>
      </c>
      <c r="C15" s="27">
        <v>0</v>
      </c>
      <c r="D15" s="27">
        <v>0</v>
      </c>
      <c r="E15" s="27">
        <v>0</v>
      </c>
      <c r="F15" s="27"/>
      <c r="G15" s="27"/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20">
        <f>SUM(B15:M15)</f>
        <v>0</v>
      </c>
      <c r="O15" s="106" t="str">
        <f t="shared" si="0"/>
        <v/>
      </c>
    </row>
    <row r="16" spans="1:15" s="25" customFormat="1" ht="12.6" customHeight="1" x14ac:dyDescent="0.2">
      <c r="A16" s="156" t="s">
        <v>149</v>
      </c>
      <c r="B16" s="27">
        <v>0</v>
      </c>
      <c r="C16" s="27">
        <v>0</v>
      </c>
      <c r="D16" s="27">
        <v>0</v>
      </c>
      <c r="E16" s="27">
        <v>0</v>
      </c>
      <c r="F16" s="27"/>
      <c r="G16" s="27"/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20">
        <f>SUM(B16:M16)</f>
        <v>0</v>
      </c>
      <c r="O16" s="106" t="str">
        <f t="shared" si="0"/>
        <v/>
      </c>
    </row>
    <row r="17" spans="1:15" s="25" customFormat="1" ht="12.6" customHeight="1" x14ac:dyDescent="0.2">
      <c r="A17" s="156" t="s">
        <v>290</v>
      </c>
      <c r="B17" s="27">
        <v>0</v>
      </c>
      <c r="C17" s="27">
        <v>0</v>
      </c>
      <c r="D17" s="27">
        <v>0</v>
      </c>
      <c r="E17" s="27">
        <v>0</v>
      </c>
      <c r="F17" s="27"/>
      <c r="G17" s="27"/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20">
        <f t="shared" si="1"/>
        <v>0</v>
      </c>
      <c r="O17" s="106" t="str">
        <f t="shared" si="0"/>
        <v/>
      </c>
    </row>
    <row r="18" spans="1:15" s="25" customFormat="1" ht="12.6" customHeight="1" x14ac:dyDescent="0.2">
      <c r="A18" s="156" t="s">
        <v>182</v>
      </c>
      <c r="B18" s="27">
        <v>59.7</v>
      </c>
      <c r="C18" s="27">
        <v>187.7</v>
      </c>
      <c r="D18" s="27">
        <v>0</v>
      </c>
      <c r="E18" s="27">
        <v>0</v>
      </c>
      <c r="F18" s="27"/>
      <c r="G18" s="27"/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20">
        <f t="shared" si="1"/>
        <v>247.39999999999998</v>
      </c>
      <c r="O18" s="106">
        <f t="shared" si="0"/>
        <v>123.69999999999999</v>
      </c>
    </row>
    <row r="19" spans="1:15" s="25" customFormat="1" ht="12.6" customHeight="1" x14ac:dyDescent="0.2">
      <c r="A19" s="156" t="s">
        <v>542</v>
      </c>
      <c r="B19" s="27">
        <v>0</v>
      </c>
      <c r="C19" s="27">
        <v>0</v>
      </c>
      <c r="D19" s="27">
        <v>31.16</v>
      </c>
      <c r="E19" s="27">
        <v>0</v>
      </c>
      <c r="F19" s="27"/>
      <c r="G19" s="27"/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20">
        <f>SUM(B19:M19)</f>
        <v>31.16</v>
      </c>
      <c r="O19" s="106">
        <f t="shared" si="0"/>
        <v>31.16</v>
      </c>
    </row>
    <row r="20" spans="1:15" s="25" customFormat="1" ht="12.6" customHeight="1" x14ac:dyDescent="0.2">
      <c r="A20" s="156" t="s">
        <v>491</v>
      </c>
      <c r="B20" s="27">
        <v>0</v>
      </c>
      <c r="C20" s="27">
        <v>0</v>
      </c>
      <c r="D20" s="27">
        <v>89.28</v>
      </c>
      <c r="E20" s="27">
        <v>0</v>
      </c>
      <c r="F20" s="27"/>
      <c r="G20" s="27"/>
      <c r="H20" s="27">
        <v>42.25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20">
        <f t="shared" si="1"/>
        <v>131.53</v>
      </c>
      <c r="O20" s="106">
        <f t="shared" si="0"/>
        <v>65.765000000000001</v>
      </c>
    </row>
    <row r="21" spans="1:15" s="25" customFormat="1" ht="12.6" customHeight="1" x14ac:dyDescent="0.2">
      <c r="A21" s="156" t="s">
        <v>245</v>
      </c>
      <c r="B21" s="27">
        <v>0</v>
      </c>
      <c r="C21" s="27">
        <v>0</v>
      </c>
      <c r="D21" s="27">
        <v>0</v>
      </c>
      <c r="E21" s="27">
        <v>0</v>
      </c>
      <c r="F21" s="27"/>
      <c r="G21" s="27"/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20">
        <f t="shared" si="1"/>
        <v>0</v>
      </c>
      <c r="O21" s="106" t="str">
        <f t="shared" si="0"/>
        <v/>
      </c>
    </row>
    <row r="22" spans="1:15" s="25" customFormat="1" ht="12.6" customHeight="1" x14ac:dyDescent="0.2">
      <c r="A22" s="156" t="s">
        <v>67</v>
      </c>
      <c r="B22" s="27">
        <v>1880</v>
      </c>
      <c r="C22" s="27">
        <v>216.42</v>
      </c>
      <c r="D22" s="27">
        <v>0</v>
      </c>
      <c r="E22" s="27">
        <v>173.64</v>
      </c>
      <c r="F22" s="27">
        <v>99.19</v>
      </c>
      <c r="G22" s="27">
        <v>161.30000000000001</v>
      </c>
      <c r="H22" s="27">
        <v>98.19</v>
      </c>
      <c r="I22" s="27">
        <v>189.63</v>
      </c>
      <c r="J22" s="27">
        <v>100</v>
      </c>
      <c r="K22" s="27">
        <v>0</v>
      </c>
      <c r="L22" s="27">
        <v>0</v>
      </c>
      <c r="M22" s="27">
        <v>0</v>
      </c>
      <c r="N22" s="220">
        <f t="shared" ref="N22:N30" si="2">SUM(B22:M22)</f>
        <v>2918.3700000000003</v>
      </c>
      <c r="O22" s="106">
        <f t="shared" si="0"/>
        <v>364.79625000000004</v>
      </c>
    </row>
    <row r="23" spans="1:15" s="25" customFormat="1" ht="12.6" customHeight="1" x14ac:dyDescent="0.2">
      <c r="A23" s="156" t="s">
        <v>221</v>
      </c>
      <c r="B23" s="27">
        <v>0</v>
      </c>
      <c r="C23" s="27">
        <v>0</v>
      </c>
      <c r="D23" s="27">
        <v>0</v>
      </c>
      <c r="E23" s="27">
        <v>0</v>
      </c>
      <c r="F23" s="27"/>
      <c r="G23" s="27"/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20">
        <f t="shared" si="2"/>
        <v>0</v>
      </c>
      <c r="O23" s="106" t="str">
        <f t="shared" si="0"/>
        <v/>
      </c>
    </row>
    <row r="24" spans="1:15" s="25" customFormat="1" ht="12.6" customHeight="1" x14ac:dyDescent="0.2">
      <c r="A24" s="156" t="s">
        <v>216</v>
      </c>
      <c r="B24" s="27">
        <v>0</v>
      </c>
      <c r="C24" s="27">
        <v>0</v>
      </c>
      <c r="D24" s="27">
        <v>0</v>
      </c>
      <c r="E24" s="27">
        <v>0</v>
      </c>
      <c r="F24" s="27"/>
      <c r="G24" s="27"/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20">
        <f t="shared" si="2"/>
        <v>0</v>
      </c>
      <c r="O24" s="106" t="str">
        <f t="shared" si="0"/>
        <v/>
      </c>
    </row>
    <row r="25" spans="1:15" s="25" customFormat="1" ht="12.6" customHeight="1" x14ac:dyDescent="0.2">
      <c r="A25" s="156" t="s">
        <v>91</v>
      </c>
      <c r="B25" s="27">
        <v>0</v>
      </c>
      <c r="C25" s="27">
        <v>0</v>
      </c>
      <c r="D25" s="27">
        <v>0</v>
      </c>
      <c r="E25" s="27">
        <v>0</v>
      </c>
      <c r="F25" s="27"/>
      <c r="G25" s="27"/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20">
        <f t="shared" si="2"/>
        <v>0</v>
      </c>
      <c r="O25" s="106" t="str">
        <f t="shared" si="0"/>
        <v/>
      </c>
    </row>
    <row r="26" spans="1:15" s="25" customFormat="1" ht="12.6" customHeight="1" x14ac:dyDescent="0.2">
      <c r="A26" s="156" t="s">
        <v>158</v>
      </c>
      <c r="B26" s="27">
        <v>0</v>
      </c>
      <c r="C26" s="27">
        <v>0</v>
      </c>
      <c r="D26" s="27">
        <v>0</v>
      </c>
      <c r="E26" s="27">
        <v>0</v>
      </c>
      <c r="F26" s="27"/>
      <c r="G26" s="27">
        <v>120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20">
        <f t="shared" si="2"/>
        <v>120</v>
      </c>
      <c r="O26" s="106">
        <f t="shared" si="0"/>
        <v>120</v>
      </c>
    </row>
    <row r="27" spans="1:15" s="25" customFormat="1" ht="12.6" customHeight="1" x14ac:dyDescent="0.2">
      <c r="A27" s="156" t="s">
        <v>262</v>
      </c>
      <c r="B27" s="27">
        <v>380</v>
      </c>
      <c r="C27" s="27">
        <v>380</v>
      </c>
      <c r="D27" s="27">
        <v>690</v>
      </c>
      <c r="E27" s="27">
        <v>949.75</v>
      </c>
      <c r="F27" s="27">
        <v>409.75</v>
      </c>
      <c r="G27" s="27">
        <v>504.75</v>
      </c>
      <c r="H27" s="27">
        <v>2009.75</v>
      </c>
      <c r="I27" s="27">
        <v>618.25</v>
      </c>
      <c r="J27" s="27">
        <v>409.75</v>
      </c>
      <c r="K27" s="27">
        <v>0</v>
      </c>
      <c r="L27" s="27">
        <v>0</v>
      </c>
      <c r="M27" s="27">
        <v>0</v>
      </c>
      <c r="N27" s="220">
        <f t="shared" si="2"/>
        <v>6352</v>
      </c>
      <c r="O27" s="106">
        <f t="shared" si="0"/>
        <v>705.77777777777783</v>
      </c>
    </row>
    <row r="28" spans="1:15" s="25" customFormat="1" ht="12.6" customHeight="1" x14ac:dyDescent="0.2">
      <c r="A28" s="156" t="s">
        <v>510</v>
      </c>
      <c r="B28" s="27">
        <v>0</v>
      </c>
      <c r="C28" s="27">
        <v>0</v>
      </c>
      <c r="D28" s="27">
        <v>0</v>
      </c>
      <c r="E28" s="27">
        <v>0</v>
      </c>
      <c r="F28" s="27"/>
      <c r="G28" s="27"/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20">
        <f t="shared" si="2"/>
        <v>0</v>
      </c>
      <c r="O28" s="106" t="str">
        <f t="shared" si="0"/>
        <v/>
      </c>
    </row>
    <row r="29" spans="1:15" s="25" customFormat="1" ht="12.6" customHeight="1" x14ac:dyDescent="0.2">
      <c r="A29" s="156" t="s">
        <v>176</v>
      </c>
      <c r="B29" s="27">
        <v>0</v>
      </c>
      <c r="C29" s="27">
        <v>0</v>
      </c>
      <c r="D29" s="27">
        <v>0</v>
      </c>
      <c r="E29" s="27">
        <v>0</v>
      </c>
      <c r="F29" s="27"/>
      <c r="G29" s="27"/>
      <c r="H29" s="27">
        <v>0</v>
      </c>
      <c r="I29" s="27">
        <v>67</v>
      </c>
      <c r="J29" s="27">
        <v>100</v>
      </c>
      <c r="K29" s="27">
        <v>0</v>
      </c>
      <c r="L29" s="27">
        <v>0</v>
      </c>
      <c r="M29" s="27">
        <v>0</v>
      </c>
      <c r="N29" s="220">
        <f t="shared" si="2"/>
        <v>167</v>
      </c>
      <c r="O29" s="106">
        <f t="shared" si="0"/>
        <v>83.5</v>
      </c>
    </row>
    <row r="30" spans="1:15" s="25" customFormat="1" ht="12.6" customHeight="1" x14ac:dyDescent="0.2">
      <c r="A30" s="156" t="s">
        <v>195</v>
      </c>
      <c r="B30" s="27">
        <v>80</v>
      </c>
      <c r="C30" s="27">
        <v>0</v>
      </c>
      <c r="D30" s="27">
        <v>0</v>
      </c>
      <c r="E30" s="27">
        <v>0</v>
      </c>
      <c r="F30" s="27"/>
      <c r="G30" s="27"/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20">
        <f t="shared" si="2"/>
        <v>80</v>
      </c>
      <c r="O30" s="106">
        <f t="shared" si="0"/>
        <v>80</v>
      </c>
    </row>
    <row r="31" spans="1:15" s="25" customFormat="1" ht="12.6" customHeight="1" x14ac:dyDescent="0.2">
      <c r="A31" s="156" t="s">
        <v>68</v>
      </c>
      <c r="B31" s="27">
        <v>13</v>
      </c>
      <c r="C31" s="27">
        <v>13</v>
      </c>
      <c r="D31" s="27">
        <v>217</v>
      </c>
      <c r="E31" s="27">
        <v>238.45</v>
      </c>
      <c r="F31" s="27"/>
      <c r="G31" s="27"/>
      <c r="H31" s="27">
        <v>0</v>
      </c>
      <c r="I31" s="27">
        <v>279.2</v>
      </c>
      <c r="J31" s="27">
        <v>0</v>
      </c>
      <c r="K31" s="27">
        <v>0</v>
      </c>
      <c r="L31" s="27">
        <v>0</v>
      </c>
      <c r="M31" s="27">
        <v>0</v>
      </c>
      <c r="N31" s="220">
        <f t="shared" ref="N31:N40" si="3">SUM(B31:M31)</f>
        <v>760.65</v>
      </c>
      <c r="O31" s="106">
        <f t="shared" si="0"/>
        <v>152.13</v>
      </c>
    </row>
    <row r="32" spans="1:15" s="25" customFormat="1" ht="12.6" customHeight="1" x14ac:dyDescent="0.2">
      <c r="A32" s="156" t="s">
        <v>76</v>
      </c>
      <c r="B32" s="27">
        <v>0</v>
      </c>
      <c r="C32" s="27">
        <v>0</v>
      </c>
      <c r="D32" s="27">
        <v>0</v>
      </c>
      <c r="E32" s="27">
        <v>0</v>
      </c>
      <c r="F32" s="27"/>
      <c r="G32" s="27"/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20">
        <f>SUM(B32:M32)</f>
        <v>0</v>
      </c>
      <c r="O32" s="106" t="str">
        <f t="shared" si="0"/>
        <v/>
      </c>
    </row>
    <row r="33" spans="1:15" s="25" customFormat="1" ht="12.6" customHeight="1" x14ac:dyDescent="0.2">
      <c r="A33" s="156" t="s">
        <v>295</v>
      </c>
      <c r="B33" s="27">
        <v>0</v>
      </c>
      <c r="C33" s="27">
        <v>0</v>
      </c>
      <c r="D33" s="27">
        <v>0</v>
      </c>
      <c r="E33" s="27">
        <v>0</v>
      </c>
      <c r="F33" s="27"/>
      <c r="G33" s="27"/>
      <c r="H33" s="27">
        <v>0</v>
      </c>
      <c r="I33" s="27">
        <v>180</v>
      </c>
      <c r="J33" s="27">
        <v>88.4</v>
      </c>
      <c r="K33" s="27">
        <v>0</v>
      </c>
      <c r="L33" s="27">
        <v>0</v>
      </c>
      <c r="M33" s="27">
        <v>0</v>
      </c>
      <c r="N33" s="220">
        <f>SUM(B33:M33)</f>
        <v>268.39999999999998</v>
      </c>
      <c r="O33" s="106">
        <f t="shared" si="0"/>
        <v>134.19999999999999</v>
      </c>
    </row>
    <row r="34" spans="1:15" s="25" customFormat="1" ht="12.6" customHeight="1" x14ac:dyDescent="0.2">
      <c r="A34" s="156" t="s">
        <v>77</v>
      </c>
      <c r="B34" s="27">
        <v>0</v>
      </c>
      <c r="C34" s="27">
        <v>170</v>
      </c>
      <c r="D34" s="27">
        <v>85</v>
      </c>
      <c r="E34" s="27">
        <v>0</v>
      </c>
      <c r="F34" s="27"/>
      <c r="G34" s="27">
        <v>269</v>
      </c>
      <c r="H34" s="27">
        <v>60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20">
        <f t="shared" si="3"/>
        <v>584</v>
      </c>
      <c r="O34" s="106">
        <f t="shared" si="0"/>
        <v>146</v>
      </c>
    </row>
    <row r="35" spans="1:15" s="25" customFormat="1" ht="12.6" customHeight="1" x14ac:dyDescent="0.2">
      <c r="A35" s="156" t="s">
        <v>111</v>
      </c>
      <c r="B35" s="27">
        <v>0</v>
      </c>
      <c r="C35" s="27">
        <v>0</v>
      </c>
      <c r="D35" s="27">
        <v>133.04</v>
      </c>
      <c r="E35" s="27">
        <v>300</v>
      </c>
      <c r="F35" s="27"/>
      <c r="G35" s="27"/>
      <c r="H35" s="27">
        <v>0</v>
      </c>
      <c r="I35" s="27">
        <v>94.23</v>
      </c>
      <c r="J35" s="27">
        <v>0</v>
      </c>
      <c r="K35" s="27">
        <v>0</v>
      </c>
      <c r="L35" s="27">
        <v>0</v>
      </c>
      <c r="M35" s="27">
        <v>0</v>
      </c>
      <c r="N35" s="220">
        <f t="shared" si="3"/>
        <v>527.27</v>
      </c>
      <c r="O35" s="106">
        <f t="shared" si="0"/>
        <v>175.75666666666666</v>
      </c>
    </row>
    <row r="36" spans="1:15" s="25" customFormat="1" ht="12.6" customHeight="1" x14ac:dyDescent="0.2">
      <c r="A36" s="105" t="s">
        <v>126</v>
      </c>
      <c r="B36" s="27">
        <v>0</v>
      </c>
      <c r="C36" s="27">
        <v>0</v>
      </c>
      <c r="D36" s="27">
        <v>0</v>
      </c>
      <c r="E36" s="27">
        <v>0</v>
      </c>
      <c r="F36" s="27"/>
      <c r="G36" s="27"/>
      <c r="H36" s="27">
        <v>18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26">
        <f t="shared" si="3"/>
        <v>18</v>
      </c>
      <c r="O36" s="106">
        <f t="shared" si="0"/>
        <v>18</v>
      </c>
    </row>
    <row r="37" spans="1:15" s="25" customFormat="1" ht="12.6" customHeight="1" x14ac:dyDescent="0.2">
      <c r="A37" s="156" t="s">
        <v>69</v>
      </c>
      <c r="B37" s="27">
        <v>12</v>
      </c>
      <c r="C37" s="27">
        <v>0</v>
      </c>
      <c r="D37" s="27">
        <v>32.5</v>
      </c>
      <c r="E37" s="27">
        <v>0</v>
      </c>
      <c r="F37" s="27"/>
      <c r="G37" s="27"/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20">
        <f t="shared" si="3"/>
        <v>44.5</v>
      </c>
      <c r="O37" s="106">
        <f t="shared" si="0"/>
        <v>22.25</v>
      </c>
    </row>
    <row r="38" spans="1:15" s="25" customFormat="1" ht="12.6" customHeight="1" x14ac:dyDescent="0.2">
      <c r="A38" s="156" t="s">
        <v>404</v>
      </c>
      <c r="B38" s="27">
        <v>0</v>
      </c>
      <c r="C38" s="27">
        <v>0</v>
      </c>
      <c r="D38" s="27">
        <v>0</v>
      </c>
      <c r="E38" s="27">
        <v>0</v>
      </c>
      <c r="F38" s="27"/>
      <c r="G38" s="27"/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20">
        <f t="shared" si="3"/>
        <v>0</v>
      </c>
      <c r="O38" s="106" t="str">
        <f t="shared" si="0"/>
        <v/>
      </c>
    </row>
    <row r="39" spans="1:15" s="25" customFormat="1" ht="12.6" customHeight="1" x14ac:dyDescent="0.2">
      <c r="A39" s="156" t="s">
        <v>135</v>
      </c>
      <c r="B39" s="27">
        <v>0</v>
      </c>
      <c r="C39" s="27">
        <v>0</v>
      </c>
      <c r="D39" s="27">
        <v>0</v>
      </c>
      <c r="E39" s="27">
        <v>0</v>
      </c>
      <c r="F39" s="27"/>
      <c r="G39" s="27"/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20">
        <f t="shared" si="3"/>
        <v>0</v>
      </c>
      <c r="O39" s="106" t="str">
        <f t="shared" si="0"/>
        <v/>
      </c>
    </row>
    <row r="40" spans="1:15" s="25" customFormat="1" ht="12.6" customHeight="1" x14ac:dyDescent="0.2">
      <c r="A40" s="156" t="s">
        <v>181</v>
      </c>
      <c r="B40" s="27">
        <v>55</v>
      </c>
      <c r="C40" s="27">
        <v>0</v>
      </c>
      <c r="D40" s="27">
        <v>0</v>
      </c>
      <c r="E40" s="27">
        <v>0</v>
      </c>
      <c r="F40" s="27"/>
      <c r="G40" s="27"/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20">
        <f t="shared" si="3"/>
        <v>55</v>
      </c>
      <c r="O40" s="106">
        <f t="shared" si="0"/>
        <v>55</v>
      </c>
    </row>
    <row r="41" spans="1:15" s="25" customFormat="1" ht="12.6" customHeight="1" x14ac:dyDescent="0.2">
      <c r="A41" s="156" t="s">
        <v>688</v>
      </c>
      <c r="B41" s="27"/>
      <c r="C41" s="27">
        <v>0</v>
      </c>
      <c r="D41" s="27">
        <v>0</v>
      </c>
      <c r="E41" s="27">
        <v>0</v>
      </c>
      <c r="F41" s="27"/>
      <c r="G41" s="27"/>
      <c r="H41" s="27">
        <v>0</v>
      </c>
      <c r="I41" s="27">
        <v>0</v>
      </c>
      <c r="J41" s="27">
        <v>45.58</v>
      </c>
      <c r="K41" s="27">
        <v>0</v>
      </c>
      <c r="L41" s="27">
        <v>0</v>
      </c>
      <c r="M41" s="27">
        <v>0</v>
      </c>
      <c r="N41" s="220"/>
      <c r="O41" s="106"/>
    </row>
    <row r="42" spans="1:15" s="25" customFormat="1" ht="12.6" customHeight="1" x14ac:dyDescent="0.2">
      <c r="A42" s="156" t="s">
        <v>372</v>
      </c>
      <c r="B42" s="27">
        <v>248.38</v>
      </c>
      <c r="C42" s="27">
        <v>248.38</v>
      </c>
      <c r="D42" s="27">
        <v>248.38</v>
      </c>
      <c r="E42" s="27">
        <v>248.38</v>
      </c>
      <c r="F42" s="27">
        <v>248.38</v>
      </c>
      <c r="G42" s="27">
        <v>248.38</v>
      </c>
      <c r="H42" s="27">
        <v>248.38</v>
      </c>
      <c r="I42" s="27">
        <v>248.38</v>
      </c>
      <c r="J42" s="27">
        <v>0</v>
      </c>
      <c r="K42" s="27">
        <v>0</v>
      </c>
      <c r="L42" s="27">
        <v>0</v>
      </c>
      <c r="M42" s="27">
        <v>0</v>
      </c>
      <c r="N42" s="184">
        <f>SUM(B42:M42)</f>
        <v>1987.0400000000004</v>
      </c>
      <c r="O42" s="106">
        <f t="shared" si="0"/>
        <v>248.38000000000005</v>
      </c>
    </row>
    <row r="43" spans="1:15" s="25" customFormat="1" ht="12.6" customHeight="1" x14ac:dyDescent="0.2">
      <c r="A43" s="157" t="s">
        <v>620</v>
      </c>
      <c r="B43" s="27">
        <v>0</v>
      </c>
      <c r="C43" s="27">
        <v>0</v>
      </c>
      <c r="D43" s="27">
        <v>0</v>
      </c>
      <c r="E43" s="27">
        <v>0</v>
      </c>
      <c r="F43" s="27"/>
      <c r="G43" s="27"/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184">
        <f>SUM(B43:M43)</f>
        <v>0</v>
      </c>
      <c r="O43" s="106" t="str">
        <f t="shared" si="0"/>
        <v/>
      </c>
    </row>
    <row r="44" spans="1:15" s="25" customFormat="1" ht="12.6" customHeight="1" x14ac:dyDescent="0.2">
      <c r="A44" s="156" t="s">
        <v>672</v>
      </c>
      <c r="B44" s="27">
        <v>0</v>
      </c>
      <c r="C44" s="27">
        <v>0</v>
      </c>
      <c r="D44" s="27">
        <v>0</v>
      </c>
      <c r="E44" s="27">
        <v>0</v>
      </c>
      <c r="F44" s="27"/>
      <c r="G44" s="27">
        <v>740.32</v>
      </c>
      <c r="H44" s="27">
        <v>740.32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184">
        <f>SUM(B44:M44)</f>
        <v>1480.64</v>
      </c>
      <c r="O44" s="106">
        <f t="shared" si="0"/>
        <v>740.32</v>
      </c>
    </row>
    <row r="45" spans="1:15" s="25" customFormat="1" ht="12.6" customHeight="1" x14ac:dyDescent="0.2">
      <c r="A45" s="156" t="s">
        <v>538</v>
      </c>
      <c r="B45" s="27">
        <v>0</v>
      </c>
      <c r="C45" s="27">
        <v>0</v>
      </c>
      <c r="D45" s="27">
        <v>0</v>
      </c>
      <c r="E45" s="27">
        <v>0</v>
      </c>
      <c r="F45" s="27"/>
      <c r="G45" s="27"/>
      <c r="H45" s="27">
        <v>0</v>
      </c>
      <c r="I45" s="27">
        <v>0</v>
      </c>
      <c r="J45" s="27">
        <v>1590.65</v>
      </c>
      <c r="K45" s="27">
        <v>0</v>
      </c>
      <c r="L45" s="27">
        <v>0</v>
      </c>
      <c r="M45" s="27">
        <v>0</v>
      </c>
      <c r="N45" s="220">
        <f t="shared" ref="N45:N60" si="4">SUM(B45:M45)</f>
        <v>1590.65</v>
      </c>
      <c r="O45" s="106">
        <f t="shared" si="0"/>
        <v>1590.65</v>
      </c>
    </row>
    <row r="46" spans="1:15" s="25" customFormat="1" ht="12.6" customHeight="1" x14ac:dyDescent="0.2">
      <c r="A46" s="156" t="s">
        <v>532</v>
      </c>
      <c r="B46" s="27">
        <v>0</v>
      </c>
      <c r="C46" s="27">
        <v>0</v>
      </c>
      <c r="D46" s="27">
        <v>0</v>
      </c>
      <c r="E46" s="27">
        <v>0</v>
      </c>
      <c r="F46" s="27"/>
      <c r="G46" s="27"/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20">
        <f t="shared" si="4"/>
        <v>0</v>
      </c>
      <c r="O46" s="106" t="str">
        <f t="shared" si="0"/>
        <v/>
      </c>
    </row>
    <row r="47" spans="1:15" s="25" customFormat="1" ht="12.6" customHeight="1" x14ac:dyDescent="0.2">
      <c r="A47" s="156" t="s">
        <v>500</v>
      </c>
      <c r="B47" s="27">
        <v>365.8</v>
      </c>
      <c r="C47" s="27">
        <v>117</v>
      </c>
      <c r="D47" s="27">
        <v>469.4</v>
      </c>
      <c r="E47" s="27">
        <v>0</v>
      </c>
      <c r="F47" s="27">
        <v>533.6</v>
      </c>
      <c r="G47" s="27">
        <v>306.89999999999998</v>
      </c>
      <c r="H47" s="27">
        <v>306.89999999999998</v>
      </c>
      <c r="I47" s="27">
        <v>102.3</v>
      </c>
      <c r="J47" s="27">
        <v>375.1</v>
      </c>
      <c r="K47" s="27">
        <v>0</v>
      </c>
      <c r="L47" s="27">
        <v>0</v>
      </c>
      <c r="M47" s="27">
        <v>0</v>
      </c>
      <c r="N47" s="220">
        <f t="shared" si="4"/>
        <v>2577.0000000000005</v>
      </c>
      <c r="O47" s="106">
        <f t="shared" si="0"/>
        <v>322.12500000000006</v>
      </c>
    </row>
    <row r="48" spans="1:15" s="25" customFormat="1" ht="12.6" customHeight="1" x14ac:dyDescent="0.2">
      <c r="A48" s="156" t="s">
        <v>95</v>
      </c>
      <c r="B48" s="27">
        <v>1047.3699999999999</v>
      </c>
      <c r="C48" s="27">
        <v>942.03</v>
      </c>
      <c r="D48" s="27">
        <v>1256.96</v>
      </c>
      <c r="E48" s="27">
        <v>922.47</v>
      </c>
      <c r="F48" s="27">
        <v>551.16999999999996</v>
      </c>
      <c r="G48" s="27">
        <v>510.85</v>
      </c>
      <c r="H48" s="27">
        <v>491.28</v>
      </c>
      <c r="I48" s="27">
        <v>652.63</v>
      </c>
      <c r="J48" s="27">
        <v>525.77</v>
      </c>
      <c r="K48" s="27">
        <v>0</v>
      </c>
      <c r="L48" s="27">
        <v>0</v>
      </c>
      <c r="M48" s="27">
        <v>0</v>
      </c>
      <c r="N48" s="220">
        <f t="shared" si="4"/>
        <v>6900.5300000000007</v>
      </c>
      <c r="O48" s="106">
        <f t="shared" si="0"/>
        <v>766.72555555555562</v>
      </c>
    </row>
    <row r="49" spans="1:15" s="25" customFormat="1" ht="12.6" customHeight="1" x14ac:dyDescent="0.2">
      <c r="A49" s="156" t="s">
        <v>98</v>
      </c>
      <c r="B49" s="27">
        <v>1015</v>
      </c>
      <c r="C49" s="27">
        <v>1015</v>
      </c>
      <c r="D49" s="27">
        <v>1095</v>
      </c>
      <c r="E49" s="27">
        <v>1095</v>
      </c>
      <c r="F49" s="27">
        <v>2145</v>
      </c>
      <c r="G49" s="27">
        <v>1095</v>
      </c>
      <c r="H49" s="27">
        <v>1095</v>
      </c>
      <c r="I49" s="27">
        <v>1095</v>
      </c>
      <c r="J49" s="27">
        <v>1095</v>
      </c>
      <c r="K49" s="27">
        <v>0</v>
      </c>
      <c r="L49" s="27">
        <v>0</v>
      </c>
      <c r="M49" s="27">
        <v>0</v>
      </c>
      <c r="N49" s="220">
        <f t="shared" si="4"/>
        <v>10745</v>
      </c>
      <c r="O49" s="106">
        <f t="shared" si="0"/>
        <v>1193.8888888888889</v>
      </c>
    </row>
    <row r="50" spans="1:15" s="25" customFormat="1" ht="12.6" customHeight="1" x14ac:dyDescent="0.2">
      <c r="A50" s="156" t="s">
        <v>99</v>
      </c>
      <c r="B50" s="27">
        <v>749.45</v>
      </c>
      <c r="C50" s="27">
        <v>749.45</v>
      </c>
      <c r="D50" s="27">
        <v>749.45</v>
      </c>
      <c r="E50" s="27">
        <v>749.45</v>
      </c>
      <c r="F50" s="27">
        <v>749.45</v>
      </c>
      <c r="G50" s="27">
        <v>751.3</v>
      </c>
      <c r="H50" s="27">
        <v>749.45</v>
      </c>
      <c r="I50" s="27">
        <v>808.45</v>
      </c>
      <c r="J50" s="27">
        <v>749.45</v>
      </c>
      <c r="K50" s="27">
        <v>0</v>
      </c>
      <c r="L50" s="27">
        <v>0</v>
      </c>
      <c r="M50" s="27">
        <v>0</v>
      </c>
      <c r="N50" s="220">
        <f t="shared" si="4"/>
        <v>6805.9</v>
      </c>
      <c r="O50" s="106">
        <f t="shared" si="0"/>
        <v>756.21111111111111</v>
      </c>
    </row>
    <row r="51" spans="1:15" s="25" customFormat="1" ht="12.6" customHeight="1" x14ac:dyDescent="0.2">
      <c r="A51" s="156" t="s">
        <v>75</v>
      </c>
      <c r="B51" s="27">
        <v>333.91</v>
      </c>
      <c r="C51" s="27">
        <v>663.11</v>
      </c>
      <c r="D51" s="27">
        <v>415.97</v>
      </c>
      <c r="E51" s="27">
        <v>512.58000000000004</v>
      </c>
      <c r="F51" s="27">
        <v>251.97</v>
      </c>
      <c r="G51" s="27">
        <v>246.47</v>
      </c>
      <c r="H51" s="27">
        <v>283.14999999999998</v>
      </c>
      <c r="I51" s="27">
        <v>224.41</v>
      </c>
      <c r="J51" s="27">
        <v>354.87</v>
      </c>
      <c r="K51" s="27">
        <v>0</v>
      </c>
      <c r="L51" s="27">
        <v>0</v>
      </c>
      <c r="M51" s="27">
        <v>0</v>
      </c>
      <c r="N51" s="220">
        <f t="shared" si="4"/>
        <v>3286.4399999999996</v>
      </c>
      <c r="O51" s="106">
        <f t="shared" si="0"/>
        <v>365.15999999999997</v>
      </c>
    </row>
    <row r="52" spans="1:15" s="25" customFormat="1" ht="12.6" customHeight="1" x14ac:dyDescent="0.2">
      <c r="A52" s="156" t="s">
        <v>138</v>
      </c>
      <c r="B52" s="27">
        <v>130</v>
      </c>
      <c r="C52" s="27">
        <v>130</v>
      </c>
      <c r="D52" s="27">
        <v>130</v>
      </c>
      <c r="E52" s="27">
        <v>130</v>
      </c>
      <c r="F52" s="27">
        <v>130</v>
      </c>
      <c r="G52" s="27">
        <v>130</v>
      </c>
      <c r="H52" s="27">
        <v>130</v>
      </c>
      <c r="I52" s="27">
        <v>130</v>
      </c>
      <c r="J52" s="27">
        <v>130</v>
      </c>
      <c r="K52" s="27">
        <v>0</v>
      </c>
      <c r="L52" s="27">
        <v>0</v>
      </c>
      <c r="M52" s="27">
        <v>0</v>
      </c>
      <c r="N52" s="220">
        <f t="shared" si="4"/>
        <v>1170</v>
      </c>
      <c r="O52" s="106">
        <f t="shared" si="0"/>
        <v>130</v>
      </c>
    </row>
    <row r="53" spans="1:15" s="25" customFormat="1" ht="12.6" customHeight="1" x14ac:dyDescent="0.2">
      <c r="A53" s="156" t="s">
        <v>184</v>
      </c>
      <c r="B53" s="27">
        <v>280</v>
      </c>
      <c r="C53" s="27">
        <v>0</v>
      </c>
      <c r="D53" s="27">
        <v>100</v>
      </c>
      <c r="E53" s="27">
        <v>0</v>
      </c>
      <c r="F53" s="27"/>
      <c r="G53" s="27"/>
      <c r="H53" s="27">
        <v>0</v>
      </c>
      <c r="I53" s="27">
        <v>0</v>
      </c>
      <c r="J53" s="27">
        <v>100</v>
      </c>
      <c r="K53" s="27">
        <v>0</v>
      </c>
      <c r="L53" s="27">
        <v>0</v>
      </c>
      <c r="M53" s="27">
        <v>0</v>
      </c>
      <c r="N53" s="220">
        <f t="shared" si="4"/>
        <v>480</v>
      </c>
      <c r="O53" s="106">
        <f t="shared" si="0"/>
        <v>160</v>
      </c>
    </row>
    <row r="54" spans="1:15" s="25" customFormat="1" ht="12.6" customHeight="1" x14ac:dyDescent="0.2">
      <c r="A54" s="156" t="s">
        <v>513</v>
      </c>
      <c r="B54" s="27">
        <v>0</v>
      </c>
      <c r="C54" s="27">
        <v>0</v>
      </c>
      <c r="D54" s="27">
        <v>0</v>
      </c>
      <c r="E54" s="27">
        <v>0</v>
      </c>
      <c r="F54" s="27"/>
      <c r="G54" s="27"/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20">
        <f t="shared" si="4"/>
        <v>0</v>
      </c>
      <c r="O54" s="106" t="str">
        <f t="shared" si="0"/>
        <v/>
      </c>
    </row>
    <row r="55" spans="1:15" s="25" customFormat="1" ht="12.6" customHeight="1" x14ac:dyDescent="0.2">
      <c r="A55" s="156" t="s">
        <v>269</v>
      </c>
      <c r="B55" s="27">
        <v>0</v>
      </c>
      <c r="C55" s="27">
        <v>50</v>
      </c>
      <c r="D55" s="27">
        <v>0</v>
      </c>
      <c r="E55" s="27">
        <v>0</v>
      </c>
      <c r="F55" s="27"/>
      <c r="G55" s="27"/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20">
        <f t="shared" si="4"/>
        <v>50</v>
      </c>
      <c r="O55" s="106">
        <f t="shared" si="0"/>
        <v>50</v>
      </c>
    </row>
    <row r="56" spans="1:15" s="25" customFormat="1" ht="12.6" customHeight="1" x14ac:dyDescent="0.2">
      <c r="A56" s="156" t="s">
        <v>543</v>
      </c>
      <c r="B56" s="27">
        <v>0</v>
      </c>
      <c r="C56" s="27">
        <v>0</v>
      </c>
      <c r="D56" s="27">
        <v>0</v>
      </c>
      <c r="E56" s="27">
        <v>0</v>
      </c>
      <c r="F56" s="27"/>
      <c r="G56" s="27"/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20">
        <f t="shared" si="4"/>
        <v>0</v>
      </c>
      <c r="O56" s="106" t="str">
        <f t="shared" si="0"/>
        <v/>
      </c>
    </row>
    <row r="57" spans="1:15" s="25" customFormat="1" ht="12.6" customHeight="1" x14ac:dyDescent="0.2">
      <c r="A57" s="156" t="s">
        <v>261</v>
      </c>
      <c r="B57" s="27">
        <v>9.5</v>
      </c>
      <c r="C57" s="27">
        <v>45.8</v>
      </c>
      <c r="D57" s="27">
        <v>43</v>
      </c>
      <c r="E57" s="27">
        <v>42</v>
      </c>
      <c r="F57" s="27">
        <v>42</v>
      </c>
      <c r="G57" s="27">
        <v>49</v>
      </c>
      <c r="H57" s="27">
        <v>85.5</v>
      </c>
      <c r="I57" s="27">
        <v>49</v>
      </c>
      <c r="J57" s="27">
        <v>49</v>
      </c>
      <c r="K57" s="27">
        <v>0</v>
      </c>
      <c r="L57" s="27">
        <v>0</v>
      </c>
      <c r="M57" s="27">
        <v>0</v>
      </c>
      <c r="N57" s="220">
        <f t="shared" si="4"/>
        <v>414.8</v>
      </c>
      <c r="O57" s="106">
        <f t="shared" si="0"/>
        <v>46.088888888888889</v>
      </c>
    </row>
    <row r="58" spans="1:15" s="25" customFormat="1" ht="12.6" customHeight="1" x14ac:dyDescent="0.2">
      <c r="A58" s="156" t="s">
        <v>143</v>
      </c>
      <c r="B58" s="27">
        <v>137.63999999999999</v>
      </c>
      <c r="C58" s="27">
        <v>129.91</v>
      </c>
      <c r="D58" s="27">
        <v>130</v>
      </c>
      <c r="E58" s="27">
        <v>129.87</v>
      </c>
      <c r="F58" s="27">
        <v>130.06</v>
      </c>
      <c r="G58" s="27">
        <v>125.64</v>
      </c>
      <c r="H58" s="27">
        <v>125.64</v>
      </c>
      <c r="I58" s="27">
        <v>125.64</v>
      </c>
      <c r="J58" s="27">
        <v>125.64</v>
      </c>
      <c r="K58" s="27">
        <v>0</v>
      </c>
      <c r="L58" s="27">
        <v>0</v>
      </c>
      <c r="M58" s="27">
        <v>0</v>
      </c>
      <c r="N58" s="220">
        <f t="shared" si="4"/>
        <v>1160.0400000000002</v>
      </c>
      <c r="O58" s="106">
        <f t="shared" si="0"/>
        <v>128.89333333333335</v>
      </c>
    </row>
    <row r="59" spans="1:15" s="25" customFormat="1" ht="12.6" customHeight="1" x14ac:dyDescent="0.2">
      <c r="A59" s="156" t="s">
        <v>87</v>
      </c>
      <c r="B59" s="27">
        <v>51.65</v>
      </c>
      <c r="C59" s="27">
        <v>3.09</v>
      </c>
      <c r="D59" s="27">
        <v>142.53</v>
      </c>
      <c r="E59" s="27">
        <v>14.42</v>
      </c>
      <c r="F59" s="27">
        <v>0.54</v>
      </c>
      <c r="G59" s="27">
        <v>21.53</v>
      </c>
      <c r="H59" s="27">
        <v>0.62</v>
      </c>
      <c r="I59" s="27">
        <v>6.42</v>
      </c>
      <c r="J59" s="27">
        <v>0</v>
      </c>
      <c r="K59" s="27">
        <v>0</v>
      </c>
      <c r="L59" s="27">
        <v>0</v>
      </c>
      <c r="M59" s="27">
        <v>0</v>
      </c>
      <c r="N59" s="220">
        <f t="shared" si="4"/>
        <v>240.79999999999995</v>
      </c>
      <c r="O59" s="106">
        <f t="shared" si="0"/>
        <v>30.099999999999994</v>
      </c>
    </row>
    <row r="60" spans="1:15" s="25" customFormat="1" ht="12.6" customHeight="1" x14ac:dyDescent="0.2">
      <c r="A60" s="127" t="s">
        <v>127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20">
        <f t="shared" si="4"/>
        <v>0</v>
      </c>
      <c r="O60" s="106" t="str">
        <f t="shared" si="0"/>
        <v/>
      </c>
    </row>
    <row r="61" spans="1:15" s="25" customFormat="1" ht="12.6" customHeight="1" thickBot="1" x14ac:dyDescent="0.25">
      <c r="A61" s="168" t="s">
        <v>1</v>
      </c>
      <c r="B61" s="178">
        <f t="shared" ref="B61:M61" si="5">SUM(B7:B60)</f>
        <v>6848.4</v>
      </c>
      <c r="C61" s="178">
        <f t="shared" si="5"/>
        <v>5637.1399999999994</v>
      </c>
      <c r="D61" s="178">
        <f t="shared" si="5"/>
        <v>6058.67</v>
      </c>
      <c r="E61" s="178">
        <f t="shared" si="5"/>
        <v>5506.0099999999993</v>
      </c>
      <c r="F61" s="178">
        <f>SUM(F7:F60)</f>
        <v>5291.1100000000006</v>
      </c>
      <c r="G61" s="178">
        <f>SUM(G7:G60)</f>
        <v>5280.4400000000005</v>
      </c>
      <c r="H61" s="178">
        <f>SUM(H7:H60)</f>
        <v>6484.43</v>
      </c>
      <c r="I61" s="178">
        <f t="shared" si="5"/>
        <v>4870.54</v>
      </c>
      <c r="J61" s="178">
        <f t="shared" si="5"/>
        <v>5839.21</v>
      </c>
      <c r="K61" s="178">
        <f>SUM(K7:K60)</f>
        <v>0</v>
      </c>
      <c r="L61" s="178">
        <f t="shared" si="5"/>
        <v>0</v>
      </c>
      <c r="M61" s="178">
        <f t="shared" si="5"/>
        <v>0</v>
      </c>
      <c r="N61" s="178">
        <f>SUM(N7:N60)</f>
        <v>51770.37000000001</v>
      </c>
      <c r="O61" s="315">
        <f>IFERROR(AVERAGEIF(B61:M61,"&gt;0"),"")</f>
        <v>5757.3277777777776</v>
      </c>
    </row>
    <row r="62" spans="1:15" s="25" customFormat="1" ht="12.6" customHeight="1" thickBot="1" x14ac:dyDescent="0.25">
      <c r="A62" s="258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60"/>
    </row>
    <row r="63" spans="1:15" s="25" customFormat="1" ht="12.6" customHeight="1" thickBot="1" x14ac:dyDescent="0.25">
      <c r="A63" s="64" t="s">
        <v>2</v>
      </c>
      <c r="B63" s="107">
        <f t="shared" ref="B63:O63" si="6">B6</f>
        <v>43831</v>
      </c>
      <c r="C63" s="108">
        <f t="shared" si="6"/>
        <v>43862</v>
      </c>
      <c r="D63" s="108">
        <f t="shared" si="6"/>
        <v>43891</v>
      </c>
      <c r="E63" s="108">
        <f t="shared" si="6"/>
        <v>43922</v>
      </c>
      <c r="F63" s="108">
        <f t="shared" si="6"/>
        <v>43952</v>
      </c>
      <c r="G63" s="108">
        <f t="shared" si="6"/>
        <v>43983</v>
      </c>
      <c r="H63" s="108">
        <f t="shared" si="6"/>
        <v>44013</v>
      </c>
      <c r="I63" s="108">
        <f t="shared" si="6"/>
        <v>44044</v>
      </c>
      <c r="J63" s="108">
        <f t="shared" si="6"/>
        <v>44075</v>
      </c>
      <c r="K63" s="108">
        <f t="shared" si="6"/>
        <v>44105</v>
      </c>
      <c r="L63" s="108">
        <f t="shared" si="6"/>
        <v>44136</v>
      </c>
      <c r="M63" s="108">
        <f t="shared" si="6"/>
        <v>44166</v>
      </c>
      <c r="N63" s="109" t="str">
        <f t="shared" si="6"/>
        <v>Total</v>
      </c>
      <c r="O63" s="120" t="str">
        <f t="shared" si="6"/>
        <v>Média</v>
      </c>
    </row>
    <row r="64" spans="1:15" s="25" customFormat="1" ht="12.6" customHeight="1" x14ac:dyDescent="0.2">
      <c r="A64" s="111" t="s">
        <v>5</v>
      </c>
      <c r="B64" s="27">
        <v>0</v>
      </c>
      <c r="C64" s="27">
        <v>5500</v>
      </c>
      <c r="D64" s="27">
        <v>6000</v>
      </c>
      <c r="E64" s="27">
        <v>6000</v>
      </c>
      <c r="F64" s="27">
        <v>6000</v>
      </c>
      <c r="G64" s="27">
        <v>6000</v>
      </c>
      <c r="H64" s="27">
        <v>6000</v>
      </c>
      <c r="I64" s="27">
        <v>6000</v>
      </c>
      <c r="J64" s="27">
        <v>6000</v>
      </c>
      <c r="K64" s="27">
        <v>0</v>
      </c>
      <c r="L64" s="27">
        <v>0</v>
      </c>
      <c r="M64" s="27">
        <v>0</v>
      </c>
      <c r="N64" s="214">
        <f t="shared" ref="N64:N72" si="7">SUM(B64:M64)</f>
        <v>47500</v>
      </c>
      <c r="O64" s="106">
        <f>IFERROR(AVERAGEIF(B64:M64,"&gt;0"),"")</f>
        <v>5937.5</v>
      </c>
    </row>
    <row r="65" spans="1:15" s="25" customFormat="1" ht="12.6" customHeight="1" x14ac:dyDescent="0.2">
      <c r="A65" s="111" t="s">
        <v>305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14">
        <f t="shared" si="7"/>
        <v>0</v>
      </c>
      <c r="O65" s="106" t="str">
        <f t="shared" ref="O65:O72" si="8">IFERROR(AVERAGEIF(B65:M65,"&gt;0"),"")</f>
        <v/>
      </c>
    </row>
    <row r="66" spans="1:15" s="25" customFormat="1" ht="12.6" customHeight="1" x14ac:dyDescent="0.2">
      <c r="A66" s="111" t="s">
        <v>540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14">
        <f>SUM(B66:M66)</f>
        <v>0</v>
      </c>
      <c r="O66" s="106" t="str">
        <f t="shared" si="8"/>
        <v/>
      </c>
    </row>
    <row r="67" spans="1:15" s="25" customFormat="1" ht="12.6" customHeight="1" x14ac:dyDescent="0.2">
      <c r="A67" s="182" t="s">
        <v>515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14">
        <f>SUM(B67:M67)</f>
        <v>0</v>
      </c>
      <c r="O67" s="106" t="str">
        <f t="shared" si="8"/>
        <v/>
      </c>
    </row>
    <row r="68" spans="1:15" s="25" customFormat="1" ht="12.6" customHeight="1" x14ac:dyDescent="0.2">
      <c r="A68" s="112" t="s">
        <v>61</v>
      </c>
      <c r="B68" s="27">
        <v>1706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/>
      <c r="I68" s="27">
        <v>0</v>
      </c>
      <c r="J68" s="27">
        <v>162</v>
      </c>
      <c r="K68" s="27">
        <v>0</v>
      </c>
      <c r="L68" s="27">
        <v>0</v>
      </c>
      <c r="M68" s="27">
        <v>0</v>
      </c>
      <c r="N68" s="184">
        <f t="shared" si="7"/>
        <v>1868</v>
      </c>
      <c r="O68" s="106">
        <f t="shared" si="8"/>
        <v>934</v>
      </c>
    </row>
    <row r="69" spans="1:15" s="25" customFormat="1" ht="12.6" customHeight="1" x14ac:dyDescent="0.2">
      <c r="A69" s="112" t="s">
        <v>3</v>
      </c>
      <c r="B69" s="27">
        <v>198.9</v>
      </c>
      <c r="C69" s="27">
        <v>894.2</v>
      </c>
      <c r="D69" s="27">
        <v>103.8</v>
      </c>
      <c r="E69" s="27">
        <v>0</v>
      </c>
      <c r="F69" s="27">
        <v>0</v>
      </c>
      <c r="G69" s="27"/>
      <c r="H69" s="27">
        <v>9.1</v>
      </c>
      <c r="I69" s="27">
        <v>206.4</v>
      </c>
      <c r="J69" s="27">
        <v>28.4</v>
      </c>
      <c r="K69" s="27">
        <v>0</v>
      </c>
      <c r="L69" s="27">
        <v>0</v>
      </c>
      <c r="M69" s="27">
        <v>0</v>
      </c>
      <c r="N69" s="214">
        <f t="shared" si="7"/>
        <v>1440.8000000000002</v>
      </c>
      <c r="O69" s="106">
        <f t="shared" si="8"/>
        <v>240.13333333333335</v>
      </c>
    </row>
    <row r="70" spans="1:15" s="25" customFormat="1" ht="12.6" customHeight="1" x14ac:dyDescent="0.2">
      <c r="A70" s="112" t="s">
        <v>541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/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14">
        <f>SUM(B70:M70)</f>
        <v>0</v>
      </c>
      <c r="O70" s="106" t="str">
        <f t="shared" si="8"/>
        <v/>
      </c>
    </row>
    <row r="71" spans="1:15" s="25" customFormat="1" ht="12.6" customHeight="1" x14ac:dyDescent="0.2">
      <c r="A71" s="112" t="s">
        <v>507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/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14">
        <f>SUM(B71:M71)</f>
        <v>0</v>
      </c>
      <c r="O71" s="106" t="str">
        <f t="shared" si="8"/>
        <v/>
      </c>
    </row>
    <row r="72" spans="1:15" s="25" customFormat="1" ht="12.6" customHeight="1" x14ac:dyDescent="0.2">
      <c r="A72" s="112" t="s">
        <v>363</v>
      </c>
      <c r="B72" s="27">
        <v>44.85</v>
      </c>
      <c r="C72" s="27">
        <v>28.73</v>
      </c>
      <c r="D72" s="27">
        <v>35.1</v>
      </c>
      <c r="E72" s="27">
        <v>27.26</v>
      </c>
      <c r="F72" s="27">
        <v>23.55</v>
      </c>
      <c r="G72" s="27">
        <v>18.75</v>
      </c>
      <c r="H72" s="27">
        <v>12.27</v>
      </c>
      <c r="I72" s="27">
        <v>8.32</v>
      </c>
      <c r="J72" s="27">
        <v>0</v>
      </c>
      <c r="K72" s="27">
        <v>0</v>
      </c>
      <c r="L72" s="27">
        <v>0</v>
      </c>
      <c r="M72" s="27">
        <v>0</v>
      </c>
      <c r="N72" s="214">
        <f t="shared" si="7"/>
        <v>198.83</v>
      </c>
      <c r="O72" s="106">
        <f t="shared" si="8"/>
        <v>24.853750000000002</v>
      </c>
    </row>
    <row r="73" spans="1:15" s="25" customFormat="1" ht="12.6" customHeight="1" thickBot="1" x14ac:dyDescent="0.25">
      <c r="A73" s="176" t="s">
        <v>1</v>
      </c>
      <c r="B73" s="177">
        <f t="shared" ref="B73:M73" si="9">SUM(B64:B72)</f>
        <v>1949.75</v>
      </c>
      <c r="C73" s="177">
        <f t="shared" si="9"/>
        <v>6422.9299999999994</v>
      </c>
      <c r="D73" s="177">
        <f t="shared" si="9"/>
        <v>6138.9000000000005</v>
      </c>
      <c r="E73" s="177">
        <f t="shared" si="9"/>
        <v>6027.26</v>
      </c>
      <c r="F73" s="177">
        <f t="shared" si="9"/>
        <v>6023.55</v>
      </c>
      <c r="G73" s="177">
        <f t="shared" si="9"/>
        <v>6018.75</v>
      </c>
      <c r="H73" s="177">
        <f t="shared" si="9"/>
        <v>6021.3700000000008</v>
      </c>
      <c r="I73" s="177">
        <f t="shared" si="9"/>
        <v>6214.7199999999993</v>
      </c>
      <c r="J73" s="177">
        <f t="shared" si="9"/>
        <v>6190.4</v>
      </c>
      <c r="K73" s="177">
        <f t="shared" si="9"/>
        <v>0</v>
      </c>
      <c r="L73" s="177">
        <f t="shared" si="9"/>
        <v>0</v>
      </c>
      <c r="M73" s="177">
        <f t="shared" si="9"/>
        <v>0</v>
      </c>
      <c r="N73" s="177">
        <f>SUM(B73:M73)</f>
        <v>51007.630000000005</v>
      </c>
      <c r="O73" s="304">
        <f>IFERROR(AVERAGEIF(B73:M73,"&gt;0"),"")</f>
        <v>5667.514444444445</v>
      </c>
    </row>
    <row r="74" spans="1:15" s="25" customFormat="1" ht="12.6" customHeight="1" thickBot="1" x14ac:dyDescent="0.25">
      <c r="A74" s="41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43"/>
      <c r="O74" s="39"/>
    </row>
    <row r="75" spans="1:15" s="34" customFormat="1" ht="12.6" customHeight="1" thickBot="1" x14ac:dyDescent="0.25">
      <c r="A75" s="185" t="s">
        <v>9</v>
      </c>
      <c r="B75" s="186">
        <f>'[2]2020'!C20</f>
        <v>15145.73</v>
      </c>
      <c r="C75" s="186">
        <f>'[2]2020'!D20</f>
        <v>16335.99</v>
      </c>
      <c r="D75" s="186">
        <f>'[2]2020'!E20</f>
        <v>16618.599999999999</v>
      </c>
      <c r="E75" s="186">
        <f>'[2]2020'!F20</f>
        <v>17320.32</v>
      </c>
      <c r="F75" s="186">
        <f>'[2]2020'!G20</f>
        <v>19030.3</v>
      </c>
      <c r="G75" s="186">
        <f>'[2]2020'!H20</f>
        <v>19664.68</v>
      </c>
      <c r="H75" s="186">
        <f>'[2]2020'!I20</f>
        <v>20195.57</v>
      </c>
      <c r="I75" s="186">
        <f>'[2]2020'!J20</f>
        <v>21032.07</v>
      </c>
      <c r="J75" s="186">
        <f>'[2]2020'!K20</f>
        <v>20891.64</v>
      </c>
      <c r="K75" s="186">
        <f>'[2]2020'!L20</f>
        <v>0</v>
      </c>
      <c r="L75" s="186">
        <f>'[2]2020'!M20</f>
        <v>0</v>
      </c>
      <c r="M75" s="186">
        <f>'[2]2020'!N20</f>
        <v>0</v>
      </c>
      <c r="N75" s="43"/>
      <c r="O75" s="43"/>
    </row>
    <row r="76" spans="1:15" s="25" customFormat="1" ht="14.1" customHeight="1" x14ac:dyDescent="0.2">
      <c r="N76" s="34"/>
    </row>
    <row r="77" spans="1:15" s="25" customFormat="1" ht="14.1" customHeight="1" x14ac:dyDescent="0.2">
      <c r="N77" s="34"/>
    </row>
    <row r="78" spans="1:15" ht="14.1" customHeight="1" x14ac:dyDescent="0.2"/>
    <row r="79" spans="1:15" ht="14.1" customHeight="1" x14ac:dyDescent="0.2"/>
    <row r="80" spans="1:15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  <ignoredErrors>
    <ignoredError sqref="J6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O64"/>
  <sheetViews>
    <sheetView topLeftCell="A31" zoomScale="140" zoomScaleNormal="140" workbookViewId="0">
      <selection activeCell="J47" sqref="J47"/>
    </sheetView>
  </sheetViews>
  <sheetFormatPr defaultRowHeight="12.75" x14ac:dyDescent="0.2"/>
  <cols>
    <col min="1" max="1" width="37.28515625" style="44" customWidth="1"/>
    <col min="2" max="2" width="9.28515625" style="44" customWidth="1"/>
    <col min="3" max="3" width="9" style="44" customWidth="1"/>
    <col min="4" max="4" width="9.28515625" style="44" customWidth="1"/>
    <col min="5" max="6" width="9.140625" style="44" customWidth="1"/>
    <col min="7" max="7" width="9.28515625" style="44" customWidth="1"/>
    <col min="8" max="8" width="8.7109375" style="44" customWidth="1"/>
    <col min="9" max="9" width="9.140625" style="44" customWidth="1"/>
    <col min="10" max="10" width="9.42578125" style="44" customWidth="1"/>
    <col min="11" max="13" width="10.7109375" style="44" customWidth="1"/>
    <col min="14" max="14" width="10.7109375" style="219" customWidth="1"/>
    <col min="15" max="15" width="10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8"/>
    </row>
    <row r="2" spans="1:15" ht="12.6" customHeight="1" thickBot="1" x14ac:dyDescent="0.25">
      <c r="A2" s="505" t="s">
        <v>645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47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101" t="s">
        <v>0</v>
      </c>
      <c r="B6" s="102">
        <v>43831</v>
      </c>
      <c r="C6" s="102">
        <v>43862</v>
      </c>
      <c r="D6" s="102">
        <v>43891</v>
      </c>
      <c r="E6" s="102">
        <v>43922</v>
      </c>
      <c r="F6" s="102">
        <v>43952</v>
      </c>
      <c r="G6" s="102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113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 t="shared" ref="N7:N46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508</v>
      </c>
      <c r="B8" s="26">
        <v>93.4</v>
      </c>
      <c r="C8" s="26">
        <v>93.4</v>
      </c>
      <c r="D8" s="26">
        <v>91</v>
      </c>
      <c r="E8" s="26">
        <v>0</v>
      </c>
      <c r="F8" s="26">
        <v>37.799999999999997</v>
      </c>
      <c r="G8" s="26">
        <v>0</v>
      </c>
      <c r="H8" s="26">
        <v>83</v>
      </c>
      <c r="I8" s="26">
        <v>0</v>
      </c>
      <c r="J8" s="26">
        <v>87.8</v>
      </c>
      <c r="K8" s="26">
        <v>0</v>
      </c>
      <c r="L8" s="26">
        <v>0</v>
      </c>
      <c r="M8" s="26">
        <v>0</v>
      </c>
      <c r="N8" s="184">
        <f t="shared" si="0"/>
        <v>486.40000000000003</v>
      </c>
      <c r="O8" s="106">
        <f t="shared" ref="O8:O46" si="1">IFERROR(AVERAGEIF(B8:M8,"&gt;0"),"")</f>
        <v>81.066666666666677</v>
      </c>
    </row>
    <row r="9" spans="1:15" s="25" customFormat="1" ht="12.6" customHeight="1" x14ac:dyDescent="0.2">
      <c r="A9" s="163" t="s">
        <v>278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20">
        <f>SUM(B9:M9)</f>
        <v>0</v>
      </c>
      <c r="O9" s="106" t="str">
        <f t="shared" si="1"/>
        <v/>
      </c>
    </row>
    <row r="10" spans="1:15" s="25" customFormat="1" ht="12.6" customHeight="1" x14ac:dyDescent="0.2">
      <c r="A10" s="105" t="s">
        <v>613</v>
      </c>
      <c r="B10" s="26">
        <v>667.5</v>
      </c>
      <c r="C10" s="26">
        <v>0</v>
      </c>
      <c r="D10" s="26">
        <v>0</v>
      </c>
      <c r="E10" s="26">
        <v>0</v>
      </c>
      <c r="F10" s="26">
        <v>667.5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84">
        <f>SUM(B10:M10)</f>
        <v>1335</v>
      </c>
      <c r="O10" s="106">
        <f t="shared" si="1"/>
        <v>667.5</v>
      </c>
    </row>
    <row r="11" spans="1:15" s="25" customFormat="1" ht="12.6" customHeight="1" x14ac:dyDescent="0.2">
      <c r="A11" s="105" t="s">
        <v>157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84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154</v>
      </c>
      <c r="B12" s="26">
        <v>0</v>
      </c>
      <c r="C12" s="26">
        <v>0</v>
      </c>
      <c r="D12" s="26">
        <v>0</v>
      </c>
      <c r="E12" s="26">
        <v>580</v>
      </c>
      <c r="F12" s="26">
        <v>0</v>
      </c>
      <c r="G12" s="26">
        <v>0</v>
      </c>
      <c r="H12" s="26">
        <v>200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0"/>
        <v>780</v>
      </c>
      <c r="O12" s="106">
        <f t="shared" si="1"/>
        <v>390</v>
      </c>
    </row>
    <row r="13" spans="1:15" s="25" customFormat="1" ht="12.6" customHeight="1" x14ac:dyDescent="0.2">
      <c r="A13" s="105" t="s">
        <v>182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491</v>
      </c>
      <c r="B14" s="26">
        <v>0</v>
      </c>
      <c r="C14" s="26">
        <v>100.59</v>
      </c>
      <c r="D14" s="26">
        <v>1986.77</v>
      </c>
      <c r="E14" s="26">
        <v>0</v>
      </c>
      <c r="F14" s="26">
        <v>0</v>
      </c>
      <c r="G14" s="26">
        <v>87.18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184">
        <f t="shared" si="0"/>
        <v>2174.54</v>
      </c>
      <c r="O14" s="106">
        <f>IFERROR(AVERAGEIF(B14:M14,"&gt;0"),"")</f>
        <v>724.84666666666669</v>
      </c>
    </row>
    <row r="15" spans="1:15" s="25" customFormat="1" ht="12.6" customHeight="1" x14ac:dyDescent="0.2">
      <c r="A15" s="105" t="s">
        <v>245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 t="shared" si="0"/>
        <v>0</v>
      </c>
      <c r="O15" s="106" t="str">
        <f t="shared" ref="O15:O22" si="2">IFERROR(AVERAGEIF(B15:M15,"&gt;0"),"")</f>
        <v/>
      </c>
    </row>
    <row r="16" spans="1:15" s="25" customFormat="1" ht="12.6" customHeight="1" x14ac:dyDescent="0.2">
      <c r="A16" s="105" t="s">
        <v>67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84">
        <f t="shared" si="0"/>
        <v>0</v>
      </c>
      <c r="O16" s="106" t="str">
        <f t="shared" si="2"/>
        <v/>
      </c>
    </row>
    <row r="17" spans="1:15" s="25" customFormat="1" ht="12.6" customHeight="1" x14ac:dyDescent="0.2">
      <c r="A17" s="105" t="s">
        <v>544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84">
        <f>SUM(B17:M17)</f>
        <v>0</v>
      </c>
      <c r="O17" s="106" t="str">
        <f t="shared" si="2"/>
        <v/>
      </c>
    </row>
    <row r="18" spans="1:15" s="25" customFormat="1" ht="12.6" customHeight="1" x14ac:dyDescent="0.2">
      <c r="A18" s="105" t="s">
        <v>159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84">
        <f t="shared" si="0"/>
        <v>0</v>
      </c>
      <c r="O18" s="106" t="str">
        <f t="shared" si="2"/>
        <v/>
      </c>
    </row>
    <row r="19" spans="1:15" s="25" customFormat="1" ht="12.6" customHeight="1" x14ac:dyDescent="0.2">
      <c r="A19" s="105" t="s">
        <v>634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>SUM(B19:M19)</f>
        <v>0</v>
      </c>
      <c r="O19" s="106" t="str">
        <f t="shared" si="2"/>
        <v/>
      </c>
    </row>
    <row r="20" spans="1:15" s="25" customFormat="1" ht="12.6" customHeight="1" x14ac:dyDescent="0.2">
      <c r="A20" s="105" t="s">
        <v>635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84">
        <f>SUM(B20:M20)</f>
        <v>0</v>
      </c>
      <c r="O20" s="106" t="str">
        <f t="shared" si="2"/>
        <v/>
      </c>
    </row>
    <row r="21" spans="1:15" s="25" customFormat="1" ht="12.6" customHeight="1" x14ac:dyDescent="0.2">
      <c r="A21" s="105" t="s">
        <v>158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0"/>
        <v>0</v>
      </c>
      <c r="O21" s="106" t="str">
        <f t="shared" si="2"/>
        <v/>
      </c>
    </row>
    <row r="22" spans="1:15" s="25" customFormat="1" ht="12.6" customHeight="1" x14ac:dyDescent="0.2">
      <c r="A22" s="105" t="s">
        <v>141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0"/>
        <v>0</v>
      </c>
      <c r="O22" s="106" t="str">
        <f t="shared" si="2"/>
        <v/>
      </c>
    </row>
    <row r="23" spans="1:15" s="25" customFormat="1" ht="12.6" customHeight="1" x14ac:dyDescent="0.2">
      <c r="A23" s="105" t="s">
        <v>88</v>
      </c>
      <c r="B23" s="26">
        <v>65</v>
      </c>
      <c r="C23" s="26">
        <v>72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0"/>
        <v>137</v>
      </c>
      <c r="O23" s="106">
        <f t="shared" si="1"/>
        <v>68.5</v>
      </c>
    </row>
    <row r="24" spans="1:15" s="25" customFormat="1" ht="12.6" customHeight="1" x14ac:dyDescent="0.2">
      <c r="A24" s="105" t="s">
        <v>176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84">
        <f>SUM(B24:M24)</f>
        <v>0</v>
      </c>
      <c r="O24" s="106" t="str">
        <f t="shared" si="1"/>
        <v/>
      </c>
    </row>
    <row r="25" spans="1:15" s="25" customFormat="1" ht="12.6" customHeight="1" x14ac:dyDescent="0.2">
      <c r="A25" s="105" t="s">
        <v>413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84">
        <f>SUM(B25:M25)</f>
        <v>0</v>
      </c>
      <c r="O25" s="106" t="str">
        <f t="shared" si="1"/>
        <v/>
      </c>
    </row>
    <row r="26" spans="1:15" s="25" customFormat="1" ht="12.6" customHeight="1" x14ac:dyDescent="0.2">
      <c r="A26" s="105" t="s">
        <v>77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184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105" t="s">
        <v>111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84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69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84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76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132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05" t="s">
        <v>667</v>
      </c>
      <c r="B31" s="26"/>
      <c r="C31" s="26"/>
      <c r="D31" s="26"/>
      <c r="E31" s="26"/>
      <c r="F31" s="26"/>
      <c r="G31" s="26"/>
      <c r="H31" s="26"/>
      <c r="I31" s="26"/>
      <c r="J31" s="26">
        <v>54.55</v>
      </c>
      <c r="K31" s="26"/>
      <c r="L31" s="26"/>
      <c r="M31" s="26"/>
      <c r="N31" s="184">
        <f t="shared" si="0"/>
        <v>54.55</v>
      </c>
      <c r="O31" s="106">
        <f t="shared" si="1"/>
        <v>54.55</v>
      </c>
    </row>
    <row r="32" spans="1:15" s="25" customFormat="1" ht="12.6" customHeight="1" x14ac:dyDescent="0.2">
      <c r="A32" s="105" t="s">
        <v>181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270" t="s">
        <v>372</v>
      </c>
      <c r="B33" s="26">
        <v>29.81</v>
      </c>
      <c r="C33" s="26">
        <v>29.81</v>
      </c>
      <c r="D33" s="26">
        <v>29.81</v>
      </c>
      <c r="E33" s="26">
        <v>29.81</v>
      </c>
      <c r="F33" s="26">
        <v>29.81</v>
      </c>
      <c r="G33" s="26">
        <v>37.950000000000003</v>
      </c>
      <c r="H33" s="26">
        <v>37.950000000000003</v>
      </c>
      <c r="I33" s="26">
        <v>37.950000000000003</v>
      </c>
      <c r="J33" s="26">
        <v>37.950000000000003</v>
      </c>
      <c r="K33" s="26">
        <v>0</v>
      </c>
      <c r="L33" s="26">
        <v>0</v>
      </c>
      <c r="M33" s="26">
        <v>0</v>
      </c>
      <c r="N33" s="184">
        <f>SUM(B33:M33)</f>
        <v>300.84999999999997</v>
      </c>
      <c r="O33" s="106">
        <f t="shared" si="1"/>
        <v>33.427777777777777</v>
      </c>
    </row>
    <row r="34" spans="1:15" s="25" customFormat="1" ht="12.6" customHeight="1" x14ac:dyDescent="0.2">
      <c r="A34" s="105" t="s">
        <v>545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84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05" t="s">
        <v>523</v>
      </c>
      <c r="B35" s="26">
        <v>0</v>
      </c>
      <c r="C35" s="26">
        <v>1123.97</v>
      </c>
      <c r="D35" s="26">
        <v>760</v>
      </c>
      <c r="E35" s="26">
        <v>0</v>
      </c>
      <c r="F35" s="26">
        <v>0</v>
      </c>
      <c r="G35" s="26">
        <v>0</v>
      </c>
      <c r="H35" s="26">
        <v>0</v>
      </c>
      <c r="I35" s="26">
        <v>480</v>
      </c>
      <c r="J35" s="26">
        <v>0</v>
      </c>
      <c r="K35" s="26">
        <v>0</v>
      </c>
      <c r="L35" s="26">
        <v>0</v>
      </c>
      <c r="M35" s="26">
        <v>0</v>
      </c>
      <c r="N35" s="184">
        <f t="shared" si="0"/>
        <v>2363.9700000000003</v>
      </c>
      <c r="O35" s="106">
        <f t="shared" si="1"/>
        <v>787.99000000000012</v>
      </c>
    </row>
    <row r="36" spans="1:15" s="25" customFormat="1" ht="12.6" customHeight="1" x14ac:dyDescent="0.2">
      <c r="A36" s="105" t="s">
        <v>531</v>
      </c>
      <c r="B36" s="26">
        <v>500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84">
        <f t="shared" si="0"/>
        <v>500</v>
      </c>
      <c r="O36" s="106">
        <f t="shared" si="1"/>
        <v>500</v>
      </c>
    </row>
    <row r="37" spans="1:15" s="25" customFormat="1" ht="12.6" customHeight="1" x14ac:dyDescent="0.2">
      <c r="A37" s="105" t="s">
        <v>500</v>
      </c>
      <c r="B37" s="26">
        <v>53.8</v>
      </c>
      <c r="C37" s="26">
        <v>9.1999999999999993</v>
      </c>
      <c r="D37" s="26">
        <v>10.3</v>
      </c>
      <c r="E37" s="26">
        <v>0</v>
      </c>
      <c r="F37" s="26">
        <v>17.5</v>
      </c>
      <c r="G37" s="26">
        <v>0</v>
      </c>
      <c r="H37" s="26">
        <v>0</v>
      </c>
      <c r="I37" s="26">
        <v>145</v>
      </c>
      <c r="J37" s="26">
        <v>0</v>
      </c>
      <c r="K37" s="26">
        <v>0</v>
      </c>
      <c r="L37" s="26">
        <v>0</v>
      </c>
      <c r="M37" s="26">
        <v>0</v>
      </c>
      <c r="N37" s="184">
        <f t="shared" si="0"/>
        <v>235.8</v>
      </c>
      <c r="O37" s="106">
        <f t="shared" si="1"/>
        <v>47.160000000000004</v>
      </c>
    </row>
    <row r="38" spans="1:15" s="25" customFormat="1" ht="12.6" customHeight="1" x14ac:dyDescent="0.2">
      <c r="A38" s="105" t="s">
        <v>95</v>
      </c>
      <c r="B38" s="26">
        <v>504.84</v>
      </c>
      <c r="C38" s="26">
        <v>323.61</v>
      </c>
      <c r="D38" s="26">
        <v>472.45</v>
      </c>
      <c r="E38" s="26">
        <v>446.58</v>
      </c>
      <c r="F38" s="26">
        <v>279.92</v>
      </c>
      <c r="G38" s="26">
        <v>200.85</v>
      </c>
      <c r="H38" s="26">
        <v>141.58000000000001</v>
      </c>
      <c r="I38" s="26">
        <v>112.83</v>
      </c>
      <c r="J38" s="26">
        <v>119.63</v>
      </c>
      <c r="K38" s="26">
        <v>0</v>
      </c>
      <c r="L38" s="26">
        <v>0</v>
      </c>
      <c r="M38" s="26">
        <v>0</v>
      </c>
      <c r="N38" s="184">
        <f t="shared" si="0"/>
        <v>2602.29</v>
      </c>
      <c r="O38" s="106">
        <f t="shared" si="1"/>
        <v>289.14333333333332</v>
      </c>
    </row>
    <row r="39" spans="1:15" s="25" customFormat="1" ht="12.6" customHeight="1" x14ac:dyDescent="0.2">
      <c r="A39" s="105" t="s">
        <v>98</v>
      </c>
      <c r="B39" s="26">
        <v>230</v>
      </c>
      <c r="C39" s="26">
        <v>0</v>
      </c>
      <c r="D39" s="26">
        <v>0</v>
      </c>
      <c r="E39" s="26">
        <v>0</v>
      </c>
      <c r="F39" s="26">
        <v>90</v>
      </c>
      <c r="G39" s="26">
        <v>100</v>
      </c>
      <c r="H39" s="26">
        <v>0</v>
      </c>
      <c r="I39" s="26">
        <v>0</v>
      </c>
      <c r="J39" s="26">
        <v>100</v>
      </c>
      <c r="K39" s="26">
        <v>0</v>
      </c>
      <c r="L39" s="26">
        <v>0</v>
      </c>
      <c r="M39" s="26">
        <v>0</v>
      </c>
      <c r="N39" s="184">
        <f t="shared" si="0"/>
        <v>520</v>
      </c>
      <c r="O39" s="106">
        <f t="shared" si="1"/>
        <v>130</v>
      </c>
    </row>
    <row r="40" spans="1:15" s="25" customFormat="1" ht="12.6" customHeight="1" x14ac:dyDescent="0.2">
      <c r="A40" s="105" t="s">
        <v>99</v>
      </c>
      <c r="B40" s="26">
        <v>233.86</v>
      </c>
      <c r="C40" s="26">
        <v>233.88</v>
      </c>
      <c r="D40" s="26">
        <v>233.88</v>
      </c>
      <c r="E40" s="26">
        <v>189.91</v>
      </c>
      <c r="F40" s="26">
        <v>189.91</v>
      </c>
      <c r="G40" s="26">
        <v>189.91</v>
      </c>
      <c r="H40" s="26">
        <v>189.91</v>
      </c>
      <c r="I40" s="26">
        <v>89.91</v>
      </c>
      <c r="J40" s="26">
        <v>89.9</v>
      </c>
      <c r="K40" s="26">
        <v>0</v>
      </c>
      <c r="L40" s="26">
        <v>0</v>
      </c>
      <c r="M40" s="26">
        <v>0</v>
      </c>
      <c r="N40" s="184">
        <f t="shared" si="0"/>
        <v>1641.0700000000004</v>
      </c>
      <c r="O40" s="106">
        <f t="shared" si="1"/>
        <v>182.34111111111116</v>
      </c>
    </row>
    <row r="41" spans="1:15" s="25" customFormat="1" ht="12.6" customHeight="1" x14ac:dyDescent="0.2">
      <c r="A41" s="105" t="s">
        <v>74</v>
      </c>
      <c r="B41" s="26">
        <v>145</v>
      </c>
      <c r="C41" s="26">
        <v>145</v>
      </c>
      <c r="D41" s="26">
        <v>145</v>
      </c>
      <c r="E41" s="26">
        <v>0</v>
      </c>
      <c r="F41" s="26">
        <v>145</v>
      </c>
      <c r="G41" s="26">
        <v>145</v>
      </c>
      <c r="H41" s="26">
        <v>145</v>
      </c>
      <c r="I41" s="26">
        <v>0</v>
      </c>
      <c r="J41" s="26">
        <v>290</v>
      </c>
      <c r="K41" s="26">
        <v>0</v>
      </c>
      <c r="L41" s="26">
        <v>0</v>
      </c>
      <c r="M41" s="26">
        <v>0</v>
      </c>
      <c r="N41" s="184">
        <f t="shared" si="0"/>
        <v>1160</v>
      </c>
      <c r="O41" s="106">
        <f t="shared" si="1"/>
        <v>165.71428571428572</v>
      </c>
    </row>
    <row r="42" spans="1:15" s="25" customFormat="1" ht="12.6" customHeight="1" x14ac:dyDescent="0.2">
      <c r="A42" s="105" t="s">
        <v>75</v>
      </c>
      <c r="B42" s="26">
        <v>193.45</v>
      </c>
      <c r="C42" s="26">
        <v>271.44</v>
      </c>
      <c r="D42" s="26">
        <v>237.91</v>
      </c>
      <c r="E42" s="26">
        <v>160.80000000000001</v>
      </c>
      <c r="F42" s="26">
        <v>182.53</v>
      </c>
      <c r="G42" s="26">
        <v>178.91</v>
      </c>
      <c r="H42" s="26">
        <v>295.83999999999997</v>
      </c>
      <c r="I42" s="26">
        <v>157.78</v>
      </c>
      <c r="J42" s="26">
        <v>180.08</v>
      </c>
      <c r="K42" s="26">
        <v>0</v>
      </c>
      <c r="L42" s="26">
        <v>0</v>
      </c>
      <c r="M42" s="26">
        <v>0</v>
      </c>
      <c r="N42" s="184">
        <f t="shared" si="0"/>
        <v>1858.7399999999998</v>
      </c>
      <c r="O42" s="106">
        <f t="shared" si="1"/>
        <v>206.52666666666664</v>
      </c>
    </row>
    <row r="43" spans="1:15" s="25" customFormat="1" ht="12.6" customHeight="1" x14ac:dyDescent="0.2">
      <c r="A43" s="105" t="s">
        <v>353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84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79</v>
      </c>
      <c r="B44" s="26">
        <v>43.5</v>
      </c>
      <c r="C44" s="26">
        <v>42.3</v>
      </c>
      <c r="D44" s="26">
        <v>42</v>
      </c>
      <c r="E44" s="26">
        <v>42</v>
      </c>
      <c r="F44" s="26">
        <v>44.5</v>
      </c>
      <c r="G44" s="26">
        <v>85.5</v>
      </c>
      <c r="H44" s="26">
        <v>49</v>
      </c>
      <c r="I44" s="26">
        <v>49</v>
      </c>
      <c r="J44" s="26">
        <v>49.3</v>
      </c>
      <c r="K44" s="26">
        <v>0</v>
      </c>
      <c r="L44" s="26">
        <v>0</v>
      </c>
      <c r="M44" s="26">
        <v>0</v>
      </c>
      <c r="N44" s="184">
        <f t="shared" si="0"/>
        <v>447.1</v>
      </c>
      <c r="O44" s="106">
        <f t="shared" si="1"/>
        <v>49.677777777777777</v>
      </c>
    </row>
    <row r="45" spans="1:15" s="25" customFormat="1" ht="12.6" customHeight="1" x14ac:dyDescent="0.2">
      <c r="A45" s="105" t="s">
        <v>81</v>
      </c>
      <c r="B45" s="26">
        <v>129.94</v>
      </c>
      <c r="C45" s="26">
        <v>129.91</v>
      </c>
      <c r="D45" s="26">
        <v>129.88999999999999</v>
      </c>
      <c r="E45" s="26">
        <v>129.87</v>
      </c>
      <c r="F45" s="26">
        <v>129.85</v>
      </c>
      <c r="G45" s="26">
        <v>125.64</v>
      </c>
      <c r="H45" s="26">
        <v>0</v>
      </c>
      <c r="I45" s="26">
        <v>125.64</v>
      </c>
      <c r="J45" s="26">
        <v>125.64</v>
      </c>
      <c r="K45" s="26">
        <v>0</v>
      </c>
      <c r="L45" s="26">
        <v>0</v>
      </c>
      <c r="M45" s="26">
        <v>0</v>
      </c>
      <c r="N45" s="184">
        <f t="shared" si="0"/>
        <v>1026.3800000000001</v>
      </c>
      <c r="O45" s="106">
        <f t="shared" si="1"/>
        <v>128.29750000000001</v>
      </c>
    </row>
    <row r="46" spans="1:15" s="25" customFormat="1" ht="12.6" customHeight="1" x14ac:dyDescent="0.2">
      <c r="A46" s="105" t="s">
        <v>87</v>
      </c>
      <c r="B46" s="26">
        <v>0.73</v>
      </c>
      <c r="C46" s="26">
        <v>0</v>
      </c>
      <c r="D46" s="26">
        <v>0</v>
      </c>
      <c r="E46" s="26">
        <v>4.38</v>
      </c>
      <c r="F46" s="26">
        <v>1.71</v>
      </c>
      <c r="G46" s="26">
        <v>0</v>
      </c>
      <c r="H46" s="26">
        <v>0.21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184">
        <f t="shared" si="0"/>
        <v>7.0299999999999994</v>
      </c>
      <c r="O46" s="106">
        <f t="shared" si="1"/>
        <v>1.7574999999999998</v>
      </c>
    </row>
    <row r="47" spans="1:15" s="25" customFormat="1" ht="12.6" customHeight="1" thickBot="1" x14ac:dyDescent="0.25">
      <c r="A47" s="168" t="s">
        <v>1</v>
      </c>
      <c r="B47" s="178">
        <f t="shared" ref="B47:M47" si="3">SUM(B7:B46)</f>
        <v>2890.83</v>
      </c>
      <c r="C47" s="178">
        <f>SUM(C7:C46)</f>
        <v>2575.11</v>
      </c>
      <c r="D47" s="178">
        <f t="shared" si="3"/>
        <v>4139.01</v>
      </c>
      <c r="E47" s="178">
        <f t="shared" si="3"/>
        <v>1583.35</v>
      </c>
      <c r="F47" s="178">
        <f>SUM(F7:F46)</f>
        <v>1816.03</v>
      </c>
      <c r="G47" s="178">
        <f t="shared" si="3"/>
        <v>1150.94</v>
      </c>
      <c r="H47" s="178">
        <f t="shared" si="3"/>
        <v>1142.49</v>
      </c>
      <c r="I47" s="178">
        <f t="shared" si="3"/>
        <v>1198.1100000000001</v>
      </c>
      <c r="J47" s="178">
        <f t="shared" si="3"/>
        <v>1134.8500000000001</v>
      </c>
      <c r="K47" s="178">
        <f t="shared" si="3"/>
        <v>0</v>
      </c>
      <c r="L47" s="178">
        <f t="shared" si="3"/>
        <v>0</v>
      </c>
      <c r="M47" s="178">
        <f t="shared" si="3"/>
        <v>0</v>
      </c>
      <c r="N47" s="178">
        <f>SUM(N7:N46)</f>
        <v>17630.72</v>
      </c>
      <c r="O47" s="315">
        <f>IFERROR(AVERAGEIF(B47:M47,"&gt;0"),"")</f>
        <v>1958.9688888888891</v>
      </c>
    </row>
    <row r="48" spans="1:15" s="25" customFormat="1" ht="12.6" customHeight="1" thickBot="1" x14ac:dyDescent="0.25"/>
    <row r="49" spans="1:15" s="25" customFormat="1" ht="12.6" customHeight="1" thickBot="1" x14ac:dyDescent="0.25">
      <c r="A49" s="64" t="s">
        <v>2</v>
      </c>
      <c r="B49" s="107">
        <f t="shared" ref="B49:O49" si="4">B6</f>
        <v>43831</v>
      </c>
      <c r="C49" s="108">
        <f t="shared" si="4"/>
        <v>43862</v>
      </c>
      <c r="D49" s="108">
        <f t="shared" si="4"/>
        <v>43891</v>
      </c>
      <c r="E49" s="108">
        <f t="shared" si="4"/>
        <v>43922</v>
      </c>
      <c r="F49" s="108">
        <f t="shared" si="4"/>
        <v>43952</v>
      </c>
      <c r="G49" s="108">
        <f t="shared" si="4"/>
        <v>43983</v>
      </c>
      <c r="H49" s="108">
        <f t="shared" si="4"/>
        <v>44013</v>
      </c>
      <c r="I49" s="108">
        <f t="shared" si="4"/>
        <v>44044</v>
      </c>
      <c r="J49" s="108">
        <f t="shared" si="4"/>
        <v>44075</v>
      </c>
      <c r="K49" s="108">
        <f t="shared" si="4"/>
        <v>44105</v>
      </c>
      <c r="L49" s="108">
        <f t="shared" si="4"/>
        <v>44136</v>
      </c>
      <c r="M49" s="108">
        <f t="shared" si="4"/>
        <v>44166</v>
      </c>
      <c r="N49" s="109" t="str">
        <f t="shared" si="4"/>
        <v>Total</v>
      </c>
      <c r="O49" s="120" t="str">
        <f t="shared" si="4"/>
        <v>Média</v>
      </c>
    </row>
    <row r="50" spans="1:15" s="25" customFormat="1" ht="12.6" customHeight="1" x14ac:dyDescent="0.2">
      <c r="A50" s="111" t="s">
        <v>5</v>
      </c>
      <c r="B50" s="26">
        <v>0</v>
      </c>
      <c r="C50" s="26">
        <v>3000</v>
      </c>
      <c r="D50" s="26">
        <v>4000</v>
      </c>
      <c r="E50" s="26">
        <v>4000</v>
      </c>
      <c r="F50" s="26">
        <v>4000</v>
      </c>
      <c r="G50" s="26">
        <v>4000</v>
      </c>
      <c r="H50" s="26">
        <v>4000</v>
      </c>
      <c r="I50" s="26">
        <v>4000</v>
      </c>
      <c r="J50" s="26">
        <v>4000</v>
      </c>
      <c r="K50" s="26">
        <v>0</v>
      </c>
      <c r="L50" s="26">
        <v>0</v>
      </c>
      <c r="M50" s="26">
        <v>0</v>
      </c>
      <c r="N50" s="214">
        <f t="shared" ref="N50:N60" si="5">SUM(B50:M50)</f>
        <v>31000</v>
      </c>
      <c r="O50" s="106">
        <f>IFERROR(AVERAGEIF(B50:M50,"&gt;0"),"")</f>
        <v>3875</v>
      </c>
    </row>
    <row r="51" spans="1:15" s="25" customFormat="1" ht="12.6" customHeight="1" x14ac:dyDescent="0.2">
      <c r="A51" s="111" t="s">
        <v>305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14">
        <f t="shared" si="5"/>
        <v>0</v>
      </c>
      <c r="O51" s="106" t="str">
        <f t="shared" ref="O51:O59" si="6">IFERROR(AVERAGEIF(B51:M51,"&gt;0"),"")</f>
        <v/>
      </c>
    </row>
    <row r="52" spans="1:15" s="25" customFormat="1" ht="12.6" customHeight="1" x14ac:dyDescent="0.2">
      <c r="A52" s="111" t="s">
        <v>478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84">
        <f t="shared" si="5"/>
        <v>0</v>
      </c>
      <c r="O52" s="106" t="str">
        <f t="shared" si="6"/>
        <v/>
      </c>
    </row>
    <row r="53" spans="1:15" s="25" customFormat="1" ht="12.6" customHeight="1" x14ac:dyDescent="0.2">
      <c r="A53" s="112" t="s">
        <v>148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14">
        <f t="shared" si="5"/>
        <v>0</v>
      </c>
      <c r="O53" s="106" t="str">
        <f t="shared" si="6"/>
        <v/>
      </c>
    </row>
    <row r="54" spans="1:15" s="25" customFormat="1" ht="12.6" customHeight="1" x14ac:dyDescent="0.2">
      <c r="A54" s="112" t="s">
        <v>61</v>
      </c>
      <c r="B54" s="26">
        <v>705</v>
      </c>
      <c r="C54" s="26">
        <v>400.17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14">
        <f t="shared" si="5"/>
        <v>1105.17</v>
      </c>
      <c r="O54" s="106">
        <f t="shared" si="6"/>
        <v>552.58500000000004</v>
      </c>
    </row>
    <row r="55" spans="1:15" s="25" customFormat="1" ht="12.6" customHeight="1" x14ac:dyDescent="0.2">
      <c r="A55" s="112" t="s">
        <v>3</v>
      </c>
      <c r="B55" s="26">
        <v>22.08</v>
      </c>
      <c r="C55" s="26">
        <v>55</v>
      </c>
      <c r="D55" s="26">
        <v>37.04</v>
      </c>
      <c r="E55" s="26">
        <v>4.1900000000000004</v>
      </c>
      <c r="F55" s="26">
        <v>24.03</v>
      </c>
      <c r="G55" s="26">
        <v>30.69</v>
      </c>
      <c r="H55" s="26">
        <v>26.88</v>
      </c>
      <c r="I55" s="26">
        <v>2</v>
      </c>
      <c r="J55" s="26">
        <v>100.18</v>
      </c>
      <c r="K55" s="26">
        <v>0</v>
      </c>
      <c r="L55" s="26">
        <v>0</v>
      </c>
      <c r="M55" s="26">
        <v>0</v>
      </c>
      <c r="N55" s="214">
        <f t="shared" si="5"/>
        <v>302.09000000000003</v>
      </c>
      <c r="O55" s="106">
        <f t="shared" si="6"/>
        <v>33.565555555555562</v>
      </c>
    </row>
    <row r="56" spans="1:15" s="25" customFormat="1" ht="12.6" customHeight="1" x14ac:dyDescent="0.2">
      <c r="A56" s="112" t="s">
        <v>507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14">
        <f>SUM(B56:M56)</f>
        <v>0</v>
      </c>
      <c r="O56" s="106" t="str">
        <f t="shared" si="6"/>
        <v/>
      </c>
    </row>
    <row r="57" spans="1:15" s="25" customFormat="1" ht="12.6" customHeight="1" x14ac:dyDescent="0.2">
      <c r="A57" s="112" t="s">
        <v>441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14">
        <f t="shared" si="5"/>
        <v>0</v>
      </c>
      <c r="O57" s="106" t="str">
        <f t="shared" si="6"/>
        <v/>
      </c>
    </row>
    <row r="58" spans="1:15" s="25" customFormat="1" ht="12.6" customHeight="1" x14ac:dyDescent="0.2">
      <c r="A58" s="112" t="s">
        <v>651</v>
      </c>
      <c r="B58" s="26"/>
      <c r="C58" s="26"/>
      <c r="D58" s="26"/>
      <c r="E58" s="26"/>
      <c r="F58" s="26">
        <v>705</v>
      </c>
      <c r="G58" s="26"/>
      <c r="H58" s="26"/>
      <c r="I58" s="26"/>
      <c r="J58" s="26"/>
      <c r="K58" s="26"/>
      <c r="L58" s="26"/>
      <c r="M58" s="26"/>
      <c r="N58" s="214"/>
      <c r="O58" s="106"/>
    </row>
    <row r="59" spans="1:15" s="25" customFormat="1" ht="12.6" customHeight="1" x14ac:dyDescent="0.2">
      <c r="A59" s="112" t="s">
        <v>65</v>
      </c>
      <c r="B59" s="26">
        <v>114.57</v>
      </c>
      <c r="C59" s="26">
        <v>78.53</v>
      </c>
      <c r="D59" s="26">
        <v>92.11</v>
      </c>
      <c r="E59" s="26">
        <v>72.78</v>
      </c>
      <c r="F59" s="26">
        <v>65.55</v>
      </c>
      <c r="G59" s="26">
        <v>56.96</v>
      </c>
      <c r="H59" s="26">
        <v>62.7</v>
      </c>
      <c r="I59" s="26">
        <v>52.39</v>
      </c>
      <c r="J59" s="26">
        <v>0</v>
      </c>
      <c r="K59" s="26">
        <v>0</v>
      </c>
      <c r="L59" s="26">
        <v>0</v>
      </c>
      <c r="M59" s="26">
        <v>0</v>
      </c>
      <c r="N59" s="214">
        <f t="shared" si="5"/>
        <v>595.59</v>
      </c>
      <c r="O59" s="106">
        <f t="shared" si="6"/>
        <v>74.448750000000004</v>
      </c>
    </row>
    <row r="60" spans="1:15" s="25" customFormat="1" ht="12.6" customHeight="1" thickBot="1" x14ac:dyDescent="0.25">
      <c r="A60" s="176" t="s">
        <v>1</v>
      </c>
      <c r="B60" s="177">
        <f t="shared" ref="B60:M60" si="7">SUM(B50:B59)</f>
        <v>841.65000000000009</v>
      </c>
      <c r="C60" s="177">
        <f t="shared" si="7"/>
        <v>3533.7000000000003</v>
      </c>
      <c r="D60" s="177">
        <f>SUM(D50:D59)</f>
        <v>4129.1499999999996</v>
      </c>
      <c r="E60" s="177">
        <f t="shared" si="7"/>
        <v>4076.9700000000003</v>
      </c>
      <c r="F60" s="177">
        <f t="shared" si="7"/>
        <v>4794.5800000000008</v>
      </c>
      <c r="G60" s="177">
        <f t="shared" si="7"/>
        <v>4087.65</v>
      </c>
      <c r="H60" s="177">
        <f t="shared" si="7"/>
        <v>4089.58</v>
      </c>
      <c r="I60" s="177">
        <f t="shared" si="7"/>
        <v>4054.39</v>
      </c>
      <c r="J60" s="177">
        <f t="shared" si="7"/>
        <v>4100.18</v>
      </c>
      <c r="K60" s="177">
        <f t="shared" si="7"/>
        <v>0</v>
      </c>
      <c r="L60" s="177">
        <f t="shared" si="7"/>
        <v>0</v>
      </c>
      <c r="M60" s="177">
        <f t="shared" si="7"/>
        <v>0</v>
      </c>
      <c r="N60" s="177">
        <f t="shared" si="5"/>
        <v>33707.850000000006</v>
      </c>
      <c r="O60" s="304">
        <f>IFERROR(AVERAGEIF(B60:M60,"&gt;0"),"")</f>
        <v>3745.3166666666675</v>
      </c>
    </row>
    <row r="61" spans="1:15" s="25" customFormat="1" ht="12.6" customHeight="1" thickBot="1" x14ac:dyDescent="0.25">
      <c r="A61" s="4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3"/>
      <c r="O61" s="39"/>
    </row>
    <row r="62" spans="1:15" s="34" customFormat="1" ht="12.6" customHeight="1" thickBot="1" x14ac:dyDescent="0.25">
      <c r="A62" s="185" t="s">
        <v>9</v>
      </c>
      <c r="B62" s="186">
        <f>'[2]2020'!C21</f>
        <v>32389.42</v>
      </c>
      <c r="C62" s="186">
        <f>'[2]2020'!D21</f>
        <v>33423.29</v>
      </c>
      <c r="D62" s="186">
        <f>'[2]2020'!E21</f>
        <v>33462.339999999997</v>
      </c>
      <c r="E62" s="186">
        <f>'[2]2020'!F21</f>
        <v>36023</v>
      </c>
      <c r="F62" s="186">
        <f>'[2]2020'!G21</f>
        <v>39057.230000000003</v>
      </c>
      <c r="G62" s="186">
        <f>'[2]2020'!H21</f>
        <v>42027.34</v>
      </c>
      <c r="H62" s="186">
        <f>'[2]2020'!I21</f>
        <v>45007.77</v>
      </c>
      <c r="I62" s="186">
        <f>'[2]2020'!J21</f>
        <v>47919.8</v>
      </c>
      <c r="J62" s="186">
        <f>'[2]2020'!K21</f>
        <v>50922.21</v>
      </c>
      <c r="K62" s="186">
        <f>'[2]2020'!L21</f>
        <v>0</v>
      </c>
      <c r="L62" s="186">
        <f>'[2]2020'!M21</f>
        <v>0</v>
      </c>
      <c r="M62" s="186">
        <f>'[2]2020'!N21</f>
        <v>0</v>
      </c>
      <c r="N62" s="42"/>
      <c r="O62" s="42"/>
    </row>
    <row r="63" spans="1:15" s="25" customFormat="1" ht="14.1" customHeight="1" x14ac:dyDescent="0.2">
      <c r="N63" s="34"/>
    </row>
    <row r="64" spans="1:15" s="25" customFormat="1" ht="14.1" customHeight="1" x14ac:dyDescent="0.2">
      <c r="N64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7:M4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O61"/>
  <sheetViews>
    <sheetView topLeftCell="B28" zoomScale="140" zoomScaleNormal="140" workbookViewId="0">
      <selection activeCell="J48" sqref="J48"/>
    </sheetView>
  </sheetViews>
  <sheetFormatPr defaultRowHeight="12.75" x14ac:dyDescent="0.2"/>
  <cols>
    <col min="1" max="1" width="37" style="44" customWidth="1"/>
    <col min="2" max="13" width="10.7109375" style="44" customWidth="1"/>
    <col min="14" max="14" width="10.7109375" style="219" customWidth="1"/>
    <col min="15" max="16" width="10.7109375" style="44" customWidth="1"/>
    <col min="17" max="16384" width="9.140625" style="44"/>
  </cols>
  <sheetData>
    <row r="1" spans="1:15" ht="12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" customHeight="1" thickBot="1" x14ac:dyDescent="0.25">
      <c r="A4" s="535" t="s">
        <v>46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" customHeight="1" x14ac:dyDescent="0.2">
      <c r="A6" s="158" t="s">
        <v>0</v>
      </c>
      <c r="B6" s="159">
        <f>APUCARANA!B6</f>
        <v>43831</v>
      </c>
      <c r="C6" s="159">
        <f>APUCARANA!C6</f>
        <v>43862</v>
      </c>
      <c r="D6" s="159">
        <f>APUCARANA!D6</f>
        <v>43891</v>
      </c>
      <c r="E6" s="159">
        <f>APUCARANA!E6</f>
        <v>43922</v>
      </c>
      <c r="F6" s="159">
        <f>APUCARANA!F6</f>
        <v>43952</v>
      </c>
      <c r="G6" s="159">
        <f>APUCARANA!G6</f>
        <v>43983</v>
      </c>
      <c r="H6" s="159">
        <f>APUCARANA!H6</f>
        <v>44013</v>
      </c>
      <c r="I6" s="159">
        <f>APUCARANA!I6</f>
        <v>44044</v>
      </c>
      <c r="J6" s="159">
        <f>APUCARANA!J6</f>
        <v>44075</v>
      </c>
      <c r="K6" s="159">
        <f>APUCARANA!K6</f>
        <v>44105</v>
      </c>
      <c r="L6" s="159">
        <f>APUCARANA!L6</f>
        <v>44136</v>
      </c>
      <c r="M6" s="159">
        <f>APUCARANA!M6</f>
        <v>44166</v>
      </c>
      <c r="N6" s="160" t="str">
        <f>APUCARANA!N6</f>
        <v>Total</v>
      </c>
      <c r="O6" s="161" t="str">
        <f>APUCARANA!O6</f>
        <v>Média</v>
      </c>
    </row>
    <row r="7" spans="1:15" s="25" customFormat="1" ht="12" customHeight="1" x14ac:dyDescent="0.2">
      <c r="A7" s="163" t="s">
        <v>308</v>
      </c>
      <c r="B7" s="27">
        <v>0</v>
      </c>
      <c r="C7" s="27">
        <v>0</v>
      </c>
      <c r="D7" s="27">
        <v>0</v>
      </c>
      <c r="E7" s="27">
        <v>8.33</v>
      </c>
      <c r="F7" s="27">
        <v>8.33</v>
      </c>
      <c r="G7" s="27">
        <v>8.33</v>
      </c>
      <c r="H7" s="27">
        <v>8.33</v>
      </c>
      <c r="I7" s="27">
        <v>8.33</v>
      </c>
      <c r="J7" s="27">
        <v>8.33</v>
      </c>
      <c r="K7" s="27">
        <v>0</v>
      </c>
      <c r="L7" s="27">
        <v>0</v>
      </c>
      <c r="M7" s="27">
        <v>0</v>
      </c>
      <c r="N7" s="220">
        <f t="shared" ref="N7:N24" si="0">SUM(B7:M7)</f>
        <v>49.98</v>
      </c>
      <c r="O7" s="106">
        <f>IFERROR(AVERAGEIF(B7:M7,"&gt;0"),"")</f>
        <v>8.33</v>
      </c>
    </row>
    <row r="8" spans="1:15" s="25" customFormat="1" ht="12" customHeight="1" x14ac:dyDescent="0.2">
      <c r="A8" s="163" t="s">
        <v>449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20">
        <f t="shared" si="0"/>
        <v>0</v>
      </c>
      <c r="O8" s="106" t="str">
        <f t="shared" ref="O8:O46" si="1">IFERROR(AVERAGEIF(B8:M8,"&gt;0"),"")</f>
        <v/>
      </c>
    </row>
    <row r="9" spans="1:15" s="25" customFormat="1" ht="12" customHeight="1" x14ac:dyDescent="0.2">
      <c r="A9" s="163" t="s">
        <v>113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20">
        <f t="shared" si="0"/>
        <v>0</v>
      </c>
      <c r="O9" s="106" t="str">
        <f t="shared" si="1"/>
        <v/>
      </c>
    </row>
    <row r="10" spans="1:15" s="25" customFormat="1" ht="12" customHeight="1" x14ac:dyDescent="0.2">
      <c r="A10" s="163" t="s">
        <v>622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20">
        <f t="shared" si="0"/>
        <v>0</v>
      </c>
      <c r="O10" s="106" t="str">
        <f t="shared" si="1"/>
        <v/>
      </c>
    </row>
    <row r="11" spans="1:15" s="25" customFormat="1" ht="12" customHeight="1" x14ac:dyDescent="0.2">
      <c r="A11" s="163" t="s">
        <v>278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320</v>
      </c>
      <c r="K11" s="27">
        <v>0</v>
      </c>
      <c r="L11" s="27">
        <v>0</v>
      </c>
      <c r="M11" s="27">
        <v>0</v>
      </c>
      <c r="N11" s="220">
        <f t="shared" si="0"/>
        <v>320</v>
      </c>
      <c r="O11" s="106">
        <f t="shared" si="1"/>
        <v>320</v>
      </c>
    </row>
    <row r="12" spans="1:15" s="25" customFormat="1" ht="12" customHeight="1" x14ac:dyDescent="0.2">
      <c r="A12" s="163" t="s">
        <v>157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20">
        <f t="shared" si="0"/>
        <v>0</v>
      </c>
      <c r="O12" s="106" t="str">
        <f t="shared" si="1"/>
        <v/>
      </c>
    </row>
    <row r="13" spans="1:15" s="25" customFormat="1" ht="12" customHeight="1" x14ac:dyDescent="0.2">
      <c r="A13" s="163" t="s">
        <v>149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600</v>
      </c>
      <c r="K13" s="27">
        <v>0</v>
      </c>
      <c r="L13" s="27">
        <v>0</v>
      </c>
      <c r="M13" s="27">
        <v>0</v>
      </c>
      <c r="N13" s="220">
        <f t="shared" si="0"/>
        <v>600</v>
      </c>
      <c r="O13" s="106">
        <f t="shared" si="1"/>
        <v>600</v>
      </c>
    </row>
    <row r="14" spans="1:15" s="25" customFormat="1" ht="12" customHeight="1" x14ac:dyDescent="0.2">
      <c r="A14" s="163" t="s">
        <v>182</v>
      </c>
      <c r="B14" s="27">
        <v>0</v>
      </c>
      <c r="C14" s="27">
        <v>26</v>
      </c>
      <c r="D14" s="27">
        <v>0</v>
      </c>
      <c r="E14" s="27">
        <v>0</v>
      </c>
      <c r="F14" s="27">
        <v>78.34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20">
        <f t="shared" si="0"/>
        <v>104.34</v>
      </c>
      <c r="O14" s="106">
        <f t="shared" si="1"/>
        <v>52.17</v>
      </c>
    </row>
    <row r="15" spans="1:15" s="25" customFormat="1" ht="12" customHeight="1" x14ac:dyDescent="0.2">
      <c r="A15" s="163" t="s">
        <v>187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20">
        <f t="shared" si="0"/>
        <v>0</v>
      </c>
      <c r="O15" s="106" t="str">
        <f t="shared" si="1"/>
        <v/>
      </c>
    </row>
    <row r="16" spans="1:15" s="25" customFormat="1" ht="12" customHeight="1" x14ac:dyDescent="0.2">
      <c r="A16" s="163" t="s">
        <v>80</v>
      </c>
      <c r="B16" s="27">
        <v>0</v>
      </c>
      <c r="C16" s="27">
        <v>65.19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169.91</v>
      </c>
      <c r="K16" s="27">
        <v>0</v>
      </c>
      <c r="L16" s="27">
        <v>0</v>
      </c>
      <c r="M16" s="27">
        <v>0</v>
      </c>
      <c r="N16" s="220">
        <f t="shared" si="0"/>
        <v>235.1</v>
      </c>
      <c r="O16" s="106">
        <f t="shared" si="1"/>
        <v>117.55</v>
      </c>
    </row>
    <row r="17" spans="1:15" s="25" customFormat="1" ht="12" customHeight="1" x14ac:dyDescent="0.2">
      <c r="A17" s="163" t="s">
        <v>67</v>
      </c>
      <c r="B17" s="27">
        <v>9</v>
      </c>
      <c r="C17" s="27">
        <v>0</v>
      </c>
      <c r="D17" s="27">
        <v>0</v>
      </c>
      <c r="E17" s="27">
        <v>0</v>
      </c>
      <c r="F17" s="27">
        <v>53.25</v>
      </c>
      <c r="G17" s="27">
        <v>0</v>
      </c>
      <c r="H17" s="27">
        <v>0</v>
      </c>
      <c r="I17" s="27">
        <v>45.8</v>
      </c>
      <c r="J17" s="27">
        <v>0</v>
      </c>
      <c r="K17" s="27">
        <v>0</v>
      </c>
      <c r="L17" s="27">
        <v>0</v>
      </c>
      <c r="M17" s="27">
        <v>0</v>
      </c>
      <c r="N17" s="220">
        <f t="shared" si="0"/>
        <v>108.05</v>
      </c>
      <c r="O17" s="106">
        <f t="shared" si="1"/>
        <v>36.016666666666666</v>
      </c>
    </row>
    <row r="18" spans="1:15" s="25" customFormat="1" ht="12" customHeight="1" x14ac:dyDescent="0.2">
      <c r="A18" s="163" t="s">
        <v>133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20">
        <f t="shared" si="0"/>
        <v>0</v>
      </c>
      <c r="O18" s="106" t="str">
        <f t="shared" si="1"/>
        <v/>
      </c>
    </row>
    <row r="19" spans="1:15" s="25" customFormat="1" ht="12" customHeight="1" x14ac:dyDescent="0.2">
      <c r="A19" s="163" t="s">
        <v>142</v>
      </c>
      <c r="B19" s="27">
        <v>0</v>
      </c>
      <c r="C19" s="27">
        <v>255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20">
        <f t="shared" si="0"/>
        <v>255</v>
      </c>
      <c r="O19" s="106">
        <f t="shared" si="1"/>
        <v>255</v>
      </c>
    </row>
    <row r="20" spans="1:15" s="25" customFormat="1" ht="12" customHeight="1" x14ac:dyDescent="0.2">
      <c r="A20" s="163" t="s">
        <v>636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20">
        <f>SUM(B20:M20)</f>
        <v>0</v>
      </c>
      <c r="O20" s="106" t="str">
        <f t="shared" si="1"/>
        <v/>
      </c>
    </row>
    <row r="21" spans="1:15" s="25" customFormat="1" ht="12" customHeight="1" x14ac:dyDescent="0.2">
      <c r="A21" s="163" t="s">
        <v>123</v>
      </c>
      <c r="B21" s="27">
        <v>440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20">
        <f t="shared" si="0"/>
        <v>440</v>
      </c>
      <c r="O21" s="106">
        <f t="shared" si="1"/>
        <v>440</v>
      </c>
    </row>
    <row r="22" spans="1:15" s="25" customFormat="1" ht="12" customHeight="1" x14ac:dyDescent="0.2">
      <c r="A22" s="316" t="s">
        <v>493</v>
      </c>
      <c r="B22" s="27"/>
      <c r="C22" s="27">
        <v>33.9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20"/>
      <c r="O22" s="106"/>
    </row>
    <row r="23" spans="1:15" s="25" customFormat="1" ht="12" customHeight="1" x14ac:dyDescent="0.2">
      <c r="A23" s="117" t="s">
        <v>355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34">
        <f t="shared" si="0"/>
        <v>0</v>
      </c>
      <c r="O23" s="106" t="str">
        <f t="shared" si="1"/>
        <v/>
      </c>
    </row>
    <row r="24" spans="1:15" s="25" customFormat="1" ht="12" customHeight="1" x14ac:dyDescent="0.2">
      <c r="A24" s="163" t="s">
        <v>88</v>
      </c>
      <c r="B24" s="27">
        <v>0</v>
      </c>
      <c r="C24" s="27">
        <v>0</v>
      </c>
      <c r="D24" s="27">
        <v>0</v>
      </c>
      <c r="E24" s="27">
        <v>40</v>
      </c>
      <c r="F24" s="27">
        <v>80</v>
      </c>
      <c r="G24" s="27">
        <v>0</v>
      </c>
      <c r="H24" s="27">
        <v>0</v>
      </c>
      <c r="I24" s="27">
        <v>155</v>
      </c>
      <c r="J24" s="27">
        <v>0</v>
      </c>
      <c r="K24" s="27">
        <v>0</v>
      </c>
      <c r="L24" s="27">
        <v>0</v>
      </c>
      <c r="M24" s="27">
        <v>0</v>
      </c>
      <c r="N24" s="220">
        <f t="shared" si="0"/>
        <v>275</v>
      </c>
      <c r="O24" s="106">
        <f t="shared" si="1"/>
        <v>91.666666666666671</v>
      </c>
    </row>
    <row r="25" spans="1:15" s="25" customFormat="1" ht="12" customHeight="1" x14ac:dyDescent="0.2">
      <c r="A25" s="105" t="s">
        <v>108</v>
      </c>
      <c r="B25" s="27">
        <v>0</v>
      </c>
      <c r="C25" s="27">
        <v>0</v>
      </c>
      <c r="D25" s="27">
        <v>0</v>
      </c>
      <c r="E25" s="27">
        <v>125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26">
        <f t="shared" ref="N25:N30" si="2">SUM(B25:M25)</f>
        <v>125</v>
      </c>
      <c r="O25" s="106">
        <f t="shared" si="1"/>
        <v>125</v>
      </c>
    </row>
    <row r="26" spans="1:15" s="25" customFormat="1" ht="12" customHeight="1" x14ac:dyDescent="0.2">
      <c r="A26" s="163" t="s">
        <v>111</v>
      </c>
      <c r="B26" s="27">
        <v>196.36</v>
      </c>
      <c r="C26" s="27">
        <v>155.78</v>
      </c>
      <c r="D26" s="27">
        <v>0</v>
      </c>
      <c r="E26" s="27">
        <v>327.37</v>
      </c>
      <c r="F26" s="27">
        <v>0</v>
      </c>
      <c r="G26" s="27">
        <v>162.33000000000001</v>
      </c>
      <c r="H26" s="27">
        <v>0</v>
      </c>
      <c r="I26" s="27">
        <v>83.32</v>
      </c>
      <c r="J26" s="27">
        <v>0</v>
      </c>
      <c r="K26" s="27">
        <v>0</v>
      </c>
      <c r="L26" s="27">
        <v>0</v>
      </c>
      <c r="M26" s="27">
        <v>0</v>
      </c>
      <c r="N26" s="220">
        <f t="shared" si="2"/>
        <v>925.16000000000008</v>
      </c>
      <c r="O26" s="106">
        <f t="shared" si="1"/>
        <v>185.03200000000001</v>
      </c>
    </row>
    <row r="27" spans="1:15" s="25" customFormat="1" ht="12" customHeight="1" x14ac:dyDescent="0.2">
      <c r="A27" s="163" t="s">
        <v>69</v>
      </c>
      <c r="B27" s="27">
        <v>0</v>
      </c>
      <c r="C27" s="27">
        <v>0</v>
      </c>
      <c r="D27" s="27">
        <v>0</v>
      </c>
      <c r="E27" s="27">
        <v>0</v>
      </c>
      <c r="F27" s="27">
        <v>40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20">
        <f t="shared" si="2"/>
        <v>40</v>
      </c>
      <c r="O27" s="106">
        <f t="shared" si="1"/>
        <v>40</v>
      </c>
    </row>
    <row r="28" spans="1:15" s="25" customFormat="1" ht="12" customHeight="1" x14ac:dyDescent="0.2">
      <c r="A28" s="163" t="s">
        <v>126</v>
      </c>
      <c r="B28" s="27">
        <v>0</v>
      </c>
      <c r="C28" s="27">
        <v>0</v>
      </c>
      <c r="D28" s="27">
        <v>0</v>
      </c>
      <c r="E28" s="27">
        <v>116</v>
      </c>
      <c r="F28" s="27">
        <v>154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20">
        <f t="shared" si="2"/>
        <v>270</v>
      </c>
      <c r="O28" s="106">
        <f t="shared" si="1"/>
        <v>135</v>
      </c>
    </row>
    <row r="29" spans="1:15" s="25" customFormat="1" ht="12" customHeight="1" x14ac:dyDescent="0.2">
      <c r="A29" s="163" t="s">
        <v>297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20">
        <f t="shared" si="2"/>
        <v>0</v>
      </c>
      <c r="O29" s="106" t="str">
        <f t="shared" si="1"/>
        <v/>
      </c>
    </row>
    <row r="30" spans="1:15" s="25" customFormat="1" ht="12" customHeight="1" x14ac:dyDescent="0.2">
      <c r="A30" s="163" t="s">
        <v>244</v>
      </c>
      <c r="B30" s="27">
        <v>0</v>
      </c>
      <c r="C30" s="27">
        <v>0</v>
      </c>
      <c r="D30" s="27">
        <v>0</v>
      </c>
      <c r="E30" s="27">
        <v>80</v>
      </c>
      <c r="F30" s="27">
        <v>0</v>
      </c>
      <c r="G30" s="27">
        <v>0</v>
      </c>
      <c r="H30" s="27">
        <v>0</v>
      </c>
      <c r="I30" s="27">
        <v>50</v>
      </c>
      <c r="J30" s="27">
        <v>12</v>
      </c>
      <c r="K30" s="27">
        <v>0</v>
      </c>
      <c r="L30" s="27">
        <v>0</v>
      </c>
      <c r="M30" s="27">
        <v>0</v>
      </c>
      <c r="N30" s="220">
        <f t="shared" si="2"/>
        <v>142</v>
      </c>
      <c r="O30" s="106">
        <f t="shared" si="1"/>
        <v>47.333333333333336</v>
      </c>
    </row>
    <row r="31" spans="1:15" s="25" customFormat="1" ht="12" customHeight="1" x14ac:dyDescent="0.2">
      <c r="A31" s="270" t="s">
        <v>372</v>
      </c>
      <c r="B31" s="27">
        <v>113.96</v>
      </c>
      <c r="C31" s="27">
        <v>113.96</v>
      </c>
      <c r="D31" s="27">
        <v>113.96</v>
      </c>
      <c r="E31" s="27">
        <v>113.96</v>
      </c>
      <c r="F31" s="27">
        <v>113.96</v>
      </c>
      <c r="G31" s="27">
        <v>162.66</v>
      </c>
      <c r="H31" s="27">
        <v>162.66</v>
      </c>
      <c r="I31" s="27">
        <v>162.66</v>
      </c>
      <c r="J31" s="27">
        <v>162.66</v>
      </c>
      <c r="K31" s="27">
        <v>0</v>
      </c>
      <c r="L31" s="27">
        <v>0</v>
      </c>
      <c r="M31" s="27">
        <v>0</v>
      </c>
      <c r="N31" s="184">
        <f>SUM(B31:M31)</f>
        <v>1220.44</v>
      </c>
      <c r="O31" s="106">
        <f t="shared" si="1"/>
        <v>135.60444444444445</v>
      </c>
    </row>
    <row r="32" spans="1:15" s="25" customFormat="1" ht="12" customHeight="1" x14ac:dyDescent="0.2">
      <c r="A32" s="163" t="s">
        <v>147</v>
      </c>
      <c r="B32" s="27">
        <v>2023.93</v>
      </c>
      <c r="C32" s="27">
        <v>1950</v>
      </c>
      <c r="D32" s="27">
        <v>0</v>
      </c>
      <c r="E32" s="27">
        <v>2950</v>
      </c>
      <c r="F32" s="27">
        <v>1750</v>
      </c>
      <c r="G32" s="27">
        <v>1700</v>
      </c>
      <c r="H32" s="27">
        <v>0</v>
      </c>
      <c r="I32" s="27">
        <v>3400</v>
      </c>
      <c r="J32" s="27">
        <v>1700</v>
      </c>
      <c r="K32" s="27">
        <v>0</v>
      </c>
      <c r="L32" s="27">
        <v>0</v>
      </c>
      <c r="M32" s="27">
        <v>0</v>
      </c>
      <c r="N32" s="220">
        <f t="shared" ref="N32:N47" si="3">SUM(B32:M32)</f>
        <v>15473.93</v>
      </c>
      <c r="O32" s="106">
        <f t="shared" si="1"/>
        <v>2210.5614285714287</v>
      </c>
    </row>
    <row r="33" spans="1:15" s="25" customFormat="1" ht="12" customHeight="1" x14ac:dyDescent="0.2">
      <c r="A33" s="163" t="s">
        <v>379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20">
        <f t="shared" si="3"/>
        <v>0</v>
      </c>
      <c r="O33" s="106" t="str">
        <f t="shared" si="1"/>
        <v/>
      </c>
    </row>
    <row r="34" spans="1:15" s="25" customFormat="1" ht="12" customHeight="1" x14ac:dyDescent="0.2">
      <c r="A34" s="163" t="s">
        <v>145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20">
        <f>SUM(B34:M34)</f>
        <v>0</v>
      </c>
      <c r="O34" s="106" t="str">
        <f t="shared" si="1"/>
        <v/>
      </c>
    </row>
    <row r="35" spans="1:15" s="25" customFormat="1" ht="12" customHeight="1" x14ac:dyDescent="0.2">
      <c r="A35" s="163" t="s">
        <v>212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20">
        <f t="shared" si="3"/>
        <v>0</v>
      </c>
      <c r="O35" s="106" t="str">
        <f t="shared" si="1"/>
        <v/>
      </c>
    </row>
    <row r="36" spans="1:15" s="25" customFormat="1" ht="12" customHeight="1" x14ac:dyDescent="0.2">
      <c r="A36" s="163" t="s">
        <v>71</v>
      </c>
      <c r="B36" s="27">
        <v>81.900000000000006</v>
      </c>
      <c r="C36" s="27">
        <v>77.400000000000006</v>
      </c>
      <c r="D36" s="27">
        <v>0</v>
      </c>
      <c r="E36" s="27">
        <v>25.8</v>
      </c>
      <c r="F36" s="27">
        <v>103.2</v>
      </c>
      <c r="G36" s="27">
        <v>0</v>
      </c>
      <c r="H36" s="27">
        <v>0</v>
      </c>
      <c r="I36" s="27">
        <v>25.8</v>
      </c>
      <c r="J36" s="27">
        <v>25.8</v>
      </c>
      <c r="K36" s="27">
        <v>0</v>
      </c>
      <c r="L36" s="27">
        <v>0</v>
      </c>
      <c r="M36" s="27">
        <v>0</v>
      </c>
      <c r="N36" s="220">
        <f t="shared" si="3"/>
        <v>339.90000000000003</v>
      </c>
      <c r="O36" s="106">
        <f t="shared" si="1"/>
        <v>56.650000000000006</v>
      </c>
    </row>
    <row r="37" spans="1:15" s="25" customFormat="1" ht="12" customHeight="1" x14ac:dyDescent="0.2">
      <c r="A37" s="163" t="s">
        <v>95</v>
      </c>
      <c r="B37" s="27">
        <v>153.94999999999999</v>
      </c>
      <c r="C37" s="27">
        <v>522.59</v>
      </c>
      <c r="D37" s="27">
        <v>0</v>
      </c>
      <c r="E37" s="27">
        <v>831.17</v>
      </c>
      <c r="F37" s="27">
        <v>141.57</v>
      </c>
      <c r="G37" s="27">
        <v>149.13</v>
      </c>
      <c r="H37" s="27">
        <v>0</v>
      </c>
      <c r="I37" s="27">
        <v>196.09</v>
      </c>
      <c r="J37" s="27">
        <v>146.71</v>
      </c>
      <c r="K37" s="27">
        <v>0</v>
      </c>
      <c r="L37" s="27">
        <v>0</v>
      </c>
      <c r="M37" s="27">
        <v>0</v>
      </c>
      <c r="N37" s="220">
        <f t="shared" si="3"/>
        <v>2141.2099999999996</v>
      </c>
      <c r="O37" s="106">
        <f t="shared" si="1"/>
        <v>305.88714285714281</v>
      </c>
    </row>
    <row r="38" spans="1:15" s="25" customFormat="1" ht="12" customHeight="1" x14ac:dyDescent="0.2">
      <c r="A38" s="163" t="s">
        <v>98</v>
      </c>
      <c r="B38" s="27">
        <v>0</v>
      </c>
      <c r="C38" s="27">
        <v>0</v>
      </c>
      <c r="D38" s="27">
        <v>0</v>
      </c>
      <c r="E38" s="27">
        <v>0</v>
      </c>
      <c r="F38" s="27">
        <v>100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20">
        <f t="shared" si="3"/>
        <v>100</v>
      </c>
      <c r="O38" s="106">
        <f t="shared" si="1"/>
        <v>100</v>
      </c>
    </row>
    <row r="39" spans="1:15" s="25" customFormat="1" ht="12" customHeight="1" x14ac:dyDescent="0.2">
      <c r="A39" s="105" t="s">
        <v>248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184">
        <f t="shared" si="3"/>
        <v>0</v>
      </c>
      <c r="O39" s="106" t="str">
        <f t="shared" si="1"/>
        <v/>
      </c>
    </row>
    <row r="40" spans="1:15" s="25" customFormat="1" ht="12" customHeight="1" x14ac:dyDescent="0.2">
      <c r="A40" s="163" t="s">
        <v>99</v>
      </c>
      <c r="B40" s="27">
        <v>222.9</v>
      </c>
      <c r="C40" s="27">
        <v>222.9</v>
      </c>
      <c r="D40" s="27">
        <v>0</v>
      </c>
      <c r="E40" s="27">
        <v>447.84</v>
      </c>
      <c r="F40" s="27">
        <v>222.9</v>
      </c>
      <c r="G40" s="27">
        <v>222.9</v>
      </c>
      <c r="H40" s="27">
        <v>0</v>
      </c>
      <c r="I40" s="27">
        <v>445.8</v>
      </c>
      <c r="J40" s="27">
        <v>222.9</v>
      </c>
      <c r="K40" s="27">
        <v>0</v>
      </c>
      <c r="L40" s="27">
        <v>0</v>
      </c>
      <c r="M40" s="27">
        <v>0</v>
      </c>
      <c r="N40" s="220">
        <f>SUM(B40:M40)</f>
        <v>2008.14</v>
      </c>
      <c r="O40" s="106">
        <f t="shared" si="1"/>
        <v>286.87714285714287</v>
      </c>
    </row>
    <row r="41" spans="1:15" s="25" customFormat="1" ht="12" customHeight="1" x14ac:dyDescent="0.2">
      <c r="A41" s="163" t="s">
        <v>475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20">
        <f t="shared" si="3"/>
        <v>0</v>
      </c>
      <c r="O41" s="106" t="str">
        <f t="shared" si="1"/>
        <v/>
      </c>
    </row>
    <row r="42" spans="1:15" s="25" customFormat="1" ht="12" customHeight="1" x14ac:dyDescent="0.2">
      <c r="A42" s="163" t="s">
        <v>74</v>
      </c>
      <c r="B42" s="27">
        <v>140</v>
      </c>
      <c r="C42" s="27">
        <v>140</v>
      </c>
      <c r="D42" s="27">
        <v>0</v>
      </c>
      <c r="E42" s="27">
        <v>280</v>
      </c>
      <c r="F42" s="27">
        <v>140</v>
      </c>
      <c r="G42" s="27">
        <v>140</v>
      </c>
      <c r="H42" s="27">
        <v>0</v>
      </c>
      <c r="I42" s="27">
        <v>280</v>
      </c>
      <c r="J42" s="27">
        <v>140</v>
      </c>
      <c r="K42" s="27">
        <v>0</v>
      </c>
      <c r="L42" s="27">
        <v>0</v>
      </c>
      <c r="M42" s="27">
        <v>0</v>
      </c>
      <c r="N42" s="220">
        <f t="shared" si="3"/>
        <v>1260</v>
      </c>
      <c r="O42" s="106">
        <f t="shared" si="1"/>
        <v>180</v>
      </c>
    </row>
    <row r="43" spans="1:15" s="25" customFormat="1" ht="12" customHeight="1" x14ac:dyDescent="0.2">
      <c r="A43" s="163" t="s">
        <v>75</v>
      </c>
      <c r="B43" s="27">
        <v>533.04</v>
      </c>
      <c r="C43" s="27">
        <v>627.77</v>
      </c>
      <c r="D43" s="27">
        <v>0</v>
      </c>
      <c r="E43" s="27">
        <v>1057.45</v>
      </c>
      <c r="F43" s="27">
        <v>548.28</v>
      </c>
      <c r="G43" s="27">
        <v>573.25</v>
      </c>
      <c r="H43" s="27">
        <v>0</v>
      </c>
      <c r="I43" s="27">
        <v>1056.4000000000001</v>
      </c>
      <c r="J43" s="27">
        <v>534.97</v>
      </c>
      <c r="K43" s="27">
        <v>0</v>
      </c>
      <c r="L43" s="27">
        <v>0</v>
      </c>
      <c r="M43" s="27">
        <v>0</v>
      </c>
      <c r="N43" s="220">
        <f t="shared" si="3"/>
        <v>4931.1600000000008</v>
      </c>
      <c r="O43" s="106">
        <f t="shared" si="1"/>
        <v>704.45142857142866</v>
      </c>
    </row>
    <row r="44" spans="1:15" s="25" customFormat="1" ht="12" customHeight="1" x14ac:dyDescent="0.2">
      <c r="A44" s="163" t="s">
        <v>79</v>
      </c>
      <c r="B44" s="27">
        <v>42</v>
      </c>
      <c r="C44" s="27">
        <v>42</v>
      </c>
      <c r="D44" s="27">
        <v>42</v>
      </c>
      <c r="E44" s="27">
        <v>42</v>
      </c>
      <c r="F44" s="27">
        <v>42</v>
      </c>
      <c r="G44" s="27">
        <v>49</v>
      </c>
      <c r="H44" s="27">
        <v>49</v>
      </c>
      <c r="I44" s="27">
        <v>49</v>
      </c>
      <c r="J44" s="27">
        <v>85.5</v>
      </c>
      <c r="K44" s="27">
        <v>0</v>
      </c>
      <c r="L44" s="27">
        <v>0</v>
      </c>
      <c r="M44" s="27">
        <v>0</v>
      </c>
      <c r="N44" s="220">
        <f>SUM(B44:M44)</f>
        <v>442.5</v>
      </c>
      <c r="O44" s="106">
        <f t="shared" si="1"/>
        <v>49.166666666666664</v>
      </c>
    </row>
    <row r="45" spans="1:15" s="25" customFormat="1" ht="12" customHeight="1" x14ac:dyDescent="0.2">
      <c r="A45" s="163" t="s">
        <v>285</v>
      </c>
      <c r="B45" s="27">
        <v>5.8</v>
      </c>
      <c r="C45" s="27"/>
      <c r="D45" s="27">
        <v>0</v>
      </c>
      <c r="E45" s="27">
        <v>4.51</v>
      </c>
      <c r="F45" s="27">
        <v>3.79</v>
      </c>
      <c r="G45" s="27">
        <v>0</v>
      </c>
      <c r="H45" s="27">
        <v>0</v>
      </c>
      <c r="I45" s="27">
        <v>0</v>
      </c>
      <c r="J45" s="27">
        <v>4.12</v>
      </c>
      <c r="K45" s="27">
        <v>0</v>
      </c>
      <c r="L45" s="27">
        <v>0</v>
      </c>
      <c r="M45" s="27">
        <v>0</v>
      </c>
      <c r="N45" s="220">
        <f>SUM(B45:M45)</f>
        <v>18.22</v>
      </c>
      <c r="O45" s="106">
        <f t="shared" si="1"/>
        <v>4.5549999999999997</v>
      </c>
    </row>
    <row r="46" spans="1:15" s="25" customFormat="1" ht="12" customHeight="1" x14ac:dyDescent="0.2">
      <c r="A46" s="163" t="s">
        <v>81</v>
      </c>
      <c r="B46" s="27">
        <v>0</v>
      </c>
      <c r="C46" s="27">
        <v>72.22</v>
      </c>
      <c r="D46" s="27">
        <v>0</v>
      </c>
      <c r="E46" s="27">
        <v>144.46</v>
      </c>
      <c r="F46" s="27">
        <v>71.27</v>
      </c>
      <c r="G46" s="27">
        <v>69.8</v>
      </c>
      <c r="H46" s="27">
        <v>0</v>
      </c>
      <c r="I46" s="27">
        <v>139.6</v>
      </c>
      <c r="J46" s="27">
        <v>69.8</v>
      </c>
      <c r="K46" s="27">
        <v>0</v>
      </c>
      <c r="L46" s="27">
        <v>0</v>
      </c>
      <c r="M46" s="27">
        <v>0</v>
      </c>
      <c r="N46" s="220">
        <f>SUM(B46:M46)</f>
        <v>567.15</v>
      </c>
      <c r="O46" s="106">
        <f t="shared" si="1"/>
        <v>94.524999999999991</v>
      </c>
    </row>
    <row r="47" spans="1:15" s="25" customFormat="1" ht="12" customHeight="1" x14ac:dyDescent="0.2">
      <c r="A47" s="163" t="s">
        <v>202</v>
      </c>
      <c r="B47" s="27">
        <v>0</v>
      </c>
      <c r="C47" s="27">
        <v>390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360</v>
      </c>
      <c r="K47" s="27">
        <v>0</v>
      </c>
      <c r="L47" s="27">
        <v>0</v>
      </c>
      <c r="M47" s="27">
        <v>0</v>
      </c>
      <c r="N47" s="220">
        <f t="shared" si="3"/>
        <v>750</v>
      </c>
      <c r="O47" s="106">
        <f>IFERROR(AVERAGEIF(B47:M47,"&gt;0"),"")</f>
        <v>375</v>
      </c>
    </row>
    <row r="48" spans="1:15" s="25" customFormat="1" ht="12" customHeight="1" thickBot="1" x14ac:dyDescent="0.25">
      <c r="A48" s="171" t="s">
        <v>1</v>
      </c>
      <c r="B48" s="172">
        <f>SUM(B7:B47)</f>
        <v>3962.84</v>
      </c>
      <c r="C48" s="172">
        <f t="shared" ref="C48:N48" si="4">SUM(C7:C47)</f>
        <v>4694.71</v>
      </c>
      <c r="D48" s="172">
        <f t="shared" si="4"/>
        <v>155.95999999999998</v>
      </c>
      <c r="E48" s="172">
        <f t="shared" si="4"/>
        <v>6593.89</v>
      </c>
      <c r="F48" s="172">
        <f t="shared" si="4"/>
        <v>3650.89</v>
      </c>
      <c r="G48" s="172">
        <f t="shared" si="4"/>
        <v>3237.4000000000005</v>
      </c>
      <c r="H48" s="172">
        <f t="shared" si="4"/>
        <v>219.99</v>
      </c>
      <c r="I48" s="172">
        <f>SUM(I7:I47)</f>
        <v>6097.8000000000011</v>
      </c>
      <c r="J48" s="172">
        <f t="shared" si="4"/>
        <v>4562.7000000000007</v>
      </c>
      <c r="K48" s="172">
        <f t="shared" si="4"/>
        <v>0</v>
      </c>
      <c r="L48" s="172">
        <f t="shared" si="4"/>
        <v>0</v>
      </c>
      <c r="M48" s="172">
        <f t="shared" si="4"/>
        <v>0</v>
      </c>
      <c r="N48" s="172">
        <f t="shared" si="4"/>
        <v>33142.28</v>
      </c>
      <c r="O48" s="315">
        <f>IFERROR(AVERAGEIF(B48:M48,"&gt;0"),"")</f>
        <v>3686.2422222222231</v>
      </c>
    </row>
    <row r="49" spans="1:15" s="25" customFormat="1" ht="12" customHeight="1" thickBot="1" x14ac:dyDescent="0.25"/>
    <row r="50" spans="1:15" s="25" customFormat="1" ht="12" customHeight="1" thickBot="1" x14ac:dyDescent="0.25">
      <c r="A50" s="64" t="s">
        <v>2</v>
      </c>
      <c r="B50" s="107">
        <f t="shared" ref="B50:O50" si="5">B6</f>
        <v>43831</v>
      </c>
      <c r="C50" s="108">
        <f t="shared" si="5"/>
        <v>43862</v>
      </c>
      <c r="D50" s="108">
        <f t="shared" si="5"/>
        <v>43891</v>
      </c>
      <c r="E50" s="108">
        <f t="shared" si="5"/>
        <v>43922</v>
      </c>
      <c r="F50" s="108">
        <f t="shared" si="5"/>
        <v>43952</v>
      </c>
      <c r="G50" s="108">
        <f t="shared" si="5"/>
        <v>43983</v>
      </c>
      <c r="H50" s="108">
        <f t="shared" si="5"/>
        <v>44013</v>
      </c>
      <c r="I50" s="108">
        <f t="shared" si="5"/>
        <v>44044</v>
      </c>
      <c r="J50" s="108">
        <f t="shared" si="5"/>
        <v>44075</v>
      </c>
      <c r="K50" s="108">
        <f t="shared" si="5"/>
        <v>44105</v>
      </c>
      <c r="L50" s="108">
        <f t="shared" si="5"/>
        <v>44136</v>
      </c>
      <c r="M50" s="108">
        <f t="shared" si="5"/>
        <v>44166</v>
      </c>
      <c r="N50" s="109" t="str">
        <f t="shared" si="5"/>
        <v>Total</v>
      </c>
      <c r="O50" s="120" t="str">
        <f t="shared" si="5"/>
        <v>Média</v>
      </c>
    </row>
    <row r="51" spans="1:15" s="25" customFormat="1" ht="12" customHeight="1" x14ac:dyDescent="0.2">
      <c r="A51" s="111" t="s">
        <v>5</v>
      </c>
      <c r="B51" s="27">
        <v>0</v>
      </c>
      <c r="C51" s="27">
        <v>3950</v>
      </c>
      <c r="D51" s="27">
        <v>4147.5</v>
      </c>
      <c r="E51" s="27">
        <v>4147.5</v>
      </c>
      <c r="F51" s="27">
        <v>4147.5</v>
      </c>
      <c r="G51" s="27">
        <v>4147.5</v>
      </c>
      <c r="H51" s="27">
        <v>4147.5</v>
      </c>
      <c r="I51" s="27">
        <v>4147.5</v>
      </c>
      <c r="J51" s="27">
        <v>4147.5</v>
      </c>
      <c r="K51" s="27">
        <v>0</v>
      </c>
      <c r="L51" s="27">
        <v>0</v>
      </c>
      <c r="M51" s="27">
        <v>0</v>
      </c>
      <c r="N51" s="214">
        <f t="shared" ref="N51:N56" si="6">SUM(B51:M51)</f>
        <v>32982.5</v>
      </c>
      <c r="O51" s="106">
        <f t="shared" ref="O51:O56" si="7">IFERROR(AVERAGEIF(B51:M51,"&gt;0"),"")</f>
        <v>4122.8125</v>
      </c>
    </row>
    <row r="52" spans="1:15" s="25" customFormat="1" ht="12" customHeight="1" x14ac:dyDescent="0.2">
      <c r="A52" s="272" t="s">
        <v>457</v>
      </c>
      <c r="B52" s="48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5">
        <f t="shared" si="6"/>
        <v>0</v>
      </c>
      <c r="O52" s="106" t="str">
        <f t="shared" si="7"/>
        <v/>
      </c>
    </row>
    <row r="53" spans="1:15" s="30" customFormat="1" ht="12" customHeight="1" x14ac:dyDescent="0.2">
      <c r="A53" s="278" t="s">
        <v>448</v>
      </c>
      <c r="B53" s="310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311">
        <f t="shared" si="6"/>
        <v>0</v>
      </c>
      <c r="O53" s="106" t="str">
        <f t="shared" si="7"/>
        <v/>
      </c>
    </row>
    <row r="54" spans="1:15" s="30" customFormat="1" ht="12" customHeight="1" x14ac:dyDescent="0.2">
      <c r="A54" s="278" t="s">
        <v>179</v>
      </c>
      <c r="B54" s="310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311">
        <f t="shared" si="6"/>
        <v>0</v>
      </c>
      <c r="O54" s="106" t="str">
        <f t="shared" si="7"/>
        <v/>
      </c>
    </row>
    <row r="55" spans="1:15" s="25" customFormat="1" ht="12" customHeight="1" x14ac:dyDescent="0.2">
      <c r="A55" s="111" t="s">
        <v>166</v>
      </c>
      <c r="B55" s="3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23">
        <f t="shared" si="6"/>
        <v>0</v>
      </c>
      <c r="O55" s="106" t="str">
        <f t="shared" si="7"/>
        <v/>
      </c>
    </row>
    <row r="56" spans="1:15" s="25" customFormat="1" ht="12" customHeight="1" thickBot="1" x14ac:dyDescent="0.25">
      <c r="A56" s="176" t="s">
        <v>1</v>
      </c>
      <c r="B56" s="177">
        <f>SUM(B51:B55)</f>
        <v>0</v>
      </c>
      <c r="C56" s="177">
        <f>SUM(C51:C55)</f>
        <v>3950</v>
      </c>
      <c r="D56" s="177">
        <f t="shared" ref="D56:M56" si="8">SUM(D51:D55)</f>
        <v>4147.5</v>
      </c>
      <c r="E56" s="177">
        <f t="shared" si="8"/>
        <v>4147.5</v>
      </c>
      <c r="F56" s="177">
        <f t="shared" si="8"/>
        <v>4147.5</v>
      </c>
      <c r="G56" s="177">
        <f t="shared" si="8"/>
        <v>4147.5</v>
      </c>
      <c r="H56" s="177">
        <f t="shared" si="8"/>
        <v>4147.5</v>
      </c>
      <c r="I56" s="177">
        <f t="shared" si="8"/>
        <v>4147.5</v>
      </c>
      <c r="J56" s="177">
        <f t="shared" si="8"/>
        <v>4147.5</v>
      </c>
      <c r="K56" s="177">
        <f t="shared" si="8"/>
        <v>0</v>
      </c>
      <c r="L56" s="177">
        <f t="shared" si="8"/>
        <v>0</v>
      </c>
      <c r="M56" s="177">
        <f t="shared" si="8"/>
        <v>0</v>
      </c>
      <c r="N56" s="177">
        <f t="shared" si="6"/>
        <v>32982.5</v>
      </c>
      <c r="O56" s="304">
        <f t="shared" si="7"/>
        <v>4122.8125</v>
      </c>
    </row>
    <row r="57" spans="1:15" s="25" customFormat="1" ht="12" customHeight="1" thickBo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43"/>
      <c r="O57" s="39"/>
    </row>
    <row r="58" spans="1:15" s="34" customFormat="1" ht="12" customHeight="1" thickBot="1" x14ac:dyDescent="0.25">
      <c r="A58" s="185" t="s">
        <v>9</v>
      </c>
      <c r="B58" s="186">
        <f>'[2]2020'!C22</f>
        <v>1413.5</v>
      </c>
      <c r="C58" s="186">
        <f>'[2]2020'!D22</f>
        <v>772.81</v>
      </c>
      <c r="D58" s="186">
        <f>'[2]2020'!E22</f>
        <v>4878.3100000000004</v>
      </c>
      <c r="E58" s="186">
        <f>'[2]2020'!F22</f>
        <v>2464.0100000000002</v>
      </c>
      <c r="F58" s="186">
        <f>'[2]2020'!G22</f>
        <v>3091.19</v>
      </c>
      <c r="G58" s="186">
        <f>'[2]2020'!H22</f>
        <v>4164</v>
      </c>
      <c r="H58" s="186">
        <f>'[2]2020'!I22</f>
        <v>8262.5</v>
      </c>
      <c r="I58" s="186">
        <f>'[2]2020'!J22</f>
        <v>6483.19</v>
      </c>
      <c r="J58" s="186">
        <f>'[2]2020'!K22</f>
        <v>6228.76</v>
      </c>
      <c r="K58" s="186">
        <f>'[2]2020'!L22</f>
        <v>0</v>
      </c>
      <c r="L58" s="186">
        <f>'[2]2020'!M22</f>
        <v>0</v>
      </c>
      <c r="M58" s="186">
        <f>'[2]2020'!N22</f>
        <v>0</v>
      </c>
      <c r="N58" s="43"/>
      <c r="O58" s="43"/>
    </row>
    <row r="59" spans="1:15" s="25" customFormat="1" ht="14.1" customHeight="1" x14ac:dyDescent="0.2">
      <c r="N59" s="34"/>
    </row>
    <row r="60" spans="1:15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256"/>
      <c r="O60" s="98"/>
    </row>
    <row r="61" spans="1:15" x14ac:dyDescent="0.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256"/>
      <c r="O61" s="98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0" orientation="landscape" horizontalDpi="300" verticalDpi="300" r:id="rId1"/>
  <headerFooter alignWithMargins="0"/>
  <ignoredErrors>
    <ignoredError sqref="J48:M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Q78"/>
  <sheetViews>
    <sheetView topLeftCell="B49" zoomScale="140" zoomScaleNormal="140" workbookViewId="0">
      <selection activeCell="J66" sqref="J66:J72"/>
    </sheetView>
  </sheetViews>
  <sheetFormatPr defaultRowHeight="12.75" x14ac:dyDescent="0.2"/>
  <cols>
    <col min="1" max="1" width="34.85546875" customWidth="1"/>
    <col min="2" max="9" width="10.7109375" customWidth="1"/>
    <col min="10" max="10" width="10.7109375" style="1" customWidth="1"/>
    <col min="11" max="15" width="10.7109375" customWidth="1"/>
  </cols>
  <sheetData>
    <row r="1" spans="1:17" s="5" customFormat="1" ht="12.6" customHeight="1" x14ac:dyDescent="0.2">
      <c r="A1" s="502" t="s">
        <v>14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4"/>
    </row>
    <row r="2" spans="1:17" s="5" customFormat="1" ht="12.6" customHeight="1" thickBot="1" x14ac:dyDescent="0.25">
      <c r="A2" s="505" t="s">
        <v>645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7" s="1" customFormat="1" ht="12.6" customHeight="1" thickBo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7" s="1" customFormat="1" ht="12.6" customHeight="1" thickBot="1" x14ac:dyDescent="0.25">
      <c r="A4" s="508" t="s">
        <v>60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10"/>
    </row>
    <row r="5" spans="1:17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s="25" customFormat="1" ht="12.6" customHeight="1" thickBot="1" x14ac:dyDescent="0.25">
      <c r="A6" s="158" t="s">
        <v>0</v>
      </c>
      <c r="B6" s="126">
        <v>43831</v>
      </c>
      <c r="C6" s="102">
        <v>43862</v>
      </c>
      <c r="D6" s="102">
        <v>43891</v>
      </c>
      <c r="E6" s="164">
        <v>43922</v>
      </c>
      <c r="F6" s="96">
        <v>43952</v>
      </c>
      <c r="G6" s="126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160" t="s">
        <v>12</v>
      </c>
      <c r="O6" s="161" t="s">
        <v>13</v>
      </c>
    </row>
    <row r="7" spans="1:17" s="25" customFormat="1" ht="12.6" customHeight="1" x14ac:dyDescent="0.2">
      <c r="A7" s="105" t="s">
        <v>222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226">
        <f>SUM(B7:M7)</f>
        <v>0</v>
      </c>
      <c r="O7" s="106" t="str">
        <f>IFERROR(AVERAGEIF(B7:M7,"&gt;0"),"")</f>
        <v/>
      </c>
    </row>
    <row r="8" spans="1:17" s="25" customFormat="1" ht="12.6" customHeight="1" x14ac:dyDescent="0.2">
      <c r="A8" s="162" t="s">
        <v>116</v>
      </c>
      <c r="B8" s="54">
        <v>16.670000000000002</v>
      </c>
      <c r="C8" s="54">
        <v>16.670000000000002</v>
      </c>
      <c r="D8" s="54">
        <v>16.670000000000002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213">
        <f t="shared" ref="N8:N30" si="0">SUM(B8:M8)</f>
        <v>50.010000000000005</v>
      </c>
      <c r="O8" s="106">
        <f t="shared" ref="O8:O59" si="1">IFERROR(AVERAGEIF(B8:M8,"&gt;0"),"")</f>
        <v>16.670000000000002</v>
      </c>
      <c r="P8" s="77"/>
      <c r="Q8" s="77"/>
    </row>
    <row r="9" spans="1:17" s="25" customFormat="1" ht="12.6" customHeight="1" x14ac:dyDescent="0.2">
      <c r="A9" s="162" t="s">
        <v>113</v>
      </c>
      <c r="B9" s="54">
        <v>179.9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213">
        <f>SUM(B9:M9)</f>
        <v>179.9</v>
      </c>
      <c r="O9" s="106">
        <f t="shared" si="1"/>
        <v>179.9</v>
      </c>
      <c r="P9" s="77"/>
      <c r="Q9" s="77"/>
    </row>
    <row r="10" spans="1:17" s="25" customFormat="1" ht="12.6" customHeight="1" x14ac:dyDescent="0.2">
      <c r="A10" s="162" t="s">
        <v>490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213">
        <f t="shared" si="0"/>
        <v>0</v>
      </c>
      <c r="O10" s="106" t="str">
        <f t="shared" si="1"/>
        <v/>
      </c>
      <c r="P10" s="77"/>
      <c r="Q10" s="77"/>
    </row>
    <row r="11" spans="1:17" s="25" customFormat="1" ht="12.6" customHeight="1" x14ac:dyDescent="0.2">
      <c r="A11" s="162" t="s">
        <v>617</v>
      </c>
      <c r="B11" s="54">
        <v>1335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213">
        <f t="shared" si="0"/>
        <v>1335</v>
      </c>
      <c r="O11" s="106">
        <f t="shared" si="1"/>
        <v>1335</v>
      </c>
      <c r="P11" s="77"/>
      <c r="Q11" s="77"/>
    </row>
    <row r="12" spans="1:17" s="25" customFormat="1" ht="12.6" customHeight="1" x14ac:dyDescent="0.2">
      <c r="A12" s="162" t="s">
        <v>278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213">
        <f>SUM(B12:M12)</f>
        <v>0</v>
      </c>
      <c r="O12" s="106" t="str">
        <f t="shared" si="1"/>
        <v/>
      </c>
      <c r="P12" s="77"/>
      <c r="Q12" s="77"/>
    </row>
    <row r="13" spans="1:17" s="25" customFormat="1" ht="12.6" customHeight="1" x14ac:dyDescent="0.2">
      <c r="A13" s="293" t="s">
        <v>301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294">
        <f>SUM(B13:M13)</f>
        <v>0</v>
      </c>
      <c r="O13" s="106" t="str">
        <f t="shared" si="1"/>
        <v/>
      </c>
      <c r="P13" s="77"/>
      <c r="Q13" s="77"/>
    </row>
    <row r="14" spans="1:17" s="25" customFormat="1" ht="12.6" customHeight="1" x14ac:dyDescent="0.2">
      <c r="A14" s="162" t="s">
        <v>131</v>
      </c>
      <c r="B14" s="54">
        <v>0</v>
      </c>
      <c r="C14" s="54">
        <v>0</v>
      </c>
      <c r="D14" s="54">
        <v>0</v>
      </c>
      <c r="E14" s="54">
        <v>200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213">
        <f>SUM(B14:M14)</f>
        <v>200</v>
      </c>
      <c r="O14" s="106">
        <f t="shared" si="1"/>
        <v>200</v>
      </c>
      <c r="P14" s="77"/>
      <c r="Q14" s="77"/>
    </row>
    <row r="15" spans="1:17" s="25" customFormat="1" ht="12.6" customHeight="1" x14ac:dyDescent="0.2">
      <c r="A15" s="162" t="s">
        <v>149</v>
      </c>
      <c r="B15" s="54">
        <v>150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400</v>
      </c>
      <c r="K15" s="54">
        <v>0</v>
      </c>
      <c r="L15" s="54">
        <v>0</v>
      </c>
      <c r="M15" s="54">
        <v>0</v>
      </c>
      <c r="N15" s="213">
        <f t="shared" si="0"/>
        <v>550</v>
      </c>
      <c r="O15" s="106">
        <f t="shared" si="1"/>
        <v>275</v>
      </c>
    </row>
    <row r="16" spans="1:17" s="25" customFormat="1" ht="12.6" customHeight="1" x14ac:dyDescent="0.2">
      <c r="A16" s="162" t="s">
        <v>167</v>
      </c>
      <c r="B16" s="54">
        <v>0</v>
      </c>
      <c r="C16" s="54">
        <v>0</v>
      </c>
      <c r="D16" s="54">
        <v>0</v>
      </c>
      <c r="E16" s="54">
        <v>4648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213">
        <f t="shared" si="0"/>
        <v>4648</v>
      </c>
      <c r="O16" s="106">
        <f t="shared" si="1"/>
        <v>4648</v>
      </c>
    </row>
    <row r="17" spans="1:15" s="25" customFormat="1" ht="12.6" customHeight="1" x14ac:dyDescent="0.2">
      <c r="A17" s="105" t="s">
        <v>187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226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62" t="s">
        <v>182</v>
      </c>
      <c r="B18" s="54">
        <v>0</v>
      </c>
      <c r="C18" s="54">
        <v>15</v>
      </c>
      <c r="D18" s="54">
        <v>670.82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213">
        <f t="shared" si="0"/>
        <v>685.82</v>
      </c>
      <c r="O18" s="106">
        <f t="shared" si="1"/>
        <v>342.91</v>
      </c>
    </row>
    <row r="19" spans="1:15" s="25" customFormat="1" ht="12.6" customHeight="1" x14ac:dyDescent="0.2">
      <c r="A19" s="162" t="s">
        <v>491</v>
      </c>
      <c r="B19" s="54">
        <v>380.38</v>
      </c>
      <c r="C19" s="54">
        <v>27.7</v>
      </c>
      <c r="D19" s="54">
        <v>28.98</v>
      </c>
      <c r="E19" s="54">
        <v>0</v>
      </c>
      <c r="F19" s="54">
        <v>0</v>
      </c>
      <c r="G19" s="54">
        <v>0</v>
      </c>
      <c r="H19" s="54">
        <v>0</v>
      </c>
      <c r="I19" s="54">
        <v>170</v>
      </c>
      <c r="J19" s="54">
        <v>49.96</v>
      </c>
      <c r="K19" s="54">
        <v>0</v>
      </c>
      <c r="L19" s="54">
        <v>0</v>
      </c>
      <c r="M19" s="54">
        <v>0</v>
      </c>
      <c r="N19" s="213">
        <f t="shared" si="0"/>
        <v>657.02</v>
      </c>
      <c r="O19" s="106">
        <f t="shared" si="1"/>
        <v>131.404</v>
      </c>
    </row>
    <row r="20" spans="1:15" s="25" customFormat="1" ht="12.6" customHeight="1" x14ac:dyDescent="0.2">
      <c r="A20" s="162" t="s">
        <v>304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21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62" t="s">
        <v>67</v>
      </c>
      <c r="B21" s="54">
        <v>0</v>
      </c>
      <c r="C21" s="54">
        <v>43.6</v>
      </c>
      <c r="D21" s="54">
        <v>137.69999999999999</v>
      </c>
      <c r="E21" s="54">
        <v>0</v>
      </c>
      <c r="F21" s="54">
        <v>61.35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213">
        <f t="shared" si="0"/>
        <v>242.64999999999998</v>
      </c>
      <c r="O21" s="106">
        <f t="shared" si="1"/>
        <v>80.883333333333326</v>
      </c>
    </row>
    <row r="22" spans="1:15" s="25" customFormat="1" ht="12.6" customHeight="1" x14ac:dyDescent="0.2">
      <c r="A22" s="162" t="s">
        <v>216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213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62" t="s">
        <v>492</v>
      </c>
      <c r="B23" s="54">
        <v>0</v>
      </c>
      <c r="C23" s="54">
        <v>140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213">
        <f t="shared" si="0"/>
        <v>140</v>
      </c>
      <c r="O23" s="106">
        <f t="shared" si="1"/>
        <v>140</v>
      </c>
    </row>
    <row r="24" spans="1:15" s="25" customFormat="1" ht="12.6" customHeight="1" x14ac:dyDescent="0.2">
      <c r="A24" s="162" t="s">
        <v>78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213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62" t="s">
        <v>183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213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62" t="s">
        <v>259</v>
      </c>
      <c r="B26" s="54">
        <v>0</v>
      </c>
      <c r="C26" s="54">
        <v>726.61</v>
      </c>
      <c r="D26" s="54">
        <v>727.22</v>
      </c>
      <c r="E26" s="54">
        <v>0</v>
      </c>
      <c r="F26" s="54">
        <v>363.61</v>
      </c>
      <c r="G26" s="54">
        <v>363.61</v>
      </c>
      <c r="H26" s="54">
        <v>363.61</v>
      </c>
      <c r="I26" s="54">
        <v>363.61</v>
      </c>
      <c r="J26" s="54">
        <v>0</v>
      </c>
      <c r="K26" s="54">
        <v>0</v>
      </c>
      <c r="L26" s="54">
        <v>0</v>
      </c>
      <c r="M26" s="54">
        <v>0</v>
      </c>
      <c r="N26" s="213">
        <f t="shared" si="0"/>
        <v>2908.2700000000004</v>
      </c>
      <c r="O26" s="106">
        <f t="shared" si="1"/>
        <v>484.71166666666676</v>
      </c>
    </row>
    <row r="27" spans="1:15" s="25" customFormat="1" ht="12.6" customHeight="1" x14ac:dyDescent="0.2">
      <c r="A27" s="162" t="s">
        <v>142</v>
      </c>
      <c r="B27" s="54">
        <v>0</v>
      </c>
      <c r="C27" s="54">
        <v>0</v>
      </c>
      <c r="D27" s="54">
        <v>590</v>
      </c>
      <c r="E27" s="54">
        <v>200</v>
      </c>
      <c r="F27" s="54">
        <v>0</v>
      </c>
      <c r="G27" s="54">
        <v>0</v>
      </c>
      <c r="H27" s="54">
        <v>0</v>
      </c>
      <c r="I27" s="54">
        <v>0</v>
      </c>
      <c r="J27" s="54">
        <v>363.61</v>
      </c>
      <c r="K27" s="54">
        <v>0</v>
      </c>
      <c r="L27" s="54">
        <v>0</v>
      </c>
      <c r="M27" s="54">
        <v>0</v>
      </c>
      <c r="N27" s="213">
        <f t="shared" si="0"/>
        <v>1153.6100000000001</v>
      </c>
      <c r="O27" s="106">
        <f t="shared" si="1"/>
        <v>384.53666666666669</v>
      </c>
    </row>
    <row r="28" spans="1:15" s="25" customFormat="1" ht="12.6" customHeight="1" x14ac:dyDescent="0.2">
      <c r="A28" s="162" t="s">
        <v>68</v>
      </c>
      <c r="B28" s="54">
        <v>147</v>
      </c>
      <c r="C28" s="54">
        <v>368.9</v>
      </c>
      <c r="D28" s="54">
        <v>379.8</v>
      </c>
      <c r="E28" s="54">
        <v>0</v>
      </c>
      <c r="F28" s="54">
        <v>0</v>
      </c>
      <c r="G28" s="54">
        <v>276</v>
      </c>
      <c r="H28" s="54">
        <v>47</v>
      </c>
      <c r="I28" s="54">
        <v>54</v>
      </c>
      <c r="J28" s="54">
        <v>78</v>
      </c>
      <c r="K28" s="54">
        <v>0</v>
      </c>
      <c r="L28" s="54">
        <v>0</v>
      </c>
      <c r="M28" s="54">
        <v>0</v>
      </c>
      <c r="N28" s="213">
        <f t="shared" si="0"/>
        <v>1350.7</v>
      </c>
      <c r="O28" s="106">
        <f t="shared" si="1"/>
        <v>192.95714285714286</v>
      </c>
    </row>
    <row r="29" spans="1:15" s="25" customFormat="1" ht="12.6" customHeight="1" x14ac:dyDescent="0.2">
      <c r="A29" s="162" t="s">
        <v>77</v>
      </c>
      <c r="B29" s="54">
        <v>105</v>
      </c>
      <c r="C29" s="54">
        <v>0</v>
      </c>
      <c r="D29" s="54">
        <v>128</v>
      </c>
      <c r="E29" s="54">
        <v>0</v>
      </c>
      <c r="F29" s="54">
        <v>0</v>
      </c>
      <c r="G29" s="54">
        <v>200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213">
        <f t="shared" si="0"/>
        <v>433</v>
      </c>
      <c r="O29" s="106">
        <f t="shared" si="1"/>
        <v>144.33333333333334</v>
      </c>
    </row>
    <row r="30" spans="1:15" s="25" customFormat="1" ht="12.6" customHeight="1" x14ac:dyDescent="0.2">
      <c r="A30" s="162" t="s">
        <v>69</v>
      </c>
      <c r="B30" s="54">
        <v>61.5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213">
        <f t="shared" si="0"/>
        <v>61.5</v>
      </c>
      <c r="O30" s="106">
        <f t="shared" si="1"/>
        <v>61.5</v>
      </c>
    </row>
    <row r="31" spans="1:15" s="25" customFormat="1" ht="12.6" customHeight="1" x14ac:dyDescent="0.2">
      <c r="A31" s="162" t="s">
        <v>111</v>
      </c>
      <c r="B31" s="54">
        <v>0</v>
      </c>
      <c r="C31" s="54">
        <v>65.75</v>
      </c>
      <c r="D31" s="54">
        <v>764.24</v>
      </c>
      <c r="E31" s="54">
        <v>0</v>
      </c>
      <c r="F31" s="54">
        <v>0</v>
      </c>
      <c r="G31" s="54">
        <v>0</v>
      </c>
      <c r="H31" s="54">
        <v>18.89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213">
        <f>SUM(B31:M31)</f>
        <v>848.88</v>
      </c>
      <c r="O31" s="106">
        <f t="shared" si="1"/>
        <v>282.95999999999998</v>
      </c>
    </row>
    <row r="32" spans="1:15" s="25" customFormat="1" ht="12.6" customHeight="1" x14ac:dyDescent="0.2">
      <c r="A32" s="162" t="s">
        <v>126</v>
      </c>
      <c r="B32" s="54">
        <v>0</v>
      </c>
      <c r="C32" s="54">
        <v>0</v>
      </c>
      <c r="D32" s="54">
        <v>0</v>
      </c>
      <c r="E32" s="54">
        <v>0</v>
      </c>
      <c r="F32" s="54">
        <v>175</v>
      </c>
      <c r="G32" s="54">
        <v>0</v>
      </c>
      <c r="H32" s="54">
        <v>525.64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213">
        <f t="shared" ref="N32:N47" si="2">SUM(B32:M32)</f>
        <v>700.64</v>
      </c>
      <c r="O32" s="106">
        <f t="shared" si="1"/>
        <v>350.32</v>
      </c>
    </row>
    <row r="33" spans="1:15" s="25" customFormat="1" ht="12.6" customHeight="1" x14ac:dyDescent="0.2">
      <c r="A33" s="162" t="s">
        <v>76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80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213">
        <f t="shared" si="2"/>
        <v>80</v>
      </c>
      <c r="O33" s="106">
        <f t="shared" si="1"/>
        <v>80</v>
      </c>
    </row>
    <row r="34" spans="1:15" s="25" customFormat="1" ht="12.6" customHeight="1" x14ac:dyDescent="0.2">
      <c r="A34" s="162" t="s">
        <v>493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213">
        <f t="shared" si="2"/>
        <v>0</v>
      </c>
      <c r="O34" s="106" t="str">
        <f t="shared" si="1"/>
        <v/>
      </c>
    </row>
    <row r="35" spans="1:15" s="25" customFormat="1" ht="12.6" customHeight="1" x14ac:dyDescent="0.2">
      <c r="A35" s="162" t="s">
        <v>494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213">
        <f t="shared" si="2"/>
        <v>0</v>
      </c>
      <c r="O35" s="106" t="str">
        <f t="shared" si="1"/>
        <v/>
      </c>
    </row>
    <row r="36" spans="1:15" s="25" customFormat="1" ht="12.6" customHeight="1" x14ac:dyDescent="0.2">
      <c r="A36" s="162" t="s">
        <v>495</v>
      </c>
      <c r="B36" s="54">
        <v>0</v>
      </c>
      <c r="C36" s="54">
        <v>0</v>
      </c>
      <c r="D36" s="54">
        <v>8.4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213">
        <f t="shared" si="2"/>
        <v>8.4</v>
      </c>
      <c r="O36" s="106">
        <f t="shared" si="1"/>
        <v>8.4</v>
      </c>
    </row>
    <row r="37" spans="1:15" s="25" customFormat="1" ht="12.6" customHeight="1" x14ac:dyDescent="0.2">
      <c r="A37" s="162" t="s">
        <v>217</v>
      </c>
      <c r="B37" s="54">
        <v>0</v>
      </c>
      <c r="C37" s="54">
        <v>50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213">
        <f t="shared" si="2"/>
        <v>50</v>
      </c>
      <c r="O37" s="106">
        <f t="shared" si="1"/>
        <v>50</v>
      </c>
    </row>
    <row r="38" spans="1:15" s="25" customFormat="1" ht="12.6" customHeight="1" x14ac:dyDescent="0.2">
      <c r="A38" s="162" t="s">
        <v>195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213">
        <f t="shared" si="2"/>
        <v>0</v>
      </c>
      <c r="O38" s="106" t="str">
        <f t="shared" si="1"/>
        <v/>
      </c>
    </row>
    <row r="39" spans="1:15" s="25" customFormat="1" ht="12.6" customHeight="1" x14ac:dyDescent="0.2">
      <c r="A39" s="162" t="s">
        <v>176</v>
      </c>
      <c r="B39" s="54">
        <v>0</v>
      </c>
      <c r="C39" s="54">
        <v>0</v>
      </c>
      <c r="D39" s="54">
        <v>0</v>
      </c>
      <c r="E39" s="54">
        <v>0</v>
      </c>
      <c r="F39" s="54">
        <v>79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213">
        <f t="shared" si="2"/>
        <v>79</v>
      </c>
      <c r="O39" s="106">
        <f t="shared" si="1"/>
        <v>79</v>
      </c>
    </row>
    <row r="40" spans="1:15" s="25" customFormat="1" ht="12.6" customHeight="1" x14ac:dyDescent="0.2">
      <c r="A40" s="162" t="s">
        <v>496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213">
        <f>SUM(B40:M40)</f>
        <v>0</v>
      </c>
      <c r="O40" s="106" t="str">
        <f t="shared" si="1"/>
        <v/>
      </c>
    </row>
    <row r="41" spans="1:15" s="25" customFormat="1" ht="12.6" customHeight="1" x14ac:dyDescent="0.2">
      <c r="A41" s="162" t="s">
        <v>132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213">
        <f t="shared" si="2"/>
        <v>0</v>
      </c>
      <c r="O41" s="106" t="str">
        <f t="shared" si="1"/>
        <v/>
      </c>
    </row>
    <row r="42" spans="1:15" s="25" customFormat="1" ht="12.6" customHeight="1" x14ac:dyDescent="0.2">
      <c r="A42" s="162" t="s">
        <v>181</v>
      </c>
      <c r="B42" s="54">
        <v>0</v>
      </c>
      <c r="C42" s="54">
        <v>826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213">
        <f t="shared" si="2"/>
        <v>826</v>
      </c>
      <c r="O42" s="106">
        <f t="shared" si="1"/>
        <v>826</v>
      </c>
    </row>
    <row r="43" spans="1:15" s="25" customFormat="1" ht="12.6" customHeight="1" x14ac:dyDescent="0.2">
      <c r="A43" s="270" t="s">
        <v>372</v>
      </c>
      <c r="B43" s="54">
        <v>61.01</v>
      </c>
      <c r="C43" s="54">
        <v>61.01</v>
      </c>
      <c r="D43" s="54">
        <v>61.01</v>
      </c>
      <c r="E43" s="54">
        <v>61.01</v>
      </c>
      <c r="F43" s="54">
        <v>61.01</v>
      </c>
      <c r="G43" s="54">
        <v>87.65</v>
      </c>
      <c r="H43" s="54">
        <v>87.65</v>
      </c>
      <c r="I43" s="54">
        <v>87.65</v>
      </c>
      <c r="J43" s="54">
        <v>87.65</v>
      </c>
      <c r="K43" s="54">
        <v>0</v>
      </c>
      <c r="L43" s="54">
        <v>0</v>
      </c>
      <c r="M43" s="54">
        <v>0</v>
      </c>
      <c r="N43" s="184">
        <f>SUM(B43:M43)</f>
        <v>655.65</v>
      </c>
      <c r="O43" s="106">
        <f t="shared" si="1"/>
        <v>72.849999999999994</v>
      </c>
    </row>
    <row r="44" spans="1:15" s="25" customFormat="1" ht="12.6" customHeight="1" x14ac:dyDescent="0.2">
      <c r="A44" s="162" t="s">
        <v>497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180</v>
      </c>
      <c r="K44" s="54">
        <v>0</v>
      </c>
      <c r="L44" s="54">
        <v>0</v>
      </c>
      <c r="M44" s="54">
        <v>0</v>
      </c>
      <c r="N44" s="213">
        <f t="shared" si="2"/>
        <v>180</v>
      </c>
      <c r="O44" s="106">
        <f t="shared" si="1"/>
        <v>180</v>
      </c>
    </row>
    <row r="45" spans="1:15" s="25" customFormat="1" ht="12.6" customHeight="1" x14ac:dyDescent="0.2">
      <c r="A45" s="162" t="s">
        <v>498</v>
      </c>
      <c r="B45" s="54">
        <v>0</v>
      </c>
      <c r="C45" s="54">
        <v>200</v>
      </c>
      <c r="D45" s="54">
        <v>0</v>
      </c>
      <c r="E45" s="54">
        <v>0</v>
      </c>
      <c r="F45" s="54">
        <v>200</v>
      </c>
      <c r="G45" s="54">
        <v>0</v>
      </c>
      <c r="H45" s="54">
        <v>200</v>
      </c>
      <c r="I45" s="54">
        <v>200</v>
      </c>
      <c r="J45" s="54">
        <v>200</v>
      </c>
      <c r="K45" s="54">
        <v>0</v>
      </c>
      <c r="L45" s="54">
        <v>0</v>
      </c>
      <c r="M45" s="54">
        <v>0</v>
      </c>
      <c r="N45" s="213">
        <f t="shared" si="2"/>
        <v>1000</v>
      </c>
      <c r="O45" s="106">
        <f t="shared" si="1"/>
        <v>200</v>
      </c>
    </row>
    <row r="46" spans="1:15" s="25" customFormat="1" ht="12.6" customHeight="1" x14ac:dyDescent="0.2">
      <c r="A46" s="162" t="s">
        <v>499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213">
        <f>SUM(B46:M46)</f>
        <v>0</v>
      </c>
      <c r="O46" s="106" t="str">
        <f t="shared" si="1"/>
        <v/>
      </c>
    </row>
    <row r="47" spans="1:15" s="25" customFormat="1" ht="12.6" customHeight="1" x14ac:dyDescent="0.2">
      <c r="A47" s="162" t="s">
        <v>337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30</v>
      </c>
      <c r="J47" s="54">
        <v>0</v>
      </c>
      <c r="K47" s="54">
        <v>0</v>
      </c>
      <c r="L47" s="54">
        <v>0</v>
      </c>
      <c r="M47" s="54">
        <v>0</v>
      </c>
      <c r="N47" s="213">
        <f t="shared" si="2"/>
        <v>30</v>
      </c>
      <c r="O47" s="106">
        <f t="shared" si="1"/>
        <v>30</v>
      </c>
    </row>
    <row r="48" spans="1:15" s="25" customFormat="1" ht="12.6" customHeight="1" x14ac:dyDescent="0.2">
      <c r="A48" s="162" t="s">
        <v>500</v>
      </c>
      <c r="B48" s="54">
        <v>69.05</v>
      </c>
      <c r="C48" s="54">
        <v>53.8</v>
      </c>
      <c r="D48" s="54">
        <v>59.8</v>
      </c>
      <c r="E48" s="54">
        <v>14.75</v>
      </c>
      <c r="F48" s="54">
        <v>0</v>
      </c>
      <c r="G48" s="54">
        <v>417.8</v>
      </c>
      <c r="H48" s="54">
        <v>63</v>
      </c>
      <c r="I48" s="54">
        <v>381.2</v>
      </c>
      <c r="J48" s="54">
        <v>177.8</v>
      </c>
      <c r="K48" s="54">
        <v>0</v>
      </c>
      <c r="L48" s="54">
        <v>0</v>
      </c>
      <c r="M48" s="54">
        <v>0</v>
      </c>
      <c r="N48" s="213">
        <f t="shared" ref="N48:N60" si="3">SUM(B48:M48)</f>
        <v>1237.2</v>
      </c>
      <c r="O48" s="106">
        <f t="shared" si="1"/>
        <v>154.65</v>
      </c>
    </row>
    <row r="49" spans="1:15" s="25" customFormat="1" ht="12.6" customHeight="1" x14ac:dyDescent="0.2">
      <c r="A49" s="162" t="s">
        <v>72</v>
      </c>
      <c r="B49" s="54">
        <v>388.55</v>
      </c>
      <c r="C49" s="54">
        <v>237.05</v>
      </c>
      <c r="D49" s="54">
        <v>331.29</v>
      </c>
      <c r="E49" s="54">
        <v>351.71</v>
      </c>
      <c r="F49" s="54">
        <v>467.36</v>
      </c>
      <c r="G49" s="54">
        <v>133.80000000000001</v>
      </c>
      <c r="H49" s="54">
        <v>0</v>
      </c>
      <c r="I49" s="54">
        <v>175.48</v>
      </c>
      <c r="J49" s="54">
        <v>193.75</v>
      </c>
      <c r="K49" s="54">
        <v>0</v>
      </c>
      <c r="L49" s="54">
        <v>0</v>
      </c>
      <c r="M49" s="54">
        <v>0</v>
      </c>
      <c r="N49" s="213">
        <f t="shared" si="3"/>
        <v>2278.9899999999998</v>
      </c>
      <c r="O49" s="106">
        <f t="shared" si="1"/>
        <v>284.87374999999997</v>
      </c>
    </row>
    <row r="50" spans="1:15" s="25" customFormat="1" ht="12.6" customHeight="1" x14ac:dyDescent="0.2">
      <c r="A50" s="105" t="s">
        <v>98</v>
      </c>
      <c r="B50" s="54">
        <v>0</v>
      </c>
      <c r="C50" s="54">
        <v>0</v>
      </c>
      <c r="D50" s="54">
        <v>0</v>
      </c>
      <c r="E50" s="54">
        <v>108</v>
      </c>
      <c r="F50" s="54">
        <v>108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184">
        <f t="shared" si="3"/>
        <v>216</v>
      </c>
      <c r="O50" s="106">
        <f t="shared" si="1"/>
        <v>108</v>
      </c>
    </row>
    <row r="51" spans="1:15" s="25" customFormat="1" ht="12.6" customHeight="1" x14ac:dyDescent="0.2">
      <c r="A51" s="162" t="s">
        <v>73</v>
      </c>
      <c r="B51" s="54">
        <v>127.8</v>
      </c>
      <c r="C51" s="54">
        <v>67.900000000000006</v>
      </c>
      <c r="D51" s="54">
        <v>195.7</v>
      </c>
      <c r="E51" s="54">
        <v>59.9</v>
      </c>
      <c r="F51" s="54">
        <v>127.8</v>
      </c>
      <c r="G51" s="54">
        <v>127.8</v>
      </c>
      <c r="H51" s="54">
        <v>127.8</v>
      </c>
      <c r="I51" s="54">
        <v>127.8</v>
      </c>
      <c r="J51" s="54">
        <v>67.900000000000006</v>
      </c>
      <c r="K51" s="54">
        <v>0</v>
      </c>
      <c r="L51" s="54">
        <v>0</v>
      </c>
      <c r="M51" s="54">
        <v>0</v>
      </c>
      <c r="N51" s="213">
        <f t="shared" si="3"/>
        <v>1030.3999999999999</v>
      </c>
      <c r="O51" s="106">
        <f t="shared" si="1"/>
        <v>114.48888888888888</v>
      </c>
    </row>
    <row r="52" spans="1:15" s="25" customFormat="1" ht="12.6" customHeight="1" x14ac:dyDescent="0.2">
      <c r="A52" s="162" t="s">
        <v>74</v>
      </c>
      <c r="B52" s="54">
        <v>221</v>
      </c>
      <c r="C52" s="54">
        <v>221</v>
      </c>
      <c r="D52" s="54">
        <v>0</v>
      </c>
      <c r="E52" s="54">
        <v>221</v>
      </c>
      <c r="F52" s="54">
        <v>221</v>
      </c>
      <c r="G52" s="54">
        <v>221</v>
      </c>
      <c r="H52" s="54">
        <v>221</v>
      </c>
      <c r="I52" s="54">
        <v>221</v>
      </c>
      <c r="J52" s="54">
        <v>221</v>
      </c>
      <c r="K52" s="54">
        <v>0</v>
      </c>
      <c r="L52" s="54">
        <v>0</v>
      </c>
      <c r="M52" s="54">
        <v>0</v>
      </c>
      <c r="N52" s="213">
        <f t="shared" si="3"/>
        <v>1768</v>
      </c>
      <c r="O52" s="106">
        <f t="shared" si="1"/>
        <v>221</v>
      </c>
    </row>
    <row r="53" spans="1:15" s="25" customFormat="1" ht="12.6" customHeight="1" x14ac:dyDescent="0.2">
      <c r="A53" s="162" t="s">
        <v>201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213">
        <f t="shared" si="3"/>
        <v>0</v>
      </c>
      <c r="O53" s="106" t="str">
        <f t="shared" si="1"/>
        <v/>
      </c>
    </row>
    <row r="54" spans="1:15" s="25" customFormat="1" ht="12.6" customHeight="1" x14ac:dyDescent="0.2">
      <c r="A54" s="162" t="s">
        <v>75</v>
      </c>
      <c r="B54" s="54">
        <v>1888.8</v>
      </c>
      <c r="C54" s="54">
        <v>1909.39</v>
      </c>
      <c r="D54" s="54">
        <v>2337.12</v>
      </c>
      <c r="E54" s="54">
        <v>849.08</v>
      </c>
      <c r="F54" s="54">
        <v>1172.06</v>
      </c>
      <c r="G54" s="54">
        <v>1145.58</v>
      </c>
      <c r="H54" s="54">
        <v>867.08</v>
      </c>
      <c r="I54" s="54">
        <v>884.75</v>
      </c>
      <c r="J54" s="54">
        <v>877.35</v>
      </c>
      <c r="K54" s="54">
        <v>0</v>
      </c>
      <c r="L54" s="54">
        <v>0</v>
      </c>
      <c r="M54" s="54">
        <v>0</v>
      </c>
      <c r="N54" s="213">
        <f t="shared" si="3"/>
        <v>11931.21</v>
      </c>
      <c r="O54" s="106">
        <f t="shared" si="1"/>
        <v>1325.6899999999998</v>
      </c>
    </row>
    <row r="55" spans="1:15" s="25" customFormat="1" ht="12.6" customHeight="1" x14ac:dyDescent="0.2">
      <c r="A55" s="162" t="s">
        <v>269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213">
        <f t="shared" si="3"/>
        <v>0</v>
      </c>
      <c r="O55" s="106" t="str">
        <f t="shared" si="1"/>
        <v/>
      </c>
    </row>
    <row r="56" spans="1:15" s="25" customFormat="1" ht="12.6" customHeight="1" x14ac:dyDescent="0.2">
      <c r="A56" s="162" t="s">
        <v>184</v>
      </c>
      <c r="B56" s="54">
        <v>0</v>
      </c>
      <c r="C56" s="54">
        <v>0</v>
      </c>
      <c r="D56" s="54">
        <v>221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213">
        <f t="shared" si="3"/>
        <v>221</v>
      </c>
      <c r="O56" s="106">
        <f t="shared" si="1"/>
        <v>221</v>
      </c>
    </row>
    <row r="57" spans="1:15" s="25" customFormat="1" ht="12.6" customHeight="1" x14ac:dyDescent="0.2">
      <c r="A57" s="162" t="s">
        <v>79</v>
      </c>
      <c r="B57" s="54">
        <v>0</v>
      </c>
      <c r="C57" s="54">
        <v>9.5</v>
      </c>
      <c r="D57" s="54">
        <v>73.8</v>
      </c>
      <c r="E57" s="54">
        <v>70.5</v>
      </c>
      <c r="F57" s="54">
        <v>54</v>
      </c>
      <c r="G57" s="54">
        <v>52</v>
      </c>
      <c r="H57" s="54">
        <v>115.5</v>
      </c>
      <c r="I57" s="54">
        <v>70</v>
      </c>
      <c r="J57" s="54">
        <v>64</v>
      </c>
      <c r="K57" s="54">
        <v>0</v>
      </c>
      <c r="L57" s="54">
        <v>0</v>
      </c>
      <c r="M57" s="54">
        <v>0</v>
      </c>
      <c r="N57" s="213">
        <f t="shared" si="3"/>
        <v>509.3</v>
      </c>
      <c r="O57" s="106">
        <f t="shared" si="1"/>
        <v>63.662500000000001</v>
      </c>
    </row>
    <row r="58" spans="1:15" s="25" customFormat="1" ht="12.6" customHeight="1" x14ac:dyDescent="0.2">
      <c r="A58" s="162" t="s">
        <v>143</v>
      </c>
      <c r="B58" s="54">
        <v>158.03</v>
      </c>
      <c r="C58" s="54">
        <v>156.78</v>
      </c>
      <c r="D58" s="54">
        <v>156.76</v>
      </c>
      <c r="E58" s="54">
        <v>163.1</v>
      </c>
      <c r="F58" s="54">
        <v>156.83000000000001</v>
      </c>
      <c r="G58" s="54">
        <v>152.51</v>
      </c>
      <c r="H58" s="54">
        <v>152.51</v>
      </c>
      <c r="I58" s="54">
        <v>152.51</v>
      </c>
      <c r="J58" s="54">
        <v>152.51</v>
      </c>
      <c r="K58" s="54">
        <v>0</v>
      </c>
      <c r="L58" s="54">
        <v>0</v>
      </c>
      <c r="M58" s="54">
        <v>0</v>
      </c>
      <c r="N58" s="213">
        <f t="shared" si="3"/>
        <v>1401.54</v>
      </c>
      <c r="O58" s="106">
        <f t="shared" si="1"/>
        <v>155.72666666666666</v>
      </c>
    </row>
    <row r="59" spans="1:15" s="25" customFormat="1" ht="12.6" customHeight="1" x14ac:dyDescent="0.2">
      <c r="A59" s="162" t="s">
        <v>87</v>
      </c>
      <c r="B59" s="54">
        <v>426.3</v>
      </c>
      <c r="C59" s="54">
        <v>16.36</v>
      </c>
      <c r="D59" s="54">
        <v>14.33</v>
      </c>
      <c r="E59" s="54">
        <v>10.23</v>
      </c>
      <c r="F59" s="54">
        <v>16.579999999999998</v>
      </c>
      <c r="G59" s="54">
        <v>10</v>
      </c>
      <c r="H59" s="54">
        <v>27.72</v>
      </c>
      <c r="I59" s="54">
        <v>2.63</v>
      </c>
      <c r="J59" s="54">
        <v>535.58000000000004</v>
      </c>
      <c r="K59" s="54">
        <v>0</v>
      </c>
      <c r="L59" s="54">
        <v>0</v>
      </c>
      <c r="M59" s="54">
        <v>0</v>
      </c>
      <c r="N59" s="213">
        <f t="shared" si="3"/>
        <v>1059.73</v>
      </c>
      <c r="O59" s="106">
        <f t="shared" si="1"/>
        <v>117.74777777777778</v>
      </c>
    </row>
    <row r="60" spans="1:15" s="25" customFormat="1" ht="12.6" customHeight="1" x14ac:dyDescent="0.2">
      <c r="A60" s="162" t="s">
        <v>202</v>
      </c>
      <c r="B60" s="54">
        <v>0</v>
      </c>
      <c r="C60" s="54">
        <v>998.8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213">
        <f t="shared" si="3"/>
        <v>998.8</v>
      </c>
      <c r="O60" s="106">
        <f>IFERROR(AVERAGEIF(B60:M60,"&gt;0"),"")</f>
        <v>998.8</v>
      </c>
    </row>
    <row r="61" spans="1:15" s="25" customFormat="1" ht="12.6" customHeight="1" thickBot="1" x14ac:dyDescent="0.25">
      <c r="A61" s="171" t="s">
        <v>1</v>
      </c>
      <c r="B61" s="172">
        <f t="shared" ref="B61:M61" si="4">SUM(B7:B60)</f>
        <v>5715.9900000000007</v>
      </c>
      <c r="C61" s="172">
        <f t="shared" si="4"/>
        <v>6211.8200000000006</v>
      </c>
      <c r="D61" s="172">
        <f t="shared" si="4"/>
        <v>6902.6400000000012</v>
      </c>
      <c r="E61" s="172">
        <f t="shared" si="4"/>
        <v>6957.28</v>
      </c>
      <c r="F61" s="172">
        <f t="shared" si="4"/>
        <v>3263.5999999999995</v>
      </c>
      <c r="G61" s="172">
        <f t="shared" si="4"/>
        <v>3187.75</v>
      </c>
      <c r="H61" s="172">
        <f t="shared" si="4"/>
        <v>2897.4</v>
      </c>
      <c r="I61" s="172">
        <f t="shared" si="4"/>
        <v>2920.63</v>
      </c>
      <c r="J61" s="172">
        <f t="shared" si="4"/>
        <v>3649.1099999999997</v>
      </c>
      <c r="K61" s="172">
        <f t="shared" si="4"/>
        <v>0</v>
      </c>
      <c r="L61" s="172">
        <f t="shared" si="4"/>
        <v>0</v>
      </c>
      <c r="M61" s="172">
        <f t="shared" si="4"/>
        <v>0</v>
      </c>
      <c r="N61" s="173">
        <f>SUM(N6:N60)</f>
        <v>41706.220000000016</v>
      </c>
      <c r="O61" s="318">
        <f>IFERROR(AVERAGEIF(B61:M61,"&gt;0"),"")</f>
        <v>4634.0244444444443</v>
      </c>
    </row>
    <row r="62" spans="1:15" s="25" customFormat="1" ht="12.6" customHeight="1" thickBot="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100"/>
      <c r="K62" s="36"/>
      <c r="L62" s="36"/>
      <c r="M62" s="36"/>
      <c r="N62" s="36"/>
      <c r="O62" s="31"/>
    </row>
    <row r="63" spans="1:15" s="25" customFormat="1" ht="12.6" customHeight="1" thickBot="1" x14ac:dyDescent="0.25">
      <c r="A63" s="64" t="s">
        <v>2</v>
      </c>
      <c r="B63" s="107">
        <f t="shared" ref="B63:M63" si="5">B6</f>
        <v>43831</v>
      </c>
      <c r="C63" s="108">
        <f t="shared" si="5"/>
        <v>43862</v>
      </c>
      <c r="D63" s="108">
        <f t="shared" si="5"/>
        <v>43891</v>
      </c>
      <c r="E63" s="108">
        <f t="shared" si="5"/>
        <v>43922</v>
      </c>
      <c r="F63" s="108">
        <f t="shared" si="5"/>
        <v>43952</v>
      </c>
      <c r="G63" s="108">
        <f t="shared" si="5"/>
        <v>43983</v>
      </c>
      <c r="H63" s="108">
        <f t="shared" si="5"/>
        <v>44013</v>
      </c>
      <c r="I63" s="108">
        <f t="shared" si="5"/>
        <v>44044</v>
      </c>
      <c r="J63" s="108">
        <f t="shared" si="5"/>
        <v>44075</v>
      </c>
      <c r="K63" s="108">
        <f t="shared" si="5"/>
        <v>44105</v>
      </c>
      <c r="L63" s="108">
        <f t="shared" si="5"/>
        <v>44136</v>
      </c>
      <c r="M63" s="108">
        <f t="shared" si="5"/>
        <v>44166</v>
      </c>
      <c r="N63" s="109" t="str">
        <f>$N$6</f>
        <v>Total</v>
      </c>
      <c r="O63" s="110" t="str">
        <f>$O$6</f>
        <v>Média</v>
      </c>
    </row>
    <row r="64" spans="1:15" s="25" customFormat="1" ht="12.6" customHeight="1" x14ac:dyDescent="0.2">
      <c r="A64" s="111" t="s">
        <v>5</v>
      </c>
      <c r="B64" s="29">
        <v>0</v>
      </c>
      <c r="C64" s="29">
        <v>0</v>
      </c>
      <c r="D64" s="29">
        <v>11500</v>
      </c>
      <c r="E64" s="29">
        <v>6000</v>
      </c>
      <c r="F64" s="29">
        <v>6000</v>
      </c>
      <c r="G64" s="29">
        <v>6000</v>
      </c>
      <c r="H64" s="29">
        <v>6000</v>
      </c>
      <c r="I64" s="29">
        <v>6000</v>
      </c>
      <c r="J64" s="29">
        <v>6000</v>
      </c>
      <c r="K64" s="29">
        <v>0</v>
      </c>
      <c r="L64" s="29">
        <v>0</v>
      </c>
      <c r="M64" s="29">
        <v>0</v>
      </c>
      <c r="N64" s="214">
        <f t="shared" ref="N64:N73" si="6">SUM(B64:M64)</f>
        <v>47500</v>
      </c>
      <c r="O64" s="106">
        <f>IFERROR(AVERAGEIF(B64:M64,"&gt;0"),"")</f>
        <v>6785.7142857142853</v>
      </c>
    </row>
    <row r="65" spans="1:15" s="25" customFormat="1" ht="12.6" customHeight="1" x14ac:dyDescent="0.2">
      <c r="A65" s="111" t="s">
        <v>260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/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14">
        <f>SUM(B65:M65)</f>
        <v>0</v>
      </c>
      <c r="O65" s="106" t="str">
        <f t="shared" ref="O65:O73" si="7">IFERROR(AVERAGEIF(B65:M65,"&gt;0"),"")</f>
        <v/>
      </c>
    </row>
    <row r="66" spans="1:15" s="25" customFormat="1" ht="12.6" customHeight="1" x14ac:dyDescent="0.2">
      <c r="A66" s="111" t="s">
        <v>148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4.16</v>
      </c>
      <c r="K66" s="29">
        <v>0</v>
      </c>
      <c r="L66" s="29">
        <v>0</v>
      </c>
      <c r="M66" s="29">
        <v>0</v>
      </c>
      <c r="N66" s="214">
        <f t="shared" si="6"/>
        <v>4.16</v>
      </c>
      <c r="O66" s="106">
        <f t="shared" si="7"/>
        <v>4.16</v>
      </c>
    </row>
    <row r="67" spans="1:15" s="25" customFormat="1" ht="12.6" customHeight="1" x14ac:dyDescent="0.2">
      <c r="A67" s="111" t="s">
        <v>501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14">
        <f>SUM(B67:M67)</f>
        <v>0</v>
      </c>
      <c r="O67" s="106" t="str">
        <f t="shared" si="7"/>
        <v/>
      </c>
    </row>
    <row r="68" spans="1:15" s="25" customFormat="1" ht="12.6" customHeight="1" x14ac:dyDescent="0.2">
      <c r="A68" s="111" t="s">
        <v>502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14">
        <f>SUM(B68:M68)</f>
        <v>0</v>
      </c>
      <c r="O68" s="106" t="str">
        <f t="shared" si="7"/>
        <v/>
      </c>
    </row>
    <row r="69" spans="1:15" s="25" customFormat="1" ht="12.6" customHeight="1" x14ac:dyDescent="0.2">
      <c r="A69" s="111" t="s">
        <v>179</v>
      </c>
      <c r="B69" s="29">
        <v>49</v>
      </c>
      <c r="C69" s="29">
        <v>1450</v>
      </c>
      <c r="D69" s="29">
        <v>1350</v>
      </c>
      <c r="E69" s="29"/>
      <c r="F69" s="29">
        <v>740</v>
      </c>
      <c r="G69" s="29">
        <v>770</v>
      </c>
      <c r="H69" s="29">
        <v>0</v>
      </c>
      <c r="I69" s="29">
        <v>0</v>
      </c>
      <c r="J69" s="29">
        <v>370</v>
      </c>
      <c r="K69" s="29">
        <v>0</v>
      </c>
      <c r="L69" s="29">
        <v>0</v>
      </c>
      <c r="M69" s="29">
        <v>0</v>
      </c>
      <c r="N69" s="214">
        <f t="shared" si="6"/>
        <v>4729</v>
      </c>
      <c r="O69" s="106">
        <f t="shared" si="7"/>
        <v>788.16666666666663</v>
      </c>
    </row>
    <row r="70" spans="1:15" s="25" customFormat="1" ht="12.6" customHeight="1" x14ac:dyDescent="0.2">
      <c r="A70" s="112" t="s">
        <v>503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14">
        <f>SUM(B70:M70)</f>
        <v>0</v>
      </c>
      <c r="O70" s="106" t="str">
        <f t="shared" si="7"/>
        <v/>
      </c>
    </row>
    <row r="71" spans="1:15" s="25" customFormat="1" ht="12.6" customHeight="1" x14ac:dyDescent="0.2">
      <c r="A71" s="112" t="s">
        <v>3</v>
      </c>
      <c r="B71" s="29">
        <v>284.05</v>
      </c>
      <c r="C71" s="29">
        <v>155.1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14">
        <f t="shared" si="6"/>
        <v>439.15</v>
      </c>
      <c r="O71" s="106">
        <f t="shared" si="7"/>
        <v>219.57499999999999</v>
      </c>
    </row>
    <row r="72" spans="1:15" s="25" customFormat="1" ht="12.6" customHeight="1" x14ac:dyDescent="0.2">
      <c r="A72" s="112" t="s">
        <v>65</v>
      </c>
      <c r="B72" s="29">
        <v>105.99</v>
      </c>
      <c r="C72" s="29">
        <v>83.23</v>
      </c>
      <c r="D72" s="29">
        <v>96.36</v>
      </c>
      <c r="E72" s="29">
        <v>80.94</v>
      </c>
      <c r="F72" s="29">
        <v>68</v>
      </c>
      <c r="G72" s="29">
        <v>61.44</v>
      </c>
      <c r="H72" s="29">
        <v>55.6</v>
      </c>
      <c r="I72" s="29">
        <v>46.1</v>
      </c>
      <c r="J72" s="29">
        <v>45.05</v>
      </c>
      <c r="K72" s="29">
        <v>0</v>
      </c>
      <c r="L72" s="29">
        <v>0</v>
      </c>
      <c r="M72" s="29">
        <v>0</v>
      </c>
      <c r="N72" s="214">
        <f t="shared" si="6"/>
        <v>642.70999999999992</v>
      </c>
      <c r="O72" s="106">
        <f>IFERROR(AVERAGEIF(B72:M72,"&gt;0"),"")</f>
        <v>71.412222222222212</v>
      </c>
    </row>
    <row r="73" spans="1:15" s="25" customFormat="1" ht="12.6" customHeight="1" thickBot="1" x14ac:dyDescent="0.25">
      <c r="A73" s="176" t="s">
        <v>1</v>
      </c>
      <c r="B73" s="177">
        <f t="shared" ref="B73:M73" si="8">SUM(B64:B72)</f>
        <v>439.04</v>
      </c>
      <c r="C73" s="177">
        <f>SUM(C64:C72)</f>
        <v>1688.33</v>
      </c>
      <c r="D73" s="177">
        <f t="shared" si="8"/>
        <v>12946.36</v>
      </c>
      <c r="E73" s="177">
        <f t="shared" si="8"/>
        <v>6080.94</v>
      </c>
      <c r="F73" s="177">
        <f t="shared" si="8"/>
        <v>6808</v>
      </c>
      <c r="G73" s="177">
        <f t="shared" si="8"/>
        <v>6831.44</v>
      </c>
      <c r="H73" s="177">
        <f t="shared" si="8"/>
        <v>6055.6</v>
      </c>
      <c r="I73" s="177">
        <f>SUM(I64:I72)</f>
        <v>6046.1</v>
      </c>
      <c r="J73" s="177">
        <f t="shared" si="8"/>
        <v>6419.21</v>
      </c>
      <c r="K73" s="177">
        <f t="shared" si="8"/>
        <v>0</v>
      </c>
      <c r="L73" s="177">
        <f t="shared" si="8"/>
        <v>0</v>
      </c>
      <c r="M73" s="177">
        <f t="shared" si="8"/>
        <v>0</v>
      </c>
      <c r="N73" s="177">
        <f t="shared" si="6"/>
        <v>53315.02</v>
      </c>
      <c r="O73" s="304">
        <f t="shared" si="7"/>
        <v>5923.8911111111111</v>
      </c>
    </row>
    <row r="74" spans="1:15" s="25" customFormat="1" ht="12.6" customHeight="1" thickBot="1" x14ac:dyDescent="0.25"/>
    <row r="75" spans="1:15" s="34" customFormat="1" ht="12.6" customHeight="1" thickBot="1" x14ac:dyDescent="0.25">
      <c r="A75" s="185" t="s">
        <v>9</v>
      </c>
      <c r="B75" s="186">
        <f>'[2]2020'!C5</f>
        <v>48289.95</v>
      </c>
      <c r="C75" s="186">
        <f>'[2]2020'!D5</f>
        <v>44146.49</v>
      </c>
      <c r="D75" s="186">
        <f>'[2]2020'!E5</f>
        <v>50440.21</v>
      </c>
      <c r="E75" s="186">
        <f>'[2]2020'!F5</f>
        <v>49670.2</v>
      </c>
      <c r="F75" s="186">
        <f>'[2]2020'!G5</f>
        <v>53276.28</v>
      </c>
      <c r="G75" s="186">
        <f>'[2]2020'!H5</f>
        <v>57034.77</v>
      </c>
      <c r="H75" s="186">
        <f>'[2]2020'!I5</f>
        <v>60326.85</v>
      </c>
      <c r="I75" s="186">
        <f>'[2]2020'!J5</f>
        <v>63527.03</v>
      </c>
      <c r="J75" s="186">
        <f>'[2]2020'!K5</f>
        <v>66363.710000000006</v>
      </c>
      <c r="K75" s="186">
        <f>'[2]2020'!L5</f>
        <v>0</v>
      </c>
      <c r="L75" s="186">
        <f>'[2]2020'!M5</f>
        <v>0</v>
      </c>
      <c r="M75" s="186">
        <f>'[2]2020'!N5</f>
        <v>0</v>
      </c>
    </row>
    <row r="76" spans="1:15" s="25" customFormat="1" ht="14.1" customHeight="1" x14ac:dyDescent="0.2"/>
    <row r="77" spans="1:15" ht="14.1" customHeight="1" x14ac:dyDescent="0.2"/>
    <row r="78" spans="1:15" ht="14.1" customHeight="1" x14ac:dyDescent="0.2">
      <c r="G78" s="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0" firstPageNumber="0" orientation="landscape" blackAndWhite="1" horizontalDpi="300" verticalDpi="300" r:id="rId1"/>
  <headerFooter alignWithMargins="0"/>
  <ignoredErrors>
    <ignoredError sqref="E61:M61 B61:C61" formulaRange="1"/>
    <ignoredError sqref="D61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O78"/>
  <sheetViews>
    <sheetView topLeftCell="B1" zoomScale="140" zoomScaleNormal="140" workbookViewId="0">
      <selection activeCell="K18" sqref="K18"/>
    </sheetView>
  </sheetViews>
  <sheetFormatPr defaultRowHeight="12.75" x14ac:dyDescent="0.2"/>
  <cols>
    <col min="1" max="1" width="37.42578125" style="44" customWidth="1"/>
    <col min="2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11" t="str">
        <f>ARAUCARIA!A1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49" t="str">
        <f>ARAUCARIA!A2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45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x14ac:dyDescent="0.2">
      <c r="A6" s="129" t="s">
        <v>0</v>
      </c>
      <c r="B6" s="130">
        <f>ARAUCARIA!B6</f>
        <v>43831</v>
      </c>
      <c r="C6" s="130">
        <f>ARAUCARIA!C6</f>
        <v>43862</v>
      </c>
      <c r="D6" s="130">
        <f>ARAUCARIA!D6</f>
        <v>43891</v>
      </c>
      <c r="E6" s="130">
        <f>ARAUCARIA!E6</f>
        <v>43922</v>
      </c>
      <c r="F6" s="130">
        <f>ARAUCARIA!F6</f>
        <v>43952</v>
      </c>
      <c r="G6" s="130">
        <f>ARAUCARIA!G6</f>
        <v>43983</v>
      </c>
      <c r="H6" s="130">
        <f>ARAUCARIA!H6</f>
        <v>44013</v>
      </c>
      <c r="I6" s="130">
        <f>ARAUCARIA!I6</f>
        <v>44044</v>
      </c>
      <c r="J6" s="130">
        <f>ARAUCARIA!J6</f>
        <v>44075</v>
      </c>
      <c r="K6" s="130">
        <f>ARAUCARIA!K6</f>
        <v>44105</v>
      </c>
      <c r="L6" s="130">
        <f>ARAUCARIA!L6</f>
        <v>44136</v>
      </c>
      <c r="M6" s="266">
        <f>ARAUCARIA!M6</f>
        <v>44166</v>
      </c>
      <c r="N6" s="267" t="str">
        <f>ARAUCARIA!N6</f>
        <v>Total</v>
      </c>
      <c r="O6" s="268" t="str">
        <f>ARAUCARIA!O6</f>
        <v>Média</v>
      </c>
    </row>
    <row r="7" spans="1:15" s="25" customFormat="1" ht="12.6" customHeight="1" x14ac:dyDescent="0.2">
      <c r="A7" s="162" t="s">
        <v>113</v>
      </c>
      <c r="B7" s="167">
        <v>0</v>
      </c>
      <c r="C7" s="167">
        <v>0</v>
      </c>
      <c r="D7" s="167">
        <v>298.8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232">
        <f t="shared" ref="N7:N58" si="0">SUM(B7:M7)</f>
        <v>298.8</v>
      </c>
      <c r="O7" s="106">
        <f>IFERROR(AVERAGEIF(B7:M7,"&gt;0"),"")</f>
        <v>298.8</v>
      </c>
    </row>
    <row r="8" spans="1:15" s="25" customFormat="1" ht="12.6" customHeight="1" x14ac:dyDescent="0.2">
      <c r="A8" s="162" t="s">
        <v>546</v>
      </c>
      <c r="B8" s="167">
        <v>0</v>
      </c>
      <c r="C8" s="167">
        <v>0</v>
      </c>
      <c r="D8" s="167">
        <v>0</v>
      </c>
      <c r="E8" s="167">
        <v>157.49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232">
        <f t="shared" si="0"/>
        <v>157.49</v>
      </c>
      <c r="O8" s="106">
        <f t="shared" ref="O8:O58" si="1">IFERROR(AVERAGEIF(B8:M8,"&gt;0"),"")</f>
        <v>157.49</v>
      </c>
    </row>
    <row r="9" spans="1:15" s="25" customFormat="1" ht="12.6" customHeight="1" x14ac:dyDescent="0.2">
      <c r="A9" s="162" t="s">
        <v>328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232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62" t="s">
        <v>278</v>
      </c>
      <c r="B10" s="167">
        <v>0</v>
      </c>
      <c r="C10" s="167">
        <v>75</v>
      </c>
      <c r="D10" s="167">
        <v>0</v>
      </c>
      <c r="E10" s="167">
        <v>80</v>
      </c>
      <c r="F10" s="167">
        <v>60</v>
      </c>
      <c r="G10" s="167">
        <v>0</v>
      </c>
      <c r="H10" s="167">
        <v>0</v>
      </c>
      <c r="I10" s="167">
        <v>450</v>
      </c>
      <c r="J10" s="167">
        <v>0</v>
      </c>
      <c r="K10" s="167">
        <v>0</v>
      </c>
      <c r="L10" s="167">
        <v>0</v>
      </c>
      <c r="M10" s="167">
        <v>0</v>
      </c>
      <c r="N10" s="232">
        <f t="shared" si="0"/>
        <v>665</v>
      </c>
      <c r="O10" s="106">
        <f t="shared" si="1"/>
        <v>166.25</v>
      </c>
    </row>
    <row r="11" spans="1:15" s="25" customFormat="1" ht="12.6" customHeight="1" x14ac:dyDescent="0.2">
      <c r="A11" s="156" t="s">
        <v>157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232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56" t="s">
        <v>167</v>
      </c>
      <c r="B12" s="167">
        <v>0</v>
      </c>
      <c r="C12" s="167">
        <v>254.57</v>
      </c>
      <c r="D12" s="167">
        <v>1582.9</v>
      </c>
      <c r="E12" s="167">
        <v>0</v>
      </c>
      <c r="F12" s="167">
        <v>0</v>
      </c>
      <c r="G12" s="167">
        <v>0</v>
      </c>
      <c r="H12" s="167">
        <v>0</v>
      </c>
      <c r="I12" s="167">
        <v>1363</v>
      </c>
      <c r="J12" s="167">
        <v>14400</v>
      </c>
      <c r="K12" s="167">
        <v>0</v>
      </c>
      <c r="L12" s="167">
        <v>0</v>
      </c>
      <c r="M12" s="167">
        <v>0</v>
      </c>
      <c r="N12" s="232">
        <f t="shared" si="0"/>
        <v>17600.47</v>
      </c>
      <c r="O12" s="106">
        <f t="shared" si="1"/>
        <v>4400.1175000000003</v>
      </c>
    </row>
    <row r="13" spans="1:15" s="25" customFormat="1" ht="12.6" customHeight="1" x14ac:dyDescent="0.2">
      <c r="A13" s="156" t="s">
        <v>131</v>
      </c>
      <c r="B13" s="167">
        <v>7.5</v>
      </c>
      <c r="C13" s="167">
        <v>15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354</v>
      </c>
      <c r="K13" s="167">
        <v>0</v>
      </c>
      <c r="L13" s="167">
        <v>0</v>
      </c>
      <c r="M13" s="167">
        <v>0</v>
      </c>
      <c r="N13" s="232">
        <f t="shared" si="0"/>
        <v>376.5</v>
      </c>
      <c r="O13" s="106">
        <f t="shared" si="1"/>
        <v>125.5</v>
      </c>
    </row>
    <row r="14" spans="1:15" s="25" customFormat="1" ht="12.6" customHeight="1" x14ac:dyDescent="0.2">
      <c r="A14" s="156" t="s">
        <v>154</v>
      </c>
      <c r="B14" s="167">
        <v>855</v>
      </c>
      <c r="C14" s="167">
        <v>149.19999999999999</v>
      </c>
      <c r="D14" s="167">
        <v>600</v>
      </c>
      <c r="E14" s="167">
        <v>0</v>
      </c>
      <c r="F14" s="167">
        <v>67.03</v>
      </c>
      <c r="G14" s="167">
        <v>0</v>
      </c>
      <c r="H14" s="167">
        <v>0</v>
      </c>
      <c r="I14" s="167">
        <v>0</v>
      </c>
      <c r="J14" s="167">
        <v>69.98</v>
      </c>
      <c r="K14" s="167">
        <v>0</v>
      </c>
      <c r="L14" s="167">
        <v>0</v>
      </c>
      <c r="M14" s="167">
        <v>0</v>
      </c>
      <c r="N14" s="232">
        <f t="shared" si="0"/>
        <v>1741.21</v>
      </c>
      <c r="O14" s="106">
        <f t="shared" si="1"/>
        <v>348.24200000000002</v>
      </c>
    </row>
    <row r="15" spans="1:15" s="25" customFormat="1" ht="12.6" customHeight="1" x14ac:dyDescent="0.2">
      <c r="A15" s="282" t="s">
        <v>182</v>
      </c>
      <c r="B15" s="167">
        <v>0</v>
      </c>
      <c r="C15" s="167">
        <v>0</v>
      </c>
      <c r="D15" s="167">
        <v>38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232">
        <f t="shared" si="0"/>
        <v>38</v>
      </c>
      <c r="O15" s="106">
        <f t="shared" si="1"/>
        <v>38</v>
      </c>
    </row>
    <row r="16" spans="1:15" s="25" customFormat="1" ht="12.6" customHeight="1" x14ac:dyDescent="0.2">
      <c r="A16" s="282" t="s">
        <v>187</v>
      </c>
      <c r="B16" s="167">
        <v>0</v>
      </c>
      <c r="C16" s="167">
        <v>120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232">
        <f t="shared" si="0"/>
        <v>120</v>
      </c>
      <c r="O16" s="106">
        <f t="shared" si="1"/>
        <v>120</v>
      </c>
    </row>
    <row r="17" spans="1:15" s="25" customFormat="1" ht="12.6" customHeight="1" x14ac:dyDescent="0.2">
      <c r="A17" s="156" t="s">
        <v>491</v>
      </c>
      <c r="B17" s="167">
        <v>112.45</v>
      </c>
      <c r="C17" s="167">
        <v>489.56</v>
      </c>
      <c r="D17" s="167">
        <v>0</v>
      </c>
      <c r="E17" s="167">
        <v>0</v>
      </c>
      <c r="F17" s="167">
        <v>34.31</v>
      </c>
      <c r="G17" s="167">
        <v>0</v>
      </c>
      <c r="H17" s="167">
        <v>0</v>
      </c>
      <c r="I17" s="167">
        <v>0</v>
      </c>
      <c r="J17" s="167">
        <v>32.74</v>
      </c>
      <c r="K17" s="167">
        <v>0</v>
      </c>
      <c r="L17" s="167">
        <v>0</v>
      </c>
      <c r="M17" s="167">
        <v>0</v>
      </c>
      <c r="N17" s="232">
        <f t="shared" si="0"/>
        <v>669.06</v>
      </c>
      <c r="O17" s="106">
        <f t="shared" si="1"/>
        <v>167.26499999999999</v>
      </c>
    </row>
    <row r="18" spans="1:15" s="25" customFormat="1" ht="12.6" customHeight="1" x14ac:dyDescent="0.2">
      <c r="A18" s="127" t="s">
        <v>100</v>
      </c>
      <c r="B18" s="167">
        <v>0</v>
      </c>
      <c r="C18" s="167">
        <v>0</v>
      </c>
      <c r="D18" s="167">
        <v>249.17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204.2</v>
      </c>
      <c r="K18" s="167">
        <v>0</v>
      </c>
      <c r="L18" s="167">
        <v>0</v>
      </c>
      <c r="M18" s="167">
        <v>0</v>
      </c>
      <c r="N18" s="233">
        <f t="shared" si="0"/>
        <v>453.37</v>
      </c>
      <c r="O18" s="106">
        <f t="shared" si="1"/>
        <v>226.685</v>
      </c>
    </row>
    <row r="19" spans="1:15" s="25" customFormat="1" ht="12.6" customHeight="1" x14ac:dyDescent="0.2">
      <c r="A19" s="105" t="s">
        <v>216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233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191</v>
      </c>
      <c r="B20" s="167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233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281</v>
      </c>
      <c r="B21" s="167">
        <v>270</v>
      </c>
      <c r="C21" s="167">
        <v>270</v>
      </c>
      <c r="D21" s="167">
        <v>570</v>
      </c>
      <c r="E21" s="167">
        <v>270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233">
        <f t="shared" si="0"/>
        <v>1380</v>
      </c>
      <c r="O21" s="106">
        <f t="shared" si="1"/>
        <v>345</v>
      </c>
    </row>
    <row r="22" spans="1:15" s="25" customFormat="1" ht="12.6" customHeight="1" x14ac:dyDescent="0.2">
      <c r="A22" s="105" t="s">
        <v>623</v>
      </c>
      <c r="B22" s="167">
        <v>0</v>
      </c>
      <c r="C22" s="167">
        <v>400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233">
        <f t="shared" si="0"/>
        <v>400</v>
      </c>
      <c r="O22" s="106">
        <f t="shared" si="1"/>
        <v>400</v>
      </c>
    </row>
    <row r="23" spans="1:15" s="25" customFormat="1" ht="12.6" customHeight="1" x14ac:dyDescent="0.2">
      <c r="A23" s="105" t="s">
        <v>158</v>
      </c>
      <c r="B23" s="167">
        <v>500</v>
      </c>
      <c r="C23" s="167">
        <v>50</v>
      </c>
      <c r="D23" s="167">
        <v>60</v>
      </c>
      <c r="E23" s="167">
        <v>0</v>
      </c>
      <c r="F23" s="167">
        <v>0</v>
      </c>
      <c r="G23" s="167">
        <v>0</v>
      </c>
      <c r="H23" s="167">
        <v>70</v>
      </c>
      <c r="I23" s="167">
        <v>200</v>
      </c>
      <c r="J23" s="167">
        <v>0</v>
      </c>
      <c r="K23" s="167">
        <v>0</v>
      </c>
      <c r="L23" s="167">
        <v>0</v>
      </c>
      <c r="M23" s="167">
        <v>0</v>
      </c>
      <c r="N23" s="233">
        <f t="shared" si="0"/>
        <v>880</v>
      </c>
      <c r="O23" s="106">
        <f t="shared" si="1"/>
        <v>176</v>
      </c>
    </row>
    <row r="24" spans="1:15" s="25" customFormat="1" ht="12.6" customHeight="1" x14ac:dyDescent="0.2">
      <c r="A24" s="105" t="s">
        <v>547</v>
      </c>
      <c r="B24" s="167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233">
        <f>SUM(B24:M24)</f>
        <v>0</v>
      </c>
      <c r="O24" s="106" t="str">
        <f t="shared" si="1"/>
        <v/>
      </c>
    </row>
    <row r="25" spans="1:15" s="25" customFormat="1" ht="12.6" customHeight="1" x14ac:dyDescent="0.2">
      <c r="A25" s="105" t="s">
        <v>262</v>
      </c>
      <c r="B25" s="167">
        <v>120</v>
      </c>
      <c r="C25" s="167">
        <v>150</v>
      </c>
      <c r="D25" s="167">
        <v>35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233">
        <f t="shared" si="0"/>
        <v>305</v>
      </c>
      <c r="O25" s="106">
        <f t="shared" si="1"/>
        <v>101.66666666666667</v>
      </c>
    </row>
    <row r="26" spans="1:15" s="25" customFormat="1" ht="12.6" customHeight="1" x14ac:dyDescent="0.2">
      <c r="A26" s="105" t="s">
        <v>88</v>
      </c>
      <c r="B26" s="167">
        <v>83.6</v>
      </c>
      <c r="C26" s="167">
        <v>239.88</v>
      </c>
      <c r="D26" s="167">
        <v>55.25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233">
        <f t="shared" si="0"/>
        <v>378.73</v>
      </c>
      <c r="O26" s="106">
        <f t="shared" si="1"/>
        <v>126.24333333333334</v>
      </c>
    </row>
    <row r="27" spans="1:15" s="25" customFormat="1" ht="12.6" customHeight="1" x14ac:dyDescent="0.2">
      <c r="A27" s="105" t="s">
        <v>399</v>
      </c>
      <c r="B27" s="167">
        <v>0</v>
      </c>
      <c r="C27" s="167">
        <v>0</v>
      </c>
      <c r="D27" s="167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233">
        <f>SUM(B27:M27)</f>
        <v>0</v>
      </c>
      <c r="O27" s="106" t="str">
        <f t="shared" si="1"/>
        <v/>
      </c>
    </row>
    <row r="28" spans="1:15" s="25" customFormat="1" ht="12.6" customHeight="1" x14ac:dyDescent="0.2">
      <c r="A28" s="162" t="s">
        <v>77</v>
      </c>
      <c r="B28" s="167">
        <v>0</v>
      </c>
      <c r="C28" s="167">
        <v>755</v>
      </c>
      <c r="D28" s="167">
        <v>270</v>
      </c>
      <c r="E28" s="167">
        <v>0</v>
      </c>
      <c r="F28" s="167">
        <v>269.98</v>
      </c>
      <c r="G28" s="167">
        <v>330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233">
        <f t="shared" si="0"/>
        <v>1624.98</v>
      </c>
      <c r="O28" s="106">
        <f t="shared" si="1"/>
        <v>406.245</v>
      </c>
    </row>
    <row r="29" spans="1:15" s="25" customFormat="1" ht="12.6" customHeight="1" x14ac:dyDescent="0.2">
      <c r="A29" s="162" t="s">
        <v>111</v>
      </c>
      <c r="B29" s="167">
        <v>116.26</v>
      </c>
      <c r="C29" s="167">
        <v>753.66</v>
      </c>
      <c r="D29" s="167">
        <v>182.8</v>
      </c>
      <c r="E29" s="167">
        <v>56.72</v>
      </c>
      <c r="F29" s="167">
        <v>0</v>
      </c>
      <c r="G29" s="167">
        <v>70</v>
      </c>
      <c r="H29" s="167">
        <v>445.4</v>
      </c>
      <c r="I29" s="167">
        <v>192.34</v>
      </c>
      <c r="J29" s="167">
        <v>210.24</v>
      </c>
      <c r="K29" s="167">
        <v>0</v>
      </c>
      <c r="L29" s="167">
        <v>0</v>
      </c>
      <c r="M29" s="167">
        <v>0</v>
      </c>
      <c r="N29" s="233">
        <f t="shared" si="0"/>
        <v>2027.42</v>
      </c>
      <c r="O29" s="106">
        <f t="shared" si="1"/>
        <v>253.42750000000001</v>
      </c>
    </row>
    <row r="30" spans="1:15" s="25" customFormat="1" ht="12.6" customHeight="1" x14ac:dyDescent="0.2">
      <c r="A30" s="162" t="s">
        <v>69</v>
      </c>
      <c r="B30" s="167">
        <v>0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233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62" t="s">
        <v>548</v>
      </c>
      <c r="B31" s="167">
        <v>0</v>
      </c>
      <c r="C31" s="167">
        <v>170.29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112.5</v>
      </c>
      <c r="K31" s="167">
        <v>0</v>
      </c>
      <c r="L31" s="167">
        <v>0</v>
      </c>
      <c r="M31" s="167">
        <v>0</v>
      </c>
      <c r="N31" s="233">
        <f t="shared" si="0"/>
        <v>282.78999999999996</v>
      </c>
      <c r="O31" s="106">
        <f t="shared" si="1"/>
        <v>141.39499999999998</v>
      </c>
    </row>
    <row r="32" spans="1:15" s="25" customFormat="1" ht="12.6" customHeight="1" x14ac:dyDescent="0.2">
      <c r="A32" s="162" t="s">
        <v>493</v>
      </c>
      <c r="B32" s="167">
        <v>0</v>
      </c>
      <c r="C32" s="167">
        <v>0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233">
        <f t="shared" si="0"/>
        <v>0</v>
      </c>
      <c r="O32" s="106" t="str">
        <f t="shared" si="1"/>
        <v/>
      </c>
    </row>
    <row r="33" spans="1:15" s="25" customFormat="1" ht="12.6" customHeight="1" x14ac:dyDescent="0.2">
      <c r="A33" s="162" t="s">
        <v>150</v>
      </c>
      <c r="B33" s="167">
        <v>0</v>
      </c>
      <c r="C33" s="167">
        <v>0</v>
      </c>
      <c r="D33" s="167">
        <v>0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233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62" t="s">
        <v>244</v>
      </c>
      <c r="B34" s="167">
        <v>55.97</v>
      </c>
      <c r="C34" s="167">
        <v>574</v>
      </c>
      <c r="D34" s="167">
        <v>0</v>
      </c>
      <c r="E34" s="167">
        <v>0</v>
      </c>
      <c r="F34" s="167">
        <v>70</v>
      </c>
      <c r="G34" s="167">
        <v>297.5</v>
      </c>
      <c r="H34" s="167">
        <v>15.72</v>
      </c>
      <c r="I34" s="167">
        <v>481.01</v>
      </c>
      <c r="J34" s="167">
        <v>8.06</v>
      </c>
      <c r="K34" s="167">
        <v>0</v>
      </c>
      <c r="L34" s="167">
        <v>0</v>
      </c>
      <c r="M34" s="167">
        <v>0</v>
      </c>
      <c r="N34" s="233">
        <f t="shared" si="0"/>
        <v>1502.26</v>
      </c>
      <c r="O34" s="106">
        <f t="shared" si="1"/>
        <v>214.60857142857142</v>
      </c>
    </row>
    <row r="35" spans="1:15" s="25" customFormat="1" ht="12.6" customHeight="1" x14ac:dyDescent="0.2">
      <c r="A35" s="162" t="s">
        <v>268</v>
      </c>
      <c r="B35" s="167">
        <v>0</v>
      </c>
      <c r="C35" s="167">
        <v>910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106</v>
      </c>
      <c r="K35" s="167">
        <v>0</v>
      </c>
      <c r="L35" s="167">
        <v>0</v>
      </c>
      <c r="M35" s="167">
        <v>0</v>
      </c>
      <c r="N35" s="233">
        <f t="shared" si="0"/>
        <v>1016</v>
      </c>
      <c r="O35" s="106">
        <f t="shared" si="1"/>
        <v>508</v>
      </c>
    </row>
    <row r="36" spans="1:15" s="25" customFormat="1" ht="12.6" customHeight="1" x14ac:dyDescent="0.2">
      <c r="A36" s="162" t="s">
        <v>126</v>
      </c>
      <c r="B36" s="167">
        <v>0</v>
      </c>
      <c r="C36" s="167">
        <v>12.18</v>
      </c>
      <c r="D36" s="167">
        <v>0</v>
      </c>
      <c r="E36" s="167">
        <v>117.69</v>
      </c>
      <c r="F36" s="167">
        <v>0</v>
      </c>
      <c r="G36" s="167">
        <v>480</v>
      </c>
      <c r="H36" s="167">
        <v>0</v>
      </c>
      <c r="I36" s="167">
        <v>354</v>
      </c>
      <c r="J36" s="167">
        <v>40</v>
      </c>
      <c r="K36" s="167">
        <v>0</v>
      </c>
      <c r="L36" s="167">
        <v>0</v>
      </c>
      <c r="M36" s="167">
        <v>0</v>
      </c>
      <c r="N36" s="233">
        <f>SUM(B36:M36)</f>
        <v>1003.87</v>
      </c>
      <c r="O36" s="106">
        <f t="shared" si="1"/>
        <v>200.774</v>
      </c>
    </row>
    <row r="37" spans="1:15" s="25" customFormat="1" ht="12.6" customHeight="1" x14ac:dyDescent="0.2">
      <c r="A37" s="277" t="s">
        <v>458</v>
      </c>
      <c r="B37" s="167">
        <v>0</v>
      </c>
      <c r="C37" s="167">
        <v>0</v>
      </c>
      <c r="D37" s="167">
        <v>0</v>
      </c>
      <c r="E37" s="167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233">
        <f>SUM(B37:M37)</f>
        <v>0</v>
      </c>
      <c r="O37" s="106" t="str">
        <f t="shared" si="1"/>
        <v/>
      </c>
    </row>
    <row r="38" spans="1:15" s="25" customFormat="1" ht="12.6" customHeight="1" x14ac:dyDescent="0.2">
      <c r="A38" s="156" t="s">
        <v>139</v>
      </c>
      <c r="B38" s="167">
        <v>0</v>
      </c>
      <c r="C38" s="167">
        <v>1031.25</v>
      </c>
      <c r="D38" s="167">
        <v>1840.75</v>
      </c>
      <c r="E38" s="167">
        <v>1031.25</v>
      </c>
      <c r="F38" s="167">
        <v>1031.25</v>
      </c>
      <c r="G38" s="167">
        <v>1031.25</v>
      </c>
      <c r="H38" s="167">
        <v>1031.25</v>
      </c>
      <c r="I38" s="167">
        <v>1031.25</v>
      </c>
      <c r="J38" s="167">
        <v>1386.85</v>
      </c>
      <c r="K38" s="167">
        <v>0</v>
      </c>
      <c r="L38" s="167">
        <v>0</v>
      </c>
      <c r="M38" s="167">
        <v>0</v>
      </c>
      <c r="N38" s="233">
        <f t="shared" si="0"/>
        <v>9415.1</v>
      </c>
      <c r="O38" s="106">
        <f t="shared" si="1"/>
        <v>1176.8875</v>
      </c>
    </row>
    <row r="39" spans="1:15" s="25" customFormat="1" ht="12.6" customHeight="1" x14ac:dyDescent="0.2">
      <c r="A39" s="156" t="s">
        <v>695</v>
      </c>
      <c r="B39" s="167">
        <v>0</v>
      </c>
      <c r="C39" s="167"/>
      <c r="D39" s="167"/>
      <c r="E39" s="167"/>
      <c r="F39" s="167"/>
      <c r="G39" s="167"/>
      <c r="H39" s="167"/>
      <c r="I39" s="167"/>
      <c r="J39" s="167">
        <v>48.85</v>
      </c>
      <c r="K39" s="167">
        <v>0</v>
      </c>
      <c r="L39" s="167">
        <v>0</v>
      </c>
      <c r="M39" s="167">
        <v>0</v>
      </c>
      <c r="N39" s="233"/>
      <c r="O39" s="106"/>
    </row>
    <row r="40" spans="1:15" s="25" customFormat="1" ht="12.6" customHeight="1" x14ac:dyDescent="0.2">
      <c r="A40" s="156" t="s">
        <v>101</v>
      </c>
      <c r="B40" s="167">
        <v>35.78</v>
      </c>
      <c r="C40" s="167">
        <v>35.78</v>
      </c>
      <c r="D40" s="167">
        <v>35.78</v>
      </c>
      <c r="E40" s="167">
        <v>35.78</v>
      </c>
      <c r="F40" s="167">
        <v>35.78</v>
      </c>
      <c r="G40" s="167">
        <v>35.78</v>
      </c>
      <c r="H40" s="167">
        <v>35.78</v>
      </c>
      <c r="I40" s="167">
        <v>35.78</v>
      </c>
      <c r="J40" s="167">
        <v>35.78</v>
      </c>
      <c r="K40" s="167">
        <v>0</v>
      </c>
      <c r="L40" s="167">
        <v>0</v>
      </c>
      <c r="M40" s="167">
        <v>0</v>
      </c>
      <c r="N40" s="233">
        <f t="shared" si="0"/>
        <v>322.02</v>
      </c>
      <c r="O40" s="106">
        <f t="shared" si="1"/>
        <v>35.78</v>
      </c>
    </row>
    <row r="41" spans="1:15" s="25" customFormat="1" ht="12.6" customHeight="1" x14ac:dyDescent="0.2">
      <c r="A41" s="156" t="s">
        <v>353</v>
      </c>
      <c r="B41" s="167">
        <v>0</v>
      </c>
      <c r="C41" s="167">
        <v>0</v>
      </c>
      <c r="D41" s="167">
        <v>0</v>
      </c>
      <c r="E41" s="167">
        <v>0</v>
      </c>
      <c r="F41" s="167">
        <v>0</v>
      </c>
      <c r="G41" s="167">
        <v>0</v>
      </c>
      <c r="H41" s="167">
        <v>80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233">
        <f>SUM(B41:M41)</f>
        <v>80</v>
      </c>
      <c r="O41" s="106">
        <f t="shared" si="1"/>
        <v>80</v>
      </c>
    </row>
    <row r="42" spans="1:15" s="25" customFormat="1" ht="12.6" customHeight="1" x14ac:dyDescent="0.2">
      <c r="A42" s="156" t="s">
        <v>361</v>
      </c>
      <c r="B42" s="167">
        <v>0</v>
      </c>
      <c r="C42" s="167">
        <v>0</v>
      </c>
      <c r="D42" s="167">
        <v>0</v>
      </c>
      <c r="E42" s="167">
        <v>0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233">
        <f>SUM(B42:M42)</f>
        <v>0</v>
      </c>
      <c r="O42" s="106" t="str">
        <f t="shared" si="1"/>
        <v/>
      </c>
    </row>
    <row r="43" spans="1:15" s="25" customFormat="1" ht="12.6" customHeight="1" x14ac:dyDescent="0.2">
      <c r="A43" s="127" t="s">
        <v>523</v>
      </c>
      <c r="B43" s="167">
        <v>70</v>
      </c>
      <c r="C43" s="167">
        <v>0</v>
      </c>
      <c r="D43" s="167">
        <v>0</v>
      </c>
      <c r="E43" s="167">
        <v>0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233">
        <f t="shared" si="0"/>
        <v>70</v>
      </c>
      <c r="O43" s="106">
        <f t="shared" si="1"/>
        <v>70</v>
      </c>
    </row>
    <row r="44" spans="1:15" s="25" customFormat="1" ht="12.6" customHeight="1" x14ac:dyDescent="0.2">
      <c r="A44" s="127" t="s">
        <v>531</v>
      </c>
      <c r="B44" s="167">
        <v>500</v>
      </c>
      <c r="C44" s="167">
        <v>2524.3000000000002</v>
      </c>
      <c r="D44" s="167">
        <v>1484.3</v>
      </c>
      <c r="E44" s="167">
        <v>500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233">
        <f t="shared" si="0"/>
        <v>5008.6000000000004</v>
      </c>
      <c r="O44" s="106">
        <f t="shared" si="1"/>
        <v>1252.1500000000001</v>
      </c>
    </row>
    <row r="45" spans="1:15" s="25" customFormat="1" ht="12.6" customHeight="1" x14ac:dyDescent="0.2">
      <c r="A45" s="105" t="s">
        <v>168</v>
      </c>
      <c r="B45" s="167">
        <v>0</v>
      </c>
      <c r="C45" s="167">
        <v>0</v>
      </c>
      <c r="D45" s="167">
        <v>43.5</v>
      </c>
      <c r="E45" s="167">
        <v>0</v>
      </c>
      <c r="F45" s="167">
        <v>0</v>
      </c>
      <c r="G45" s="167">
        <v>105</v>
      </c>
      <c r="H45" s="167">
        <v>37.5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233">
        <f t="shared" si="0"/>
        <v>186</v>
      </c>
      <c r="O45" s="106">
        <f t="shared" si="1"/>
        <v>62</v>
      </c>
    </row>
    <row r="46" spans="1:15" s="25" customFormat="1" ht="12.6" customHeight="1" x14ac:dyDescent="0.2">
      <c r="A46" s="105" t="s">
        <v>500</v>
      </c>
      <c r="B46" s="167">
        <v>87.15</v>
      </c>
      <c r="C46" s="167">
        <v>0</v>
      </c>
      <c r="D46" s="167">
        <v>489.4</v>
      </c>
      <c r="E46" s="167">
        <v>56.4</v>
      </c>
      <c r="F46" s="167">
        <v>297.55</v>
      </c>
      <c r="G46" s="167">
        <v>99.85</v>
      </c>
      <c r="H46" s="167">
        <v>437.9</v>
      </c>
      <c r="I46" s="167">
        <v>147.5</v>
      </c>
      <c r="J46" s="167">
        <v>301.25</v>
      </c>
      <c r="K46" s="167">
        <v>0</v>
      </c>
      <c r="L46" s="167">
        <v>0</v>
      </c>
      <c r="M46" s="167">
        <v>0</v>
      </c>
      <c r="N46" s="233">
        <f t="shared" si="0"/>
        <v>1917</v>
      </c>
      <c r="O46" s="106">
        <f t="shared" si="1"/>
        <v>239.625</v>
      </c>
    </row>
    <row r="47" spans="1:15" s="25" customFormat="1" ht="12.6" customHeight="1" x14ac:dyDescent="0.2">
      <c r="A47" s="105" t="s">
        <v>95</v>
      </c>
      <c r="B47" s="167">
        <v>479.78</v>
      </c>
      <c r="C47" s="167">
        <v>681.1</v>
      </c>
      <c r="D47" s="167">
        <v>902.69</v>
      </c>
      <c r="E47" s="167">
        <v>619.57000000000005</v>
      </c>
      <c r="F47" s="167">
        <v>739.14</v>
      </c>
      <c r="G47" s="167">
        <v>882.67</v>
      </c>
      <c r="H47" s="167">
        <v>1011.25</v>
      </c>
      <c r="I47" s="167">
        <v>907.16</v>
      </c>
      <c r="J47" s="167">
        <v>861.67</v>
      </c>
      <c r="K47" s="167">
        <v>0</v>
      </c>
      <c r="L47" s="167">
        <v>0</v>
      </c>
      <c r="M47" s="167">
        <v>0</v>
      </c>
      <c r="N47" s="233">
        <f t="shared" si="0"/>
        <v>7085.03</v>
      </c>
      <c r="O47" s="106">
        <f t="shared" si="1"/>
        <v>787.2255555555555</v>
      </c>
    </row>
    <row r="48" spans="1:15" s="25" customFormat="1" ht="12.6" customHeight="1" x14ac:dyDescent="0.2">
      <c r="A48" s="105" t="s">
        <v>98</v>
      </c>
      <c r="B48" s="167">
        <v>0</v>
      </c>
      <c r="C48" s="167">
        <v>0</v>
      </c>
      <c r="D48" s="167">
        <v>0</v>
      </c>
      <c r="E48" s="167">
        <v>0</v>
      </c>
      <c r="F48" s="167">
        <v>0</v>
      </c>
      <c r="G48" s="167">
        <v>0</v>
      </c>
      <c r="H48" s="167">
        <v>200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233">
        <f t="shared" si="0"/>
        <v>200</v>
      </c>
      <c r="O48" s="106">
        <f t="shared" si="1"/>
        <v>200</v>
      </c>
    </row>
    <row r="49" spans="1:15" s="25" customFormat="1" ht="12.6" customHeight="1" x14ac:dyDescent="0.2">
      <c r="A49" s="105" t="s">
        <v>107</v>
      </c>
      <c r="B49" s="167">
        <v>0</v>
      </c>
      <c r="C49" s="167">
        <v>0</v>
      </c>
      <c r="D49" s="167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226">
        <f t="shared" si="0"/>
        <v>0</v>
      </c>
      <c r="O49" s="106" t="str">
        <f t="shared" si="1"/>
        <v/>
      </c>
    </row>
    <row r="50" spans="1:15" s="25" customFormat="1" ht="12.6" customHeight="1" x14ac:dyDescent="0.2">
      <c r="A50" s="105" t="s">
        <v>99</v>
      </c>
      <c r="B50" s="167">
        <v>505.7</v>
      </c>
      <c r="C50" s="167">
        <v>505.7</v>
      </c>
      <c r="D50" s="167">
        <v>505.7</v>
      </c>
      <c r="E50" s="167">
        <v>1490</v>
      </c>
      <c r="F50" s="167">
        <v>1490</v>
      </c>
      <c r="G50" s="167">
        <v>1560</v>
      </c>
      <c r="H50" s="167">
        <v>575.70000000000005</v>
      </c>
      <c r="I50" s="167">
        <v>659.8</v>
      </c>
      <c r="J50" s="167">
        <v>459.9</v>
      </c>
      <c r="K50" s="167">
        <v>0</v>
      </c>
      <c r="L50" s="167">
        <v>0</v>
      </c>
      <c r="M50" s="167">
        <v>0</v>
      </c>
      <c r="N50" s="233">
        <f t="shared" si="0"/>
        <v>7752.5</v>
      </c>
      <c r="O50" s="106">
        <f t="shared" si="1"/>
        <v>861.38888888888891</v>
      </c>
    </row>
    <row r="51" spans="1:15" s="25" customFormat="1" ht="12.6" customHeight="1" x14ac:dyDescent="0.2">
      <c r="A51" s="105" t="s">
        <v>74</v>
      </c>
      <c r="B51" s="167">
        <v>0</v>
      </c>
      <c r="C51" s="167">
        <v>180</v>
      </c>
      <c r="D51" s="167">
        <v>180</v>
      </c>
      <c r="E51" s="167">
        <v>0</v>
      </c>
      <c r="F51" s="167">
        <v>360</v>
      </c>
      <c r="G51" s="167">
        <v>180</v>
      </c>
      <c r="H51" s="167">
        <v>180</v>
      </c>
      <c r="I51" s="167">
        <v>180</v>
      </c>
      <c r="J51" s="167">
        <v>180</v>
      </c>
      <c r="K51" s="167">
        <v>0</v>
      </c>
      <c r="L51" s="167">
        <v>0</v>
      </c>
      <c r="M51" s="167">
        <v>0</v>
      </c>
      <c r="N51" s="233">
        <f t="shared" si="0"/>
        <v>1440</v>
      </c>
      <c r="O51" s="106">
        <f t="shared" si="1"/>
        <v>205.71428571428572</v>
      </c>
    </row>
    <row r="52" spans="1:15" s="25" customFormat="1" ht="12.6" customHeight="1" x14ac:dyDescent="0.2">
      <c r="A52" s="105" t="s">
        <v>75</v>
      </c>
      <c r="B52" s="167">
        <v>1247.73</v>
      </c>
      <c r="C52" s="167">
        <v>1249.43</v>
      </c>
      <c r="D52" s="167">
        <v>1241.3599999999999</v>
      </c>
      <c r="E52" s="167">
        <v>1270.56</v>
      </c>
      <c r="F52" s="167">
        <v>1272.75</v>
      </c>
      <c r="G52" s="167">
        <v>1249.2</v>
      </c>
      <c r="H52" s="167">
        <v>1249.2</v>
      </c>
      <c r="I52" s="167">
        <v>1248.08</v>
      </c>
      <c r="J52" s="167">
        <v>1249.2</v>
      </c>
      <c r="K52" s="167">
        <v>0</v>
      </c>
      <c r="L52" s="167">
        <v>0</v>
      </c>
      <c r="M52" s="167">
        <v>0</v>
      </c>
      <c r="N52" s="233">
        <f t="shared" si="0"/>
        <v>11277.51</v>
      </c>
      <c r="O52" s="106">
        <f t="shared" si="1"/>
        <v>1253.0566666666666</v>
      </c>
    </row>
    <row r="53" spans="1:15" s="25" customFormat="1" ht="12.6" customHeight="1" x14ac:dyDescent="0.2">
      <c r="A53" s="105" t="s">
        <v>352</v>
      </c>
      <c r="B53" s="167">
        <v>0</v>
      </c>
      <c r="C53" s="167">
        <v>0</v>
      </c>
      <c r="D53" s="167">
        <v>0</v>
      </c>
      <c r="E53" s="167">
        <v>0</v>
      </c>
      <c r="F53" s="167">
        <v>0</v>
      </c>
      <c r="G53" s="167">
        <v>0</v>
      </c>
      <c r="H53" s="167">
        <v>6.35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233">
        <f t="shared" si="0"/>
        <v>6.35</v>
      </c>
      <c r="O53" s="106">
        <f t="shared" si="1"/>
        <v>6.35</v>
      </c>
    </row>
    <row r="54" spans="1:15" s="25" customFormat="1" ht="12.6" customHeight="1" x14ac:dyDescent="0.2">
      <c r="A54" s="105" t="s">
        <v>543</v>
      </c>
      <c r="B54" s="167">
        <v>0</v>
      </c>
      <c r="C54" s="167">
        <v>0</v>
      </c>
      <c r="D54" s="167">
        <v>0</v>
      </c>
      <c r="E54" s="167"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233">
        <f t="shared" si="0"/>
        <v>0</v>
      </c>
      <c r="O54" s="106" t="str">
        <f t="shared" si="1"/>
        <v/>
      </c>
    </row>
    <row r="55" spans="1:15" s="25" customFormat="1" ht="12.6" customHeight="1" x14ac:dyDescent="0.2">
      <c r="A55" s="105" t="s">
        <v>79</v>
      </c>
      <c r="B55" s="167">
        <v>0</v>
      </c>
      <c r="C55" s="167">
        <v>0</v>
      </c>
      <c r="D55" s="167">
        <v>10.45</v>
      </c>
      <c r="E55" s="167">
        <v>20.9</v>
      </c>
      <c r="F55" s="167">
        <v>10.45</v>
      </c>
      <c r="G55" s="167">
        <v>59.45</v>
      </c>
      <c r="H55" s="167">
        <v>59.45</v>
      </c>
      <c r="I55" s="167">
        <v>69.900000000000006</v>
      </c>
      <c r="J55" s="167">
        <v>59.45</v>
      </c>
      <c r="K55" s="167">
        <v>0</v>
      </c>
      <c r="L55" s="167">
        <v>0</v>
      </c>
      <c r="M55" s="167">
        <v>0</v>
      </c>
      <c r="N55" s="233">
        <f t="shared" si="0"/>
        <v>290.05</v>
      </c>
      <c r="O55" s="106">
        <f t="shared" si="1"/>
        <v>41.43571428571429</v>
      </c>
    </row>
    <row r="56" spans="1:15" s="25" customFormat="1" ht="12.6" customHeight="1" x14ac:dyDescent="0.2">
      <c r="A56" s="105" t="s">
        <v>81</v>
      </c>
      <c r="B56" s="167">
        <v>0</v>
      </c>
      <c r="C56" s="167">
        <v>277.35000000000002</v>
      </c>
      <c r="D56" s="167">
        <v>130.54</v>
      </c>
      <c r="E56" s="167">
        <v>0</v>
      </c>
      <c r="F56" s="167">
        <v>152.72999999999999</v>
      </c>
      <c r="G56" s="167">
        <v>1019.15</v>
      </c>
      <c r="H56" s="167">
        <v>125.64</v>
      </c>
      <c r="I56" s="167">
        <v>143.51</v>
      </c>
      <c r="J56" s="167">
        <v>125.64</v>
      </c>
      <c r="K56" s="167">
        <v>0</v>
      </c>
      <c r="L56" s="167">
        <v>0</v>
      </c>
      <c r="M56" s="167">
        <v>0</v>
      </c>
      <c r="N56" s="233">
        <f t="shared" si="0"/>
        <v>1974.5600000000002</v>
      </c>
      <c r="O56" s="106">
        <f t="shared" si="1"/>
        <v>282.08000000000004</v>
      </c>
    </row>
    <row r="57" spans="1:15" s="25" customFormat="1" ht="12.6" customHeight="1" x14ac:dyDescent="0.2">
      <c r="A57" s="105" t="s">
        <v>549</v>
      </c>
      <c r="B57" s="167">
        <v>0</v>
      </c>
      <c r="C57" s="167">
        <v>425.96</v>
      </c>
      <c r="D57" s="167">
        <v>0.8</v>
      </c>
      <c r="E57" s="167">
        <v>1.73</v>
      </c>
      <c r="F57" s="167">
        <v>0</v>
      </c>
      <c r="G57" s="167">
        <v>0</v>
      </c>
      <c r="H57" s="167">
        <v>0</v>
      </c>
      <c r="I57" s="167">
        <v>942.62</v>
      </c>
      <c r="J57" s="167">
        <v>4.1900000000000004</v>
      </c>
      <c r="K57" s="167">
        <v>0</v>
      </c>
      <c r="L57" s="167">
        <v>0</v>
      </c>
      <c r="M57" s="167">
        <v>0</v>
      </c>
      <c r="N57" s="233">
        <f>SUM(B57:M57)</f>
        <v>1375.3000000000002</v>
      </c>
      <c r="O57" s="106">
        <f t="shared" si="1"/>
        <v>275.06000000000006</v>
      </c>
    </row>
    <row r="58" spans="1:15" s="25" customFormat="1" ht="12.6" customHeight="1" x14ac:dyDescent="0.2">
      <c r="A58" s="105" t="s">
        <v>202</v>
      </c>
      <c r="B58" s="167">
        <v>0</v>
      </c>
      <c r="C58" s="167">
        <v>0</v>
      </c>
      <c r="D58" s="167">
        <v>0</v>
      </c>
      <c r="E58" s="167">
        <v>0</v>
      </c>
      <c r="F58" s="167">
        <v>0</v>
      </c>
      <c r="G58" s="167">
        <v>0</v>
      </c>
      <c r="H58" s="167">
        <v>972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233">
        <f t="shared" si="0"/>
        <v>972</v>
      </c>
      <c r="O58" s="106">
        <f t="shared" si="1"/>
        <v>972</v>
      </c>
    </row>
    <row r="59" spans="1:15" s="25" customFormat="1" ht="12.6" customHeight="1" thickBot="1" x14ac:dyDescent="0.25">
      <c r="A59" s="168" t="s">
        <v>1</v>
      </c>
      <c r="B59" s="192">
        <f t="shared" ref="B59:N59" si="2">SUM(B7:B58)</f>
        <v>5046.92</v>
      </c>
      <c r="C59" s="192">
        <f t="shared" si="2"/>
        <v>12299.210000000001</v>
      </c>
      <c r="D59" s="192">
        <f t="shared" si="2"/>
        <v>10807.190000000002</v>
      </c>
      <c r="E59" s="192">
        <f t="shared" si="2"/>
        <v>5708.09</v>
      </c>
      <c r="F59" s="192">
        <f t="shared" si="2"/>
        <v>5890.9699999999993</v>
      </c>
      <c r="G59" s="192">
        <f t="shared" si="2"/>
        <v>7399.8499999999995</v>
      </c>
      <c r="H59" s="192">
        <f t="shared" si="2"/>
        <v>6533.14</v>
      </c>
      <c r="I59" s="192">
        <f t="shared" si="2"/>
        <v>8405.9500000000007</v>
      </c>
      <c r="J59" s="192">
        <f t="shared" si="2"/>
        <v>20250.499999999996</v>
      </c>
      <c r="K59" s="192">
        <f>SUM(K7:K58)</f>
        <v>0</v>
      </c>
      <c r="L59" s="192">
        <f t="shared" si="2"/>
        <v>0</v>
      </c>
      <c r="M59" s="192">
        <f t="shared" si="2"/>
        <v>0</v>
      </c>
      <c r="N59" s="192">
        <f t="shared" si="2"/>
        <v>82292.969999999987</v>
      </c>
      <c r="O59" s="315">
        <f>IFERROR(AVERAGEIF(B59:M59,"&gt;0"),"")</f>
        <v>9149.0911111111127</v>
      </c>
    </row>
    <row r="60" spans="1:15" s="25" customFormat="1" ht="12.6" customHeight="1" thickBot="1" x14ac:dyDescent="0.25">
      <c r="A60" s="258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7"/>
    </row>
    <row r="61" spans="1:15" s="25" customFormat="1" ht="12.6" customHeight="1" thickBot="1" x14ac:dyDescent="0.25">
      <c r="A61" s="64" t="s">
        <v>2</v>
      </c>
      <c r="B61" s="107">
        <f t="shared" ref="B61:O61" si="3">B6</f>
        <v>43831</v>
      </c>
      <c r="C61" s="108">
        <f t="shared" si="3"/>
        <v>43862</v>
      </c>
      <c r="D61" s="108">
        <f t="shared" si="3"/>
        <v>43891</v>
      </c>
      <c r="E61" s="108">
        <f t="shared" si="3"/>
        <v>43922</v>
      </c>
      <c r="F61" s="108">
        <f t="shared" si="3"/>
        <v>43952</v>
      </c>
      <c r="G61" s="108">
        <f t="shared" si="3"/>
        <v>43983</v>
      </c>
      <c r="H61" s="108">
        <f t="shared" si="3"/>
        <v>44013</v>
      </c>
      <c r="I61" s="108">
        <f t="shared" si="3"/>
        <v>44044</v>
      </c>
      <c r="J61" s="108">
        <f t="shared" si="3"/>
        <v>44075</v>
      </c>
      <c r="K61" s="108">
        <f t="shared" si="3"/>
        <v>44105</v>
      </c>
      <c r="L61" s="108">
        <f t="shared" si="3"/>
        <v>44136</v>
      </c>
      <c r="M61" s="108">
        <f t="shared" si="3"/>
        <v>44166</v>
      </c>
      <c r="N61" s="109" t="str">
        <f t="shared" si="3"/>
        <v>Total</v>
      </c>
      <c r="O61" s="120" t="str">
        <f t="shared" si="3"/>
        <v>Média</v>
      </c>
    </row>
    <row r="62" spans="1:15" s="25" customFormat="1" ht="12.6" customHeight="1" x14ac:dyDescent="0.2">
      <c r="A62" s="111" t="s">
        <v>5</v>
      </c>
      <c r="B62" s="167">
        <v>0</v>
      </c>
      <c r="C62" s="167">
        <v>6000</v>
      </c>
      <c r="D62" s="167">
        <v>6300</v>
      </c>
      <c r="E62" s="167">
        <v>6300</v>
      </c>
      <c r="F62" s="167">
        <v>6300</v>
      </c>
      <c r="G62" s="167">
        <v>6300</v>
      </c>
      <c r="H62" s="167">
        <v>6300</v>
      </c>
      <c r="I62" s="167">
        <v>6300</v>
      </c>
      <c r="J62" s="167">
        <v>6300</v>
      </c>
      <c r="K62" s="167">
        <v>0</v>
      </c>
      <c r="L62" s="167">
        <v>0</v>
      </c>
      <c r="M62" s="167">
        <v>0</v>
      </c>
      <c r="N62" s="233">
        <f t="shared" ref="N62:N73" si="4">SUM(B62:M62)</f>
        <v>50100</v>
      </c>
      <c r="O62" s="106">
        <f>IFERROR(AVERAGEIF(B62:M62,"&gt;0"),"")</f>
        <v>6262.5</v>
      </c>
    </row>
    <row r="63" spans="1:15" s="25" customFormat="1" ht="12.6" customHeight="1" x14ac:dyDescent="0.2">
      <c r="A63" s="111" t="s">
        <v>292</v>
      </c>
      <c r="B63" s="167">
        <v>0</v>
      </c>
      <c r="C63" s="167">
        <v>200.48</v>
      </c>
      <c r="D63" s="167">
        <v>0</v>
      </c>
      <c r="E63" s="167">
        <v>0</v>
      </c>
      <c r="F63" s="167">
        <v>752.06</v>
      </c>
      <c r="G63" s="167">
        <v>0</v>
      </c>
      <c r="H63" s="167">
        <v>0</v>
      </c>
      <c r="I63" s="167">
        <v>942.61</v>
      </c>
      <c r="J63" s="167">
        <v>0</v>
      </c>
      <c r="K63" s="167">
        <v>0</v>
      </c>
      <c r="L63" s="167">
        <v>0</v>
      </c>
      <c r="M63" s="167">
        <v>0</v>
      </c>
      <c r="N63" s="233">
        <f>SUM(B63:M63)</f>
        <v>1895.15</v>
      </c>
      <c r="O63" s="106">
        <f t="shared" ref="O63:O72" si="5">IFERROR(AVERAGEIF(B63:M63,"&gt;0"),"")</f>
        <v>631.7166666666667</v>
      </c>
    </row>
    <row r="64" spans="1:15" s="25" customFormat="1" ht="12.6" customHeight="1" x14ac:dyDescent="0.2">
      <c r="A64" s="111" t="s">
        <v>321</v>
      </c>
      <c r="B64" s="167">
        <v>0</v>
      </c>
      <c r="C64" s="167">
        <v>0</v>
      </c>
      <c r="D64" s="167">
        <v>0</v>
      </c>
      <c r="E64" s="167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233">
        <f>SUM(B64:M64)</f>
        <v>0</v>
      </c>
      <c r="O64" s="106" t="str">
        <f t="shared" si="5"/>
        <v/>
      </c>
    </row>
    <row r="65" spans="1:15" s="25" customFormat="1" ht="12.6" customHeight="1" x14ac:dyDescent="0.2">
      <c r="A65" s="111" t="s">
        <v>457</v>
      </c>
      <c r="B65" s="167">
        <v>800</v>
      </c>
      <c r="C65" s="167">
        <v>800</v>
      </c>
      <c r="D65" s="167">
        <v>1950</v>
      </c>
      <c r="E65" s="167">
        <v>0</v>
      </c>
      <c r="F65" s="167">
        <v>800</v>
      </c>
      <c r="G65" s="167">
        <v>800</v>
      </c>
      <c r="H65" s="167">
        <v>800</v>
      </c>
      <c r="I65" s="167">
        <v>800</v>
      </c>
      <c r="J65" s="167">
        <v>800</v>
      </c>
      <c r="K65" s="167">
        <v>0</v>
      </c>
      <c r="L65" s="167">
        <v>0</v>
      </c>
      <c r="M65" s="167">
        <v>0</v>
      </c>
      <c r="N65" s="184">
        <f>SUM(B65:M65)</f>
        <v>7550</v>
      </c>
      <c r="O65" s="106">
        <f t="shared" si="5"/>
        <v>943.75</v>
      </c>
    </row>
    <row r="66" spans="1:15" s="25" customFormat="1" ht="12.6" customHeight="1" x14ac:dyDescent="0.2">
      <c r="A66" s="111" t="s">
        <v>148</v>
      </c>
      <c r="B66" s="167">
        <v>4.3099999999999996</v>
      </c>
      <c r="C66" s="167">
        <v>0</v>
      </c>
      <c r="D66" s="167">
        <v>5.4</v>
      </c>
      <c r="E66" s="167">
        <v>0</v>
      </c>
      <c r="F66" s="167">
        <v>5.4</v>
      </c>
      <c r="G66" s="167">
        <v>0</v>
      </c>
      <c r="H66" s="167">
        <v>5.4</v>
      </c>
      <c r="I66" s="167">
        <v>5.4</v>
      </c>
      <c r="J66" s="167">
        <v>1.1599999999999999</v>
      </c>
      <c r="K66" s="167">
        <v>0</v>
      </c>
      <c r="L66" s="167">
        <v>0</v>
      </c>
      <c r="M66" s="167">
        <v>0</v>
      </c>
      <c r="N66" s="233">
        <f t="shared" si="4"/>
        <v>27.070000000000004</v>
      </c>
      <c r="O66" s="106">
        <f t="shared" si="5"/>
        <v>4.5116666666666676</v>
      </c>
    </row>
    <row r="67" spans="1:15" s="25" customFormat="1" ht="12.6" customHeight="1" x14ac:dyDescent="0.2">
      <c r="A67" s="112" t="s">
        <v>62</v>
      </c>
      <c r="B67" s="167">
        <v>70</v>
      </c>
      <c r="C67" s="167">
        <v>865</v>
      </c>
      <c r="D67" s="167">
        <v>155</v>
      </c>
      <c r="E67" s="167">
        <v>800</v>
      </c>
      <c r="F67" s="167">
        <v>300</v>
      </c>
      <c r="G67" s="167">
        <v>0</v>
      </c>
      <c r="H67" s="167">
        <v>57</v>
      </c>
      <c r="I67" s="167">
        <v>15</v>
      </c>
      <c r="J67" s="167">
        <v>90</v>
      </c>
      <c r="K67" s="167">
        <v>0</v>
      </c>
      <c r="L67" s="167">
        <v>0</v>
      </c>
      <c r="M67" s="167">
        <v>0</v>
      </c>
      <c r="N67" s="233">
        <f t="shared" si="4"/>
        <v>2352</v>
      </c>
      <c r="O67" s="106">
        <f t="shared" si="5"/>
        <v>294</v>
      </c>
    </row>
    <row r="68" spans="1:15" s="25" customFormat="1" ht="12.6" customHeight="1" x14ac:dyDescent="0.2">
      <c r="A68" s="112" t="s">
        <v>3</v>
      </c>
      <c r="B68" s="167">
        <v>356</v>
      </c>
      <c r="C68" s="167">
        <v>748.25</v>
      </c>
      <c r="D68" s="167">
        <v>608.4</v>
      </c>
      <c r="E68" s="167">
        <v>0</v>
      </c>
      <c r="F68" s="167">
        <v>7</v>
      </c>
      <c r="G68" s="167">
        <v>0</v>
      </c>
      <c r="H68" s="167">
        <v>0</v>
      </c>
      <c r="I68" s="167">
        <v>282</v>
      </c>
      <c r="J68" s="167">
        <v>471.75</v>
      </c>
      <c r="K68" s="167">
        <v>0</v>
      </c>
      <c r="L68" s="167">
        <v>0</v>
      </c>
      <c r="M68" s="167">
        <v>0</v>
      </c>
      <c r="N68" s="233">
        <f t="shared" si="4"/>
        <v>2473.4</v>
      </c>
      <c r="O68" s="106">
        <f t="shared" si="5"/>
        <v>412.23333333333335</v>
      </c>
    </row>
    <row r="69" spans="1:15" s="25" customFormat="1" ht="12.6" customHeight="1" x14ac:dyDescent="0.2">
      <c r="A69" s="112" t="s">
        <v>507</v>
      </c>
      <c r="B69" s="167">
        <v>0</v>
      </c>
      <c r="C69" s="167">
        <v>0</v>
      </c>
      <c r="D69" s="167">
        <v>4000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233">
        <f t="shared" si="4"/>
        <v>4000</v>
      </c>
      <c r="O69" s="106">
        <f t="shared" si="5"/>
        <v>4000</v>
      </c>
    </row>
    <row r="70" spans="1:15" s="25" customFormat="1" ht="12.6" customHeight="1" x14ac:dyDescent="0.2">
      <c r="A70" s="112" t="s">
        <v>263</v>
      </c>
      <c r="B70" s="167">
        <v>170</v>
      </c>
      <c r="C70" s="167">
        <v>0</v>
      </c>
      <c r="D70" s="167">
        <v>170</v>
      </c>
      <c r="E70" s="167">
        <v>0</v>
      </c>
      <c r="F70" s="167">
        <v>0</v>
      </c>
      <c r="G70" s="167">
        <v>85</v>
      </c>
      <c r="H70" s="167">
        <v>0</v>
      </c>
      <c r="I70" s="167">
        <v>0</v>
      </c>
      <c r="J70" s="167">
        <v>0</v>
      </c>
      <c r="K70" s="167">
        <v>0</v>
      </c>
      <c r="L70" s="167">
        <v>0</v>
      </c>
      <c r="M70" s="167">
        <v>0</v>
      </c>
      <c r="N70" s="233">
        <f>SUM(B70:M70)</f>
        <v>425</v>
      </c>
      <c r="O70" s="106">
        <f t="shared" si="5"/>
        <v>141.66666666666666</v>
      </c>
    </row>
    <row r="71" spans="1:15" s="25" customFormat="1" ht="12.6" customHeight="1" x14ac:dyDescent="0.2">
      <c r="A71" s="112" t="s">
        <v>66</v>
      </c>
      <c r="B71" s="167">
        <v>196.36</v>
      </c>
      <c r="C71" s="167">
        <v>152.78</v>
      </c>
      <c r="D71" s="167">
        <v>143.80000000000001</v>
      </c>
      <c r="E71" s="167">
        <v>121.43</v>
      </c>
      <c r="F71" s="167">
        <v>128.88999999999999</v>
      </c>
      <c r="G71" s="167">
        <v>112.87</v>
      </c>
      <c r="H71" s="167">
        <v>104.34</v>
      </c>
      <c r="I71" s="167">
        <v>90.16</v>
      </c>
      <c r="J71" s="167">
        <v>72.22</v>
      </c>
      <c r="K71" s="167">
        <v>0</v>
      </c>
      <c r="L71" s="167">
        <v>0</v>
      </c>
      <c r="M71" s="167">
        <v>0</v>
      </c>
      <c r="N71" s="233">
        <f>SUM(B71:M71)</f>
        <v>1122.8500000000001</v>
      </c>
      <c r="O71" s="106">
        <f t="shared" si="5"/>
        <v>124.76111111111112</v>
      </c>
    </row>
    <row r="72" spans="1:15" s="25" customFormat="1" ht="12.6" customHeight="1" x14ac:dyDescent="0.2">
      <c r="A72" s="112" t="s">
        <v>516</v>
      </c>
      <c r="B72" s="167">
        <v>0</v>
      </c>
      <c r="C72" s="167">
        <v>380</v>
      </c>
      <c r="D72" s="167">
        <v>4508</v>
      </c>
      <c r="E72" s="167">
        <v>83.73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214">
        <f>SUM(B72:M72)</f>
        <v>4971.7299999999996</v>
      </c>
      <c r="O72" s="106">
        <f t="shared" si="5"/>
        <v>1657.2433333333331</v>
      </c>
    </row>
    <row r="73" spans="1:15" s="25" customFormat="1" ht="12.6" customHeight="1" thickBot="1" x14ac:dyDescent="0.25">
      <c r="A73" s="176" t="s">
        <v>1</v>
      </c>
      <c r="B73" s="194">
        <f t="shared" ref="B73:J73" si="6">SUM(B62:B72)</f>
        <v>1596.67</v>
      </c>
      <c r="C73" s="194">
        <f t="shared" si="6"/>
        <v>9146.51</v>
      </c>
      <c r="D73" s="194">
        <f t="shared" si="6"/>
        <v>17840.599999999999</v>
      </c>
      <c r="E73" s="194">
        <f t="shared" si="6"/>
        <v>7305.16</v>
      </c>
      <c r="F73" s="194">
        <f t="shared" si="6"/>
        <v>8293.3499999999985</v>
      </c>
      <c r="G73" s="194">
        <f t="shared" si="6"/>
        <v>7297.87</v>
      </c>
      <c r="H73" s="194">
        <f t="shared" si="6"/>
        <v>7266.74</v>
      </c>
      <c r="I73" s="194">
        <f t="shared" si="6"/>
        <v>8435.1699999999983</v>
      </c>
      <c r="J73" s="194">
        <f t="shared" si="6"/>
        <v>7735.13</v>
      </c>
      <c r="K73" s="194">
        <f>SUM(K62:K72)</f>
        <v>0</v>
      </c>
      <c r="L73" s="194">
        <f>SUM(L62:L72)</f>
        <v>0</v>
      </c>
      <c r="M73" s="194">
        <f>SUM(M62:M72)</f>
        <v>0</v>
      </c>
      <c r="N73" s="195">
        <f t="shared" si="4"/>
        <v>74917.200000000012</v>
      </c>
      <c r="O73" s="304">
        <f>IFERROR(AVERAGEIF(B73:M73,"&gt;0"),"")</f>
        <v>8324.133333333335</v>
      </c>
    </row>
    <row r="74" spans="1:15" s="25" customFormat="1" ht="12.6" customHeight="1" thickBot="1" x14ac:dyDescent="0.25">
      <c r="N74" s="34"/>
    </row>
    <row r="75" spans="1:15" s="34" customFormat="1" ht="12.6" customHeight="1" thickBot="1" x14ac:dyDescent="0.25">
      <c r="A75" s="187" t="s">
        <v>9</v>
      </c>
      <c r="B75" s="186">
        <f>'[2]2020'!C23</f>
        <v>59675.63</v>
      </c>
      <c r="C75" s="186">
        <f>'[2]2020'!D23</f>
        <v>58546.31</v>
      </c>
      <c r="D75" s="186">
        <f>'[2]2020'!E23</f>
        <v>59342.66</v>
      </c>
      <c r="E75" s="186">
        <f>'[2]2020'!F23</f>
        <v>61206.32</v>
      </c>
      <c r="F75" s="186">
        <f>'[2]2020'!G23</f>
        <v>63806.37</v>
      </c>
      <c r="G75" s="186">
        <f>'[2]2020'!H23</f>
        <v>63725.17</v>
      </c>
      <c r="H75" s="186">
        <f>'[2]2020'!I23</f>
        <v>64424.52</v>
      </c>
      <c r="I75" s="186">
        <f>'[2]2020'!J23</f>
        <v>64997.66</v>
      </c>
      <c r="J75" s="186">
        <f>'[2]2020'!K23</f>
        <v>62132.68</v>
      </c>
      <c r="K75" s="186">
        <f>'[2]2020'!L23</f>
        <v>0</v>
      </c>
      <c r="L75" s="186">
        <f>'[2]2020'!M23</f>
        <v>0</v>
      </c>
      <c r="M75" s="186">
        <f>'[2]2020'!N23</f>
        <v>0</v>
      </c>
      <c r="O75" s="42"/>
    </row>
    <row r="76" spans="1:15" s="25" customFormat="1" ht="14.1" customHeight="1" x14ac:dyDescent="0.2">
      <c r="N76" s="34"/>
    </row>
    <row r="77" spans="1:15" x14ac:dyDescent="0.2">
      <c r="N77" s="34"/>
    </row>
    <row r="78" spans="1:15" x14ac:dyDescent="0.2">
      <c r="M78" s="26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5" right="0.25" top="0.75" bottom="0.75" header="0.3" footer="0.3"/>
  <pageSetup paperSize="9" scale="70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P57"/>
  <sheetViews>
    <sheetView topLeftCell="B28" zoomScale="150" zoomScaleNormal="150" workbookViewId="0">
      <selection activeCell="J50" sqref="J50"/>
    </sheetView>
  </sheetViews>
  <sheetFormatPr defaultRowHeight="12.75" x14ac:dyDescent="0.2"/>
  <cols>
    <col min="1" max="1" width="33.85546875" style="44" customWidth="1"/>
    <col min="2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11" t="str">
        <f>ARAUCARIA!A1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49" t="str">
        <f>ARAUCARIA!A2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50" t="s">
        <v>44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2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5"/>
      <c r="O5" s="46"/>
    </row>
    <row r="6" spans="1:15" s="25" customFormat="1" ht="12.6" customHeight="1" thickBot="1" x14ac:dyDescent="0.25">
      <c r="A6" s="321" t="s">
        <v>0</v>
      </c>
      <c r="B6" s="322">
        <f>APUCARANA!B6</f>
        <v>43831</v>
      </c>
      <c r="C6" s="322">
        <f>APUCARANA!C6</f>
        <v>43862</v>
      </c>
      <c r="D6" s="322">
        <f>APUCARANA!D6</f>
        <v>43891</v>
      </c>
      <c r="E6" s="322">
        <f>APUCARANA!E6</f>
        <v>43922</v>
      </c>
      <c r="F6" s="322">
        <f>APUCARANA!F6</f>
        <v>43952</v>
      </c>
      <c r="G6" s="322">
        <f>APUCARANA!G6</f>
        <v>43983</v>
      </c>
      <c r="H6" s="322">
        <f>APUCARANA!H6</f>
        <v>44013</v>
      </c>
      <c r="I6" s="322">
        <f>APUCARANA!I6</f>
        <v>44044</v>
      </c>
      <c r="J6" s="322">
        <f>APUCARANA!J6</f>
        <v>44075</v>
      </c>
      <c r="K6" s="322">
        <f>APUCARANA!K6</f>
        <v>44105</v>
      </c>
      <c r="L6" s="322">
        <f>APUCARANA!L6</f>
        <v>44136</v>
      </c>
      <c r="M6" s="322">
        <f>APUCARANA!M6</f>
        <v>44166</v>
      </c>
      <c r="N6" s="323" t="str">
        <f>APUCARANA!N6</f>
        <v>Total</v>
      </c>
      <c r="O6" s="324" t="str">
        <f>APUCARANA!O6</f>
        <v>Média</v>
      </c>
    </row>
    <row r="7" spans="1:15" s="25" customFormat="1" ht="12.6" customHeight="1" x14ac:dyDescent="0.2">
      <c r="A7" s="325" t="s">
        <v>266</v>
      </c>
      <c r="B7" s="420">
        <v>0</v>
      </c>
      <c r="C7" s="420">
        <v>0</v>
      </c>
      <c r="D7" s="420">
        <v>0</v>
      </c>
      <c r="E7" s="420">
        <v>0</v>
      </c>
      <c r="F7" s="420">
        <v>0</v>
      </c>
      <c r="G7" s="420">
        <v>0</v>
      </c>
      <c r="H7" s="420">
        <v>0</v>
      </c>
      <c r="I7" s="420">
        <v>0</v>
      </c>
      <c r="J7" s="420">
        <v>0</v>
      </c>
      <c r="K7" s="420">
        <v>0</v>
      </c>
      <c r="L7" s="420">
        <v>0</v>
      </c>
      <c r="M7" s="420">
        <v>0</v>
      </c>
      <c r="N7" s="336">
        <f t="shared" ref="N7:N43" si="0">SUM(B7:M7)</f>
        <v>0</v>
      </c>
      <c r="O7" s="328" t="str">
        <f>IFERROR(AVERAGEIF(B7:M7,"&gt;0"),"")</f>
        <v/>
      </c>
    </row>
    <row r="8" spans="1:15" s="71" customFormat="1" ht="12.6" customHeight="1" x14ac:dyDescent="0.2">
      <c r="A8" s="325" t="s">
        <v>122</v>
      </c>
      <c r="B8" s="420">
        <v>0</v>
      </c>
      <c r="C8" s="420">
        <v>0</v>
      </c>
      <c r="D8" s="420">
        <v>0</v>
      </c>
      <c r="E8" s="420">
        <v>0</v>
      </c>
      <c r="F8" s="420">
        <v>0</v>
      </c>
      <c r="G8" s="420">
        <v>0</v>
      </c>
      <c r="H8" s="420">
        <v>0</v>
      </c>
      <c r="I8" s="420">
        <v>0</v>
      </c>
      <c r="J8" s="420">
        <v>0</v>
      </c>
      <c r="K8" s="420">
        <v>0</v>
      </c>
      <c r="L8" s="420">
        <v>0</v>
      </c>
      <c r="M8" s="420">
        <v>0</v>
      </c>
      <c r="N8" s="327">
        <f>SUM(B8:M8)</f>
        <v>0</v>
      </c>
      <c r="O8" s="328" t="str">
        <f t="shared" ref="O8:O43" si="1">IFERROR(AVERAGEIF(B8:M8,"&gt;0"),"")</f>
        <v/>
      </c>
    </row>
    <row r="9" spans="1:15" s="25" customFormat="1" ht="12.6" customHeight="1" x14ac:dyDescent="0.2">
      <c r="A9" s="325" t="s">
        <v>90</v>
      </c>
      <c r="B9" s="420">
        <v>0</v>
      </c>
      <c r="C9" s="420">
        <v>0</v>
      </c>
      <c r="D9" s="420">
        <v>179.6</v>
      </c>
      <c r="E9" s="420">
        <v>0</v>
      </c>
      <c r="F9" s="420">
        <v>0</v>
      </c>
      <c r="G9" s="420">
        <v>0</v>
      </c>
      <c r="H9" s="420">
        <v>0</v>
      </c>
      <c r="I9" s="420">
        <v>132.59</v>
      </c>
      <c r="J9" s="420">
        <v>0</v>
      </c>
      <c r="K9" s="420">
        <v>0</v>
      </c>
      <c r="L9" s="420">
        <v>0</v>
      </c>
      <c r="M9" s="420">
        <v>0</v>
      </c>
      <c r="N9" s="336">
        <f t="shared" ref="N9:N17" si="2">SUM(B9:M9)</f>
        <v>312.19</v>
      </c>
      <c r="O9" s="328">
        <f t="shared" si="1"/>
        <v>156.095</v>
      </c>
    </row>
    <row r="10" spans="1:15" s="25" customFormat="1" ht="12.6" customHeight="1" x14ac:dyDescent="0.2">
      <c r="A10" s="123" t="s">
        <v>679</v>
      </c>
      <c r="B10" s="420">
        <v>0</v>
      </c>
      <c r="C10" s="420">
        <v>0</v>
      </c>
      <c r="D10" s="420"/>
      <c r="E10" s="420">
        <v>0</v>
      </c>
      <c r="F10" s="420">
        <v>0</v>
      </c>
      <c r="G10" s="420">
        <v>0</v>
      </c>
      <c r="H10" s="420">
        <v>1335</v>
      </c>
      <c r="I10" s="420">
        <v>0</v>
      </c>
      <c r="J10" s="420">
        <v>0</v>
      </c>
      <c r="K10" s="420">
        <v>0</v>
      </c>
      <c r="L10" s="420">
        <v>0</v>
      </c>
      <c r="M10" s="420">
        <v>0</v>
      </c>
      <c r="N10" s="336"/>
      <c r="O10" s="328"/>
    </row>
    <row r="11" spans="1:15" s="25" customFormat="1" ht="12.6" customHeight="1" x14ac:dyDescent="0.2">
      <c r="A11" s="331" t="s">
        <v>278</v>
      </c>
      <c r="B11" s="420">
        <v>0</v>
      </c>
      <c r="C11" s="420">
        <v>0</v>
      </c>
      <c r="D11" s="420">
        <v>0</v>
      </c>
      <c r="E11" s="420">
        <v>0</v>
      </c>
      <c r="F11" s="420">
        <v>0</v>
      </c>
      <c r="G11" s="420">
        <v>0</v>
      </c>
      <c r="H11" s="420">
        <v>0</v>
      </c>
      <c r="I11" s="420">
        <v>0</v>
      </c>
      <c r="J11" s="420">
        <v>0</v>
      </c>
      <c r="K11" s="420">
        <v>0</v>
      </c>
      <c r="L11" s="420">
        <v>0</v>
      </c>
      <c r="M11" s="420">
        <v>0</v>
      </c>
      <c r="N11" s="421">
        <f t="shared" si="2"/>
        <v>0</v>
      </c>
      <c r="O11" s="328" t="str">
        <f t="shared" si="1"/>
        <v/>
      </c>
    </row>
    <row r="12" spans="1:15" s="25" customFormat="1" ht="12.6" customHeight="1" x14ac:dyDescent="0.2">
      <c r="A12" s="325" t="s">
        <v>157</v>
      </c>
      <c r="B12" s="420">
        <v>0</v>
      </c>
      <c r="C12" s="420">
        <v>0</v>
      </c>
      <c r="D12" s="420">
        <v>0</v>
      </c>
      <c r="E12" s="420">
        <v>0</v>
      </c>
      <c r="F12" s="420">
        <v>0</v>
      </c>
      <c r="G12" s="420">
        <v>0</v>
      </c>
      <c r="H12" s="420">
        <v>0</v>
      </c>
      <c r="I12" s="420">
        <v>0</v>
      </c>
      <c r="J12" s="420">
        <v>0</v>
      </c>
      <c r="K12" s="420">
        <v>0</v>
      </c>
      <c r="L12" s="420">
        <v>0</v>
      </c>
      <c r="M12" s="420">
        <v>0</v>
      </c>
      <c r="N12" s="336">
        <f t="shared" si="2"/>
        <v>0</v>
      </c>
      <c r="O12" s="328" t="str">
        <f t="shared" si="1"/>
        <v/>
      </c>
    </row>
    <row r="13" spans="1:15" s="25" customFormat="1" ht="12.6" customHeight="1" x14ac:dyDescent="0.2">
      <c r="A13" s="325" t="s">
        <v>149</v>
      </c>
      <c r="B13" s="420">
        <v>120</v>
      </c>
      <c r="C13" s="420">
        <v>0</v>
      </c>
      <c r="D13" s="420">
        <v>240</v>
      </c>
      <c r="E13" s="420">
        <v>0</v>
      </c>
      <c r="F13" s="420">
        <v>0</v>
      </c>
      <c r="G13" s="420">
        <v>280</v>
      </c>
      <c r="H13" s="420">
        <v>280</v>
      </c>
      <c r="I13" s="420">
        <v>130</v>
      </c>
      <c r="J13" s="420">
        <v>0</v>
      </c>
      <c r="K13" s="420">
        <v>0</v>
      </c>
      <c r="L13" s="420">
        <v>0</v>
      </c>
      <c r="M13" s="420">
        <v>0</v>
      </c>
      <c r="N13" s="336">
        <f t="shared" si="2"/>
        <v>1050</v>
      </c>
      <c r="O13" s="328">
        <f t="shared" si="1"/>
        <v>210</v>
      </c>
    </row>
    <row r="14" spans="1:15" s="25" customFormat="1" ht="12.6" customHeight="1" x14ac:dyDescent="0.2">
      <c r="A14" s="325" t="s">
        <v>134</v>
      </c>
      <c r="B14" s="420">
        <v>0</v>
      </c>
      <c r="C14" s="420">
        <v>0</v>
      </c>
      <c r="D14" s="420">
        <v>383.14</v>
      </c>
      <c r="E14" s="420">
        <v>0</v>
      </c>
      <c r="F14" s="420">
        <v>118</v>
      </c>
      <c r="G14" s="420">
        <v>0</v>
      </c>
      <c r="H14" s="420">
        <v>0</v>
      </c>
      <c r="I14" s="420">
        <v>207.3</v>
      </c>
      <c r="J14" s="420">
        <v>184.5</v>
      </c>
      <c r="K14" s="420">
        <v>0</v>
      </c>
      <c r="L14" s="420">
        <v>0</v>
      </c>
      <c r="M14" s="420">
        <v>0</v>
      </c>
      <c r="N14" s="336">
        <f t="shared" si="2"/>
        <v>892.94</v>
      </c>
      <c r="O14" s="328">
        <f t="shared" si="1"/>
        <v>223.23500000000001</v>
      </c>
    </row>
    <row r="15" spans="1:15" s="25" customFormat="1" ht="12.6" customHeight="1" x14ac:dyDescent="0.2">
      <c r="A15" s="325" t="s">
        <v>344</v>
      </c>
      <c r="B15" s="420">
        <v>0</v>
      </c>
      <c r="C15" s="420">
        <v>0</v>
      </c>
      <c r="D15" s="420">
        <v>0</v>
      </c>
      <c r="E15" s="420">
        <v>0</v>
      </c>
      <c r="F15" s="420">
        <v>0</v>
      </c>
      <c r="G15" s="420">
        <v>0</v>
      </c>
      <c r="H15" s="420">
        <v>0</v>
      </c>
      <c r="I15" s="420">
        <v>0</v>
      </c>
      <c r="J15" s="420">
        <v>0</v>
      </c>
      <c r="K15" s="420">
        <v>0</v>
      </c>
      <c r="L15" s="420">
        <v>0</v>
      </c>
      <c r="M15" s="420">
        <v>0</v>
      </c>
      <c r="N15" s="336">
        <f t="shared" si="2"/>
        <v>0</v>
      </c>
      <c r="O15" s="328" t="str">
        <f t="shared" si="1"/>
        <v/>
      </c>
    </row>
    <row r="16" spans="1:15" s="25" customFormat="1" ht="12.6" customHeight="1" x14ac:dyDescent="0.2">
      <c r="A16" s="325" t="s">
        <v>80</v>
      </c>
      <c r="B16" s="420">
        <v>0</v>
      </c>
      <c r="C16" s="420">
        <v>0</v>
      </c>
      <c r="D16" s="420">
        <v>0</v>
      </c>
      <c r="E16" s="420">
        <v>0</v>
      </c>
      <c r="F16" s="420">
        <v>0</v>
      </c>
      <c r="G16" s="420">
        <v>0</v>
      </c>
      <c r="H16" s="420">
        <v>0</v>
      </c>
      <c r="I16" s="420">
        <v>36.9</v>
      </c>
      <c r="J16" s="420">
        <v>0</v>
      </c>
      <c r="K16" s="420">
        <v>0</v>
      </c>
      <c r="L16" s="420">
        <v>0</v>
      </c>
      <c r="M16" s="420">
        <v>0</v>
      </c>
      <c r="N16" s="336">
        <f t="shared" si="2"/>
        <v>36.9</v>
      </c>
      <c r="O16" s="328">
        <f t="shared" si="1"/>
        <v>36.9</v>
      </c>
    </row>
    <row r="17" spans="1:15" s="25" customFormat="1" ht="12.6" customHeight="1" x14ac:dyDescent="0.2">
      <c r="A17" s="325" t="s">
        <v>199</v>
      </c>
      <c r="B17" s="420">
        <v>0</v>
      </c>
      <c r="C17" s="420">
        <v>0</v>
      </c>
      <c r="D17" s="420">
        <v>0</v>
      </c>
      <c r="E17" s="420">
        <v>0</v>
      </c>
      <c r="F17" s="420">
        <v>0</v>
      </c>
      <c r="G17" s="420">
        <v>0</v>
      </c>
      <c r="H17" s="420">
        <v>0</v>
      </c>
      <c r="I17" s="420">
        <v>0</v>
      </c>
      <c r="J17" s="420">
        <v>0</v>
      </c>
      <c r="K17" s="420">
        <v>0</v>
      </c>
      <c r="L17" s="420">
        <v>0</v>
      </c>
      <c r="M17" s="420">
        <v>0</v>
      </c>
      <c r="N17" s="336">
        <f t="shared" si="2"/>
        <v>0</v>
      </c>
      <c r="O17" s="328" t="str">
        <f t="shared" si="1"/>
        <v/>
      </c>
    </row>
    <row r="18" spans="1:15" s="25" customFormat="1" ht="12.6" customHeight="1" x14ac:dyDescent="0.2">
      <c r="A18" s="325" t="s">
        <v>67</v>
      </c>
      <c r="B18" s="420">
        <v>0</v>
      </c>
      <c r="C18" s="420">
        <v>284.64999999999998</v>
      </c>
      <c r="D18" s="420">
        <v>0</v>
      </c>
      <c r="E18" s="420">
        <v>0</v>
      </c>
      <c r="F18" s="420">
        <v>0</v>
      </c>
      <c r="G18" s="420">
        <v>300</v>
      </c>
      <c r="H18" s="420">
        <v>0</v>
      </c>
      <c r="I18" s="420">
        <v>0</v>
      </c>
      <c r="J18" s="420">
        <v>115.55</v>
      </c>
      <c r="K18" s="420">
        <v>0</v>
      </c>
      <c r="L18" s="420">
        <v>0</v>
      </c>
      <c r="M18" s="420">
        <v>0</v>
      </c>
      <c r="N18" s="336">
        <f t="shared" si="0"/>
        <v>700.19999999999993</v>
      </c>
      <c r="O18" s="328">
        <f t="shared" si="1"/>
        <v>233.39999999999998</v>
      </c>
    </row>
    <row r="19" spans="1:15" s="25" customFormat="1" ht="12.6" customHeight="1" x14ac:dyDescent="0.2">
      <c r="A19" s="325" t="s">
        <v>191</v>
      </c>
      <c r="B19" s="420">
        <v>0</v>
      </c>
      <c r="C19" s="420">
        <v>0</v>
      </c>
      <c r="D19" s="420">
        <v>0</v>
      </c>
      <c r="E19" s="420">
        <v>0</v>
      </c>
      <c r="F19" s="420">
        <v>0</v>
      </c>
      <c r="G19" s="420">
        <v>0</v>
      </c>
      <c r="H19" s="420">
        <v>0</v>
      </c>
      <c r="I19" s="420">
        <v>0</v>
      </c>
      <c r="J19" s="420">
        <v>0</v>
      </c>
      <c r="K19" s="420">
        <v>0</v>
      </c>
      <c r="L19" s="420">
        <v>0</v>
      </c>
      <c r="M19" s="420">
        <v>0</v>
      </c>
      <c r="N19" s="336">
        <f>SUM(B19:M19)</f>
        <v>0</v>
      </c>
      <c r="O19" s="328" t="str">
        <f t="shared" si="1"/>
        <v/>
      </c>
    </row>
    <row r="20" spans="1:15" s="25" customFormat="1" ht="12.6" customHeight="1" x14ac:dyDescent="0.2">
      <c r="A20" s="325" t="s">
        <v>159</v>
      </c>
      <c r="B20" s="420">
        <v>0</v>
      </c>
      <c r="C20" s="420">
        <v>0</v>
      </c>
      <c r="D20" s="420">
        <v>0</v>
      </c>
      <c r="E20" s="420">
        <v>0</v>
      </c>
      <c r="F20" s="420">
        <v>0</v>
      </c>
      <c r="G20" s="420">
        <v>0</v>
      </c>
      <c r="H20" s="420">
        <v>0</v>
      </c>
      <c r="I20" s="420">
        <v>0</v>
      </c>
      <c r="J20" s="420">
        <v>0</v>
      </c>
      <c r="K20" s="420">
        <v>0</v>
      </c>
      <c r="L20" s="420">
        <v>0</v>
      </c>
      <c r="M20" s="420">
        <v>0</v>
      </c>
      <c r="N20" s="336">
        <f>SUM(B20:M20)</f>
        <v>0</v>
      </c>
      <c r="O20" s="328" t="str">
        <f t="shared" si="1"/>
        <v/>
      </c>
    </row>
    <row r="21" spans="1:15" s="25" customFormat="1" ht="12.6" customHeight="1" x14ac:dyDescent="0.2">
      <c r="A21" s="325" t="s">
        <v>92</v>
      </c>
      <c r="B21" s="420">
        <v>0</v>
      </c>
      <c r="C21" s="420">
        <v>0</v>
      </c>
      <c r="D21" s="420">
        <v>0</v>
      </c>
      <c r="E21" s="420">
        <v>0</v>
      </c>
      <c r="F21" s="420">
        <v>0</v>
      </c>
      <c r="G21" s="420">
        <v>0</v>
      </c>
      <c r="H21" s="420">
        <v>0</v>
      </c>
      <c r="I21" s="420">
        <v>0</v>
      </c>
      <c r="J21" s="420">
        <v>0</v>
      </c>
      <c r="K21" s="420">
        <v>0</v>
      </c>
      <c r="L21" s="420">
        <v>0</v>
      </c>
      <c r="M21" s="420">
        <v>0</v>
      </c>
      <c r="N21" s="336">
        <f t="shared" si="0"/>
        <v>0</v>
      </c>
      <c r="O21" s="328" t="str">
        <f t="shared" si="1"/>
        <v/>
      </c>
    </row>
    <row r="22" spans="1:15" s="25" customFormat="1" ht="12.6" customHeight="1" x14ac:dyDescent="0.2">
      <c r="A22" s="325" t="s">
        <v>453</v>
      </c>
      <c r="B22" s="420">
        <v>0</v>
      </c>
      <c r="C22" s="420">
        <v>0</v>
      </c>
      <c r="D22" s="420">
        <v>0</v>
      </c>
      <c r="E22" s="420">
        <v>0</v>
      </c>
      <c r="F22" s="420">
        <v>0</v>
      </c>
      <c r="G22" s="420">
        <v>0</v>
      </c>
      <c r="H22" s="420">
        <v>0</v>
      </c>
      <c r="I22" s="420">
        <v>0</v>
      </c>
      <c r="J22" s="420">
        <v>0</v>
      </c>
      <c r="K22" s="420">
        <v>0</v>
      </c>
      <c r="L22" s="420">
        <v>0</v>
      </c>
      <c r="M22" s="420">
        <v>0</v>
      </c>
      <c r="N22" s="336">
        <f>SUM(B22:M22)</f>
        <v>0</v>
      </c>
      <c r="O22" s="328" t="str">
        <f t="shared" si="1"/>
        <v/>
      </c>
    </row>
    <row r="23" spans="1:15" s="25" customFormat="1" ht="12.6" customHeight="1" x14ac:dyDescent="0.2">
      <c r="A23" s="325" t="s">
        <v>88</v>
      </c>
      <c r="B23" s="420">
        <v>0</v>
      </c>
      <c r="C23" s="420">
        <v>0</v>
      </c>
      <c r="D23" s="420">
        <v>329.8</v>
      </c>
      <c r="E23" s="420">
        <v>0</v>
      </c>
      <c r="F23" s="420">
        <v>0</v>
      </c>
      <c r="G23" s="420">
        <v>0</v>
      </c>
      <c r="H23" s="420">
        <v>0</v>
      </c>
      <c r="I23" s="420">
        <v>135</v>
      </c>
      <c r="J23" s="420">
        <v>0</v>
      </c>
      <c r="K23" s="420">
        <v>0</v>
      </c>
      <c r="L23" s="420">
        <v>0</v>
      </c>
      <c r="M23" s="420">
        <v>0</v>
      </c>
      <c r="N23" s="336">
        <f t="shared" si="0"/>
        <v>464.8</v>
      </c>
      <c r="O23" s="328">
        <f t="shared" si="1"/>
        <v>232.4</v>
      </c>
    </row>
    <row r="24" spans="1:15" s="25" customFormat="1" ht="12.6" customHeight="1" x14ac:dyDescent="0.2">
      <c r="A24" s="325" t="s">
        <v>123</v>
      </c>
      <c r="B24" s="420">
        <v>0</v>
      </c>
      <c r="C24" s="420">
        <v>0</v>
      </c>
      <c r="D24" s="420">
        <v>0</v>
      </c>
      <c r="E24" s="420">
        <v>0</v>
      </c>
      <c r="F24" s="420">
        <v>0</v>
      </c>
      <c r="G24" s="420">
        <v>0</v>
      </c>
      <c r="H24" s="420">
        <v>0</v>
      </c>
      <c r="I24" s="420">
        <v>0</v>
      </c>
      <c r="J24" s="420">
        <v>0</v>
      </c>
      <c r="K24" s="420">
        <v>0</v>
      </c>
      <c r="L24" s="420">
        <v>0</v>
      </c>
      <c r="M24" s="420">
        <v>0</v>
      </c>
      <c r="N24" s="421">
        <f t="shared" si="0"/>
        <v>0</v>
      </c>
      <c r="O24" s="328" t="str">
        <f t="shared" si="1"/>
        <v/>
      </c>
    </row>
    <row r="25" spans="1:15" s="25" customFormat="1" ht="12.6" customHeight="1" x14ac:dyDescent="0.2">
      <c r="A25" s="325" t="s">
        <v>108</v>
      </c>
      <c r="B25" s="420">
        <v>0</v>
      </c>
      <c r="C25" s="420">
        <v>0</v>
      </c>
      <c r="D25" s="420">
        <v>0</v>
      </c>
      <c r="E25" s="420">
        <v>0</v>
      </c>
      <c r="F25" s="420">
        <v>0</v>
      </c>
      <c r="G25" s="420">
        <v>0</v>
      </c>
      <c r="H25" s="420">
        <v>0</v>
      </c>
      <c r="I25" s="420">
        <v>98</v>
      </c>
      <c r="J25" s="420">
        <v>0</v>
      </c>
      <c r="K25" s="420">
        <v>0</v>
      </c>
      <c r="L25" s="420">
        <v>0</v>
      </c>
      <c r="M25" s="420">
        <v>0</v>
      </c>
      <c r="N25" s="336">
        <f t="shared" si="0"/>
        <v>98</v>
      </c>
      <c r="O25" s="328">
        <f t="shared" si="1"/>
        <v>98</v>
      </c>
    </row>
    <row r="26" spans="1:15" s="25" customFormat="1" ht="12.6" customHeight="1" x14ac:dyDescent="0.2">
      <c r="A26" s="325" t="s">
        <v>111</v>
      </c>
      <c r="B26" s="420">
        <v>0</v>
      </c>
      <c r="C26" s="420">
        <v>363.92</v>
      </c>
      <c r="D26" s="420">
        <v>0</v>
      </c>
      <c r="E26" s="420">
        <v>0</v>
      </c>
      <c r="F26" s="420">
        <v>193.65</v>
      </c>
      <c r="G26" s="420">
        <v>312.31</v>
      </c>
      <c r="H26" s="420">
        <v>0</v>
      </c>
      <c r="I26" s="420">
        <v>247.11</v>
      </c>
      <c r="J26" s="420">
        <v>0</v>
      </c>
      <c r="K26" s="420">
        <v>0</v>
      </c>
      <c r="L26" s="420">
        <v>0</v>
      </c>
      <c r="M26" s="420">
        <v>0</v>
      </c>
      <c r="N26" s="336">
        <f t="shared" si="0"/>
        <v>1116.9900000000002</v>
      </c>
      <c r="O26" s="328">
        <f t="shared" si="1"/>
        <v>279.24750000000006</v>
      </c>
    </row>
    <row r="27" spans="1:15" s="25" customFormat="1" ht="12.6" customHeight="1" x14ac:dyDescent="0.2">
      <c r="A27" s="325" t="s">
        <v>69</v>
      </c>
      <c r="B27" s="420">
        <v>0</v>
      </c>
      <c r="C27" s="420">
        <v>0</v>
      </c>
      <c r="D27" s="420">
        <v>0</v>
      </c>
      <c r="E27" s="420">
        <v>0</v>
      </c>
      <c r="F27" s="420">
        <v>0</v>
      </c>
      <c r="G27" s="420">
        <v>0</v>
      </c>
      <c r="H27" s="420">
        <v>0</v>
      </c>
      <c r="I27" s="420">
        <v>0</v>
      </c>
      <c r="J27" s="420">
        <v>0</v>
      </c>
      <c r="K27" s="420">
        <v>0</v>
      </c>
      <c r="L27" s="420">
        <v>0</v>
      </c>
      <c r="M27" s="420">
        <v>0</v>
      </c>
      <c r="N27" s="336">
        <f t="shared" si="0"/>
        <v>0</v>
      </c>
      <c r="O27" s="328" t="str">
        <f t="shared" si="1"/>
        <v/>
      </c>
    </row>
    <row r="28" spans="1:15" s="25" customFormat="1" ht="12.6" customHeight="1" x14ac:dyDescent="0.2">
      <c r="A28" s="325" t="s">
        <v>354</v>
      </c>
      <c r="B28" s="420">
        <v>0</v>
      </c>
      <c r="C28" s="420">
        <v>0</v>
      </c>
      <c r="D28" s="420">
        <v>0</v>
      </c>
      <c r="E28" s="420">
        <v>0</v>
      </c>
      <c r="F28" s="420">
        <v>0</v>
      </c>
      <c r="G28" s="420">
        <v>0</v>
      </c>
      <c r="H28" s="420">
        <v>0</v>
      </c>
      <c r="I28" s="420">
        <v>0</v>
      </c>
      <c r="J28" s="420">
        <v>0</v>
      </c>
      <c r="K28" s="420">
        <v>0</v>
      </c>
      <c r="L28" s="420">
        <v>0</v>
      </c>
      <c r="M28" s="420">
        <v>0</v>
      </c>
      <c r="N28" s="336">
        <f t="shared" si="0"/>
        <v>0</v>
      </c>
      <c r="O28" s="328" t="str">
        <f t="shared" si="1"/>
        <v/>
      </c>
    </row>
    <row r="29" spans="1:15" s="25" customFormat="1" ht="12.6" customHeight="1" x14ac:dyDescent="0.2">
      <c r="A29" s="325" t="s">
        <v>85</v>
      </c>
      <c r="B29" s="420">
        <v>0</v>
      </c>
      <c r="C29" s="420">
        <v>0</v>
      </c>
      <c r="D29" s="420">
        <v>0</v>
      </c>
      <c r="E29" s="420">
        <v>0</v>
      </c>
      <c r="F29" s="420">
        <v>430</v>
      </c>
      <c r="G29" s="420">
        <v>0</v>
      </c>
      <c r="H29" s="420">
        <v>0</v>
      </c>
      <c r="I29" s="420">
        <v>0</v>
      </c>
      <c r="J29" s="420">
        <v>0</v>
      </c>
      <c r="K29" s="420">
        <v>0</v>
      </c>
      <c r="L29" s="420">
        <v>0</v>
      </c>
      <c r="M29" s="420">
        <v>0</v>
      </c>
      <c r="N29" s="336">
        <f t="shared" si="0"/>
        <v>430</v>
      </c>
      <c r="O29" s="328">
        <f t="shared" si="1"/>
        <v>430</v>
      </c>
    </row>
    <row r="30" spans="1:15" s="25" customFormat="1" ht="12.6" customHeight="1" x14ac:dyDescent="0.2">
      <c r="A30" s="334" t="s">
        <v>139</v>
      </c>
      <c r="B30" s="420">
        <v>0</v>
      </c>
      <c r="C30" s="420">
        <v>0</v>
      </c>
      <c r="D30" s="420">
        <v>0</v>
      </c>
      <c r="E30" s="420">
        <v>0</v>
      </c>
      <c r="F30" s="420">
        <v>0</v>
      </c>
      <c r="G30" s="420">
        <v>0</v>
      </c>
      <c r="H30" s="420">
        <v>0</v>
      </c>
      <c r="I30" s="420">
        <v>0</v>
      </c>
      <c r="J30" s="420">
        <v>0</v>
      </c>
      <c r="K30" s="420">
        <v>0</v>
      </c>
      <c r="L30" s="420">
        <v>0</v>
      </c>
      <c r="M30" s="420">
        <v>0</v>
      </c>
      <c r="N30" s="422">
        <f t="shared" si="0"/>
        <v>0</v>
      </c>
      <c r="O30" s="328" t="str">
        <f t="shared" si="1"/>
        <v/>
      </c>
    </row>
    <row r="31" spans="1:15" s="25" customFormat="1" ht="12.6" customHeight="1" x14ac:dyDescent="0.2">
      <c r="A31" s="335" t="s">
        <v>372</v>
      </c>
      <c r="B31" s="420">
        <v>125</v>
      </c>
      <c r="C31" s="420">
        <v>125</v>
      </c>
      <c r="D31" s="420">
        <v>125</v>
      </c>
      <c r="E31" s="420">
        <v>125</v>
      </c>
      <c r="F31" s="420">
        <v>125</v>
      </c>
      <c r="G31" s="420">
        <v>150.37</v>
      </c>
      <c r="H31" s="420">
        <v>150.37</v>
      </c>
      <c r="I31" s="420">
        <v>150.37</v>
      </c>
      <c r="J31" s="420">
        <v>150.37</v>
      </c>
      <c r="K31" s="420">
        <v>0</v>
      </c>
      <c r="L31" s="420">
        <v>0</v>
      </c>
      <c r="M31" s="420">
        <v>0</v>
      </c>
      <c r="N31" s="330">
        <f>SUM(B31:M31)</f>
        <v>1226.48</v>
      </c>
      <c r="O31" s="328">
        <f t="shared" si="1"/>
        <v>136.27555555555557</v>
      </c>
    </row>
    <row r="32" spans="1:15" s="25" customFormat="1" ht="12.6" customHeight="1" x14ac:dyDescent="0.2">
      <c r="A32" s="325" t="s">
        <v>147</v>
      </c>
      <c r="B32" s="420">
        <v>0</v>
      </c>
      <c r="C32" s="420">
        <v>100</v>
      </c>
      <c r="D32" s="420">
        <v>800</v>
      </c>
      <c r="E32" s="420">
        <v>0</v>
      </c>
      <c r="F32" s="420">
        <v>50</v>
      </c>
      <c r="G32" s="420">
        <v>0</v>
      </c>
      <c r="H32" s="420">
        <v>200</v>
      </c>
      <c r="I32" s="420">
        <v>150</v>
      </c>
      <c r="J32" s="420">
        <v>150</v>
      </c>
      <c r="K32" s="420">
        <v>0</v>
      </c>
      <c r="L32" s="420">
        <v>0</v>
      </c>
      <c r="M32" s="420">
        <v>0</v>
      </c>
      <c r="N32" s="336">
        <f t="shared" si="0"/>
        <v>1450</v>
      </c>
      <c r="O32" s="328">
        <f t="shared" si="1"/>
        <v>241.66666666666666</v>
      </c>
    </row>
    <row r="33" spans="1:15" s="25" customFormat="1" ht="12.6" customHeight="1" x14ac:dyDescent="0.2">
      <c r="A33" s="325" t="s">
        <v>274</v>
      </c>
      <c r="B33" s="420"/>
      <c r="C33" s="420">
        <v>0</v>
      </c>
      <c r="D33" s="420">
        <v>0</v>
      </c>
      <c r="E33" s="420">
        <v>0</v>
      </c>
      <c r="F33" s="420">
        <v>0</v>
      </c>
      <c r="G33" s="420">
        <v>0</v>
      </c>
      <c r="H33" s="420">
        <v>0</v>
      </c>
      <c r="I33" s="420">
        <v>0</v>
      </c>
      <c r="J33" s="420">
        <v>0</v>
      </c>
      <c r="K33" s="420">
        <v>0</v>
      </c>
      <c r="L33" s="420">
        <v>0</v>
      </c>
      <c r="M33" s="420">
        <v>0</v>
      </c>
      <c r="N33" s="336">
        <f>SUM(B33:M33)</f>
        <v>0</v>
      </c>
      <c r="O33" s="328" t="str">
        <f t="shared" si="1"/>
        <v/>
      </c>
    </row>
    <row r="34" spans="1:15" s="25" customFormat="1" ht="12.6" customHeight="1" x14ac:dyDescent="0.2">
      <c r="A34" s="325" t="s">
        <v>403</v>
      </c>
      <c r="B34" s="420">
        <v>0</v>
      </c>
      <c r="C34" s="420">
        <v>0</v>
      </c>
      <c r="D34" s="420">
        <v>0</v>
      </c>
      <c r="E34" s="420">
        <v>0</v>
      </c>
      <c r="F34" s="420">
        <v>0</v>
      </c>
      <c r="G34" s="420">
        <v>0</v>
      </c>
      <c r="H34" s="420">
        <v>0</v>
      </c>
      <c r="I34" s="420">
        <v>0</v>
      </c>
      <c r="J34" s="420">
        <v>0</v>
      </c>
      <c r="K34" s="420">
        <v>0</v>
      </c>
      <c r="L34" s="420">
        <v>0</v>
      </c>
      <c r="M34" s="420">
        <v>0</v>
      </c>
      <c r="N34" s="421">
        <f>SUM(B34:M34)</f>
        <v>0</v>
      </c>
      <c r="O34" s="328" t="str">
        <f t="shared" si="1"/>
        <v/>
      </c>
    </row>
    <row r="35" spans="1:15" s="25" customFormat="1" ht="12.6" customHeight="1" x14ac:dyDescent="0.2">
      <c r="A35" s="325" t="s">
        <v>192</v>
      </c>
      <c r="B35" s="420">
        <v>34.85</v>
      </c>
      <c r="C35" s="420">
        <v>75.349999999999994</v>
      </c>
      <c r="D35" s="420">
        <v>17.600000000000001</v>
      </c>
      <c r="E35" s="420">
        <v>19.5</v>
      </c>
      <c r="F35" s="420">
        <v>0</v>
      </c>
      <c r="G35" s="420">
        <v>53.45</v>
      </c>
      <c r="H35" s="420">
        <v>0</v>
      </c>
      <c r="I35" s="420">
        <v>22.1</v>
      </c>
      <c r="J35" s="420">
        <v>17.5</v>
      </c>
      <c r="K35" s="420">
        <v>0</v>
      </c>
      <c r="L35" s="420">
        <v>0</v>
      </c>
      <c r="M35" s="420">
        <v>0</v>
      </c>
      <c r="N35" s="336">
        <f t="shared" si="0"/>
        <v>240.35</v>
      </c>
      <c r="O35" s="328">
        <f t="shared" si="1"/>
        <v>34.335714285714282</v>
      </c>
    </row>
    <row r="36" spans="1:15" s="25" customFormat="1" ht="12.6" customHeight="1" x14ac:dyDescent="0.2">
      <c r="A36" s="325" t="s">
        <v>95</v>
      </c>
      <c r="B36" s="420">
        <v>194.17</v>
      </c>
      <c r="C36" s="420">
        <v>138.41999999999999</v>
      </c>
      <c r="D36" s="420">
        <v>236.26</v>
      </c>
      <c r="E36" s="420">
        <v>238.77</v>
      </c>
      <c r="F36" s="420">
        <v>182.74</v>
      </c>
      <c r="G36" s="420">
        <v>102.92</v>
      </c>
      <c r="H36" s="420">
        <v>110.5</v>
      </c>
      <c r="I36" s="420">
        <v>149.02000000000001</v>
      </c>
      <c r="J36" s="420">
        <v>120.71</v>
      </c>
      <c r="K36" s="420">
        <v>0</v>
      </c>
      <c r="L36" s="420">
        <v>0</v>
      </c>
      <c r="M36" s="420">
        <v>0</v>
      </c>
      <c r="N36" s="336">
        <f t="shared" si="0"/>
        <v>1473.51</v>
      </c>
      <c r="O36" s="328">
        <f t="shared" si="1"/>
        <v>163.72333333333333</v>
      </c>
    </row>
    <row r="37" spans="1:15" s="25" customFormat="1" ht="12.6" customHeight="1" x14ac:dyDescent="0.2">
      <c r="A37" s="325" t="s">
        <v>99</v>
      </c>
      <c r="B37" s="420">
        <v>0</v>
      </c>
      <c r="C37" s="420">
        <v>199.8</v>
      </c>
      <c r="D37" s="420">
        <v>399.6</v>
      </c>
      <c r="E37" s="420">
        <v>0</v>
      </c>
      <c r="F37" s="420">
        <v>199.8</v>
      </c>
      <c r="G37" s="420">
        <v>199.8</v>
      </c>
      <c r="H37" s="420">
        <v>249.75</v>
      </c>
      <c r="I37" s="420">
        <v>99.9</v>
      </c>
      <c r="J37" s="420">
        <v>99.9</v>
      </c>
      <c r="K37" s="420">
        <v>0</v>
      </c>
      <c r="L37" s="420">
        <v>0</v>
      </c>
      <c r="M37" s="420">
        <v>0</v>
      </c>
      <c r="N37" s="336">
        <f t="shared" si="0"/>
        <v>1448.5500000000002</v>
      </c>
      <c r="O37" s="328">
        <f t="shared" si="1"/>
        <v>206.93571428571431</v>
      </c>
    </row>
    <row r="38" spans="1:15" s="25" customFormat="1" ht="12.6" customHeight="1" x14ac:dyDescent="0.2">
      <c r="A38" s="325" t="s">
        <v>473</v>
      </c>
      <c r="B38" s="420">
        <v>0</v>
      </c>
      <c r="C38" s="420">
        <v>0</v>
      </c>
      <c r="D38" s="420">
        <v>0</v>
      </c>
      <c r="E38" s="420">
        <v>0</v>
      </c>
      <c r="F38" s="420">
        <v>0</v>
      </c>
      <c r="G38" s="420">
        <v>0</v>
      </c>
      <c r="H38" s="420">
        <v>0</v>
      </c>
      <c r="I38" s="420">
        <v>0</v>
      </c>
      <c r="J38" s="420">
        <v>0</v>
      </c>
      <c r="K38" s="420">
        <v>0</v>
      </c>
      <c r="L38" s="420">
        <v>0</v>
      </c>
      <c r="M38" s="420">
        <v>0</v>
      </c>
      <c r="N38" s="336">
        <f t="shared" si="0"/>
        <v>0</v>
      </c>
      <c r="O38" s="328" t="str">
        <f t="shared" si="1"/>
        <v/>
      </c>
    </row>
    <row r="39" spans="1:15" s="25" customFormat="1" ht="12.6" customHeight="1" x14ac:dyDescent="0.2">
      <c r="A39" s="325" t="s">
        <v>75</v>
      </c>
      <c r="B39" s="420">
        <v>308.36</v>
      </c>
      <c r="C39" s="420">
        <v>77.5</v>
      </c>
      <c r="D39" s="420">
        <v>178.68</v>
      </c>
      <c r="E39" s="420">
        <v>296.81</v>
      </c>
      <c r="F39" s="420">
        <v>190.25</v>
      </c>
      <c r="G39" s="420">
        <v>0</v>
      </c>
      <c r="H39" s="420">
        <v>362.91</v>
      </c>
      <c r="I39" s="420">
        <v>165.98</v>
      </c>
      <c r="J39" s="420">
        <v>113.17</v>
      </c>
      <c r="K39" s="420">
        <v>0</v>
      </c>
      <c r="L39" s="420">
        <v>0</v>
      </c>
      <c r="M39" s="420">
        <v>0</v>
      </c>
      <c r="N39" s="336">
        <f>SUM(B39:M39)</f>
        <v>1693.66</v>
      </c>
      <c r="O39" s="328">
        <f t="shared" si="1"/>
        <v>211.70750000000001</v>
      </c>
    </row>
    <row r="40" spans="1:15" s="25" customFormat="1" ht="12.6" customHeight="1" x14ac:dyDescent="0.2">
      <c r="A40" s="325" t="s">
        <v>211</v>
      </c>
      <c r="B40" s="420">
        <v>0</v>
      </c>
      <c r="C40" s="420">
        <v>0</v>
      </c>
      <c r="D40" s="420">
        <v>0</v>
      </c>
      <c r="E40" s="420">
        <v>0</v>
      </c>
      <c r="F40" s="420">
        <v>0</v>
      </c>
      <c r="G40" s="420">
        <v>0</v>
      </c>
      <c r="H40" s="420">
        <v>0</v>
      </c>
      <c r="I40" s="420">
        <v>0</v>
      </c>
      <c r="J40" s="420">
        <v>0</v>
      </c>
      <c r="K40" s="420">
        <v>0</v>
      </c>
      <c r="L40" s="420">
        <v>0</v>
      </c>
      <c r="M40" s="420">
        <v>0</v>
      </c>
      <c r="N40" s="336">
        <f>SUM(B40:M40)</f>
        <v>0</v>
      </c>
      <c r="O40" s="328" t="str">
        <f t="shared" si="1"/>
        <v/>
      </c>
    </row>
    <row r="41" spans="1:15" s="25" customFormat="1" ht="12.6" customHeight="1" x14ac:dyDescent="0.2">
      <c r="A41" s="325" t="s">
        <v>79</v>
      </c>
      <c r="B41" s="420">
        <v>0</v>
      </c>
      <c r="C41" s="420">
        <v>0</v>
      </c>
      <c r="D41" s="420">
        <v>38</v>
      </c>
      <c r="E41" s="420">
        <v>0</v>
      </c>
      <c r="F41" s="420">
        <v>0</v>
      </c>
      <c r="G41" s="420">
        <v>0</v>
      </c>
      <c r="H41" s="420">
        <v>0</v>
      </c>
      <c r="I41" s="420">
        <v>2.5</v>
      </c>
      <c r="J41" s="420">
        <v>0</v>
      </c>
      <c r="K41" s="420">
        <v>0</v>
      </c>
      <c r="L41" s="420">
        <v>0</v>
      </c>
      <c r="M41" s="420">
        <v>0</v>
      </c>
      <c r="N41" s="336">
        <f t="shared" si="0"/>
        <v>40.5</v>
      </c>
      <c r="O41" s="328">
        <f t="shared" si="1"/>
        <v>20.25</v>
      </c>
    </row>
    <row r="42" spans="1:15" s="25" customFormat="1" ht="12.6" customHeight="1" x14ac:dyDescent="0.2">
      <c r="A42" s="325" t="s">
        <v>81</v>
      </c>
      <c r="B42" s="420">
        <v>0</v>
      </c>
      <c r="C42" s="420">
        <v>277.26</v>
      </c>
      <c r="D42" s="420">
        <v>141.56</v>
      </c>
      <c r="E42" s="420">
        <v>142.79</v>
      </c>
      <c r="F42" s="420">
        <v>134.37</v>
      </c>
      <c r="G42" s="420">
        <v>134.37</v>
      </c>
      <c r="H42" s="420">
        <v>134.37</v>
      </c>
      <c r="I42" s="420">
        <v>134.37</v>
      </c>
      <c r="J42" s="420">
        <v>134.37</v>
      </c>
      <c r="K42" s="420">
        <v>0</v>
      </c>
      <c r="L42" s="420">
        <v>0</v>
      </c>
      <c r="M42" s="420">
        <v>0</v>
      </c>
      <c r="N42" s="336">
        <f t="shared" si="0"/>
        <v>1233.46</v>
      </c>
      <c r="O42" s="328">
        <f t="shared" si="1"/>
        <v>154.1825</v>
      </c>
    </row>
    <row r="43" spans="1:15" s="25" customFormat="1" ht="12.6" customHeight="1" x14ac:dyDescent="0.2">
      <c r="A43" s="335" t="s">
        <v>193</v>
      </c>
      <c r="B43" s="420">
        <v>0</v>
      </c>
      <c r="C43" s="420">
        <v>7.27</v>
      </c>
      <c r="D43" s="420">
        <v>49.2</v>
      </c>
      <c r="E43" s="420">
        <v>0</v>
      </c>
      <c r="F43" s="420">
        <v>0</v>
      </c>
      <c r="G43" s="420">
        <v>12.15</v>
      </c>
      <c r="H43" s="420">
        <v>21.49</v>
      </c>
      <c r="I43" s="420">
        <v>65.5</v>
      </c>
      <c r="J43" s="420">
        <v>9.3000000000000007</v>
      </c>
      <c r="K43" s="420">
        <v>0</v>
      </c>
      <c r="L43" s="420">
        <v>0</v>
      </c>
      <c r="M43" s="420">
        <v>0</v>
      </c>
      <c r="N43" s="423">
        <f t="shared" si="0"/>
        <v>164.91000000000003</v>
      </c>
      <c r="O43" s="328">
        <f t="shared" si="1"/>
        <v>27.485000000000003</v>
      </c>
    </row>
    <row r="44" spans="1:15" s="25" customFormat="1" ht="12.6" customHeight="1" thickBot="1" x14ac:dyDescent="0.25">
      <c r="A44" s="337" t="s">
        <v>1</v>
      </c>
      <c r="B44" s="424">
        <f t="shared" ref="B44:G44" si="3">SUM(B7:B43)</f>
        <v>782.38</v>
      </c>
      <c r="C44" s="424">
        <f t="shared" si="3"/>
        <v>1649.1699999999998</v>
      </c>
      <c r="D44" s="424">
        <f t="shared" si="3"/>
        <v>3118.4399999999991</v>
      </c>
      <c r="E44" s="424">
        <f t="shared" si="3"/>
        <v>822.86999999999989</v>
      </c>
      <c r="F44" s="424">
        <f t="shared" si="3"/>
        <v>1623.81</v>
      </c>
      <c r="G44" s="424">
        <f t="shared" si="3"/>
        <v>1545.37</v>
      </c>
      <c r="H44" s="424">
        <f t="shared" ref="H44:M44" si="4">SUM(H7:H43)</f>
        <v>2844.3899999999994</v>
      </c>
      <c r="I44" s="424">
        <f t="shared" si="4"/>
        <v>1926.6399999999999</v>
      </c>
      <c r="J44" s="424">
        <f>SUM(J7:J43)</f>
        <v>1095.3700000000001</v>
      </c>
      <c r="K44" s="424">
        <f t="shared" si="4"/>
        <v>0</v>
      </c>
      <c r="L44" s="424">
        <f t="shared" si="4"/>
        <v>0</v>
      </c>
      <c r="M44" s="424">
        <f t="shared" si="4"/>
        <v>0</v>
      </c>
      <c r="N44" s="424">
        <f>SUM(N7:N43)</f>
        <v>14073.439999999999</v>
      </c>
      <c r="O44" s="339">
        <f>IFERROR(AVERAGEIF(B44:M44,"&gt;0"),"")</f>
        <v>1712.0488888888885</v>
      </c>
    </row>
    <row r="45" spans="1:15" s="25" customFormat="1" ht="12.6" customHeight="1" thickBot="1" x14ac:dyDescent="0.25">
      <c r="A45" s="42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342"/>
    </row>
    <row r="46" spans="1:15" s="25" customFormat="1" ht="12.6" customHeight="1" thickBot="1" x14ac:dyDescent="0.25">
      <c r="A46" s="426" t="s">
        <v>2</v>
      </c>
      <c r="B46" s="371">
        <f t="shared" ref="B46:O46" si="5">B6</f>
        <v>43831</v>
      </c>
      <c r="C46" s="372">
        <f t="shared" si="5"/>
        <v>43862</v>
      </c>
      <c r="D46" s="372">
        <f t="shared" si="5"/>
        <v>43891</v>
      </c>
      <c r="E46" s="372">
        <f t="shared" si="5"/>
        <v>43922</v>
      </c>
      <c r="F46" s="372">
        <f t="shared" si="5"/>
        <v>43952</v>
      </c>
      <c r="G46" s="372">
        <f t="shared" si="5"/>
        <v>43983</v>
      </c>
      <c r="H46" s="372">
        <f t="shared" si="5"/>
        <v>44013</v>
      </c>
      <c r="I46" s="372">
        <f t="shared" si="5"/>
        <v>44044</v>
      </c>
      <c r="J46" s="372">
        <f t="shared" si="5"/>
        <v>44075</v>
      </c>
      <c r="K46" s="372">
        <f t="shared" si="5"/>
        <v>44105</v>
      </c>
      <c r="L46" s="427">
        <f t="shared" si="5"/>
        <v>44136</v>
      </c>
      <c r="M46" s="427">
        <f t="shared" si="5"/>
        <v>44166</v>
      </c>
      <c r="N46" s="373" t="str">
        <f t="shared" si="5"/>
        <v>Total</v>
      </c>
      <c r="O46" s="374" t="str">
        <f t="shared" si="5"/>
        <v>Média</v>
      </c>
    </row>
    <row r="47" spans="1:15" s="25" customFormat="1" ht="12.6" customHeight="1" x14ac:dyDescent="0.2">
      <c r="A47" s="428" t="s">
        <v>5</v>
      </c>
      <c r="B47" s="429">
        <v>0</v>
      </c>
      <c r="C47" s="429">
        <v>3000</v>
      </c>
      <c r="D47" s="429">
        <v>4000</v>
      </c>
      <c r="E47" s="429">
        <v>4000</v>
      </c>
      <c r="F47" s="429">
        <v>4000</v>
      </c>
      <c r="G47" s="429">
        <v>4000</v>
      </c>
      <c r="H47" s="429">
        <v>4000</v>
      </c>
      <c r="I47" s="429">
        <v>4000</v>
      </c>
      <c r="J47" s="429">
        <v>4000</v>
      </c>
      <c r="K47" s="429">
        <v>0</v>
      </c>
      <c r="L47" s="429">
        <v>0</v>
      </c>
      <c r="M47" s="429">
        <v>0</v>
      </c>
      <c r="N47" s="430">
        <f t="shared" ref="N47:N53" si="6">SUM(B47:M47)</f>
        <v>31000</v>
      </c>
      <c r="O47" s="328">
        <f t="shared" ref="O47:O53" si="7">IFERROR(AVERAGEIF(B47:M47,"&gt;0"),"")</f>
        <v>3875</v>
      </c>
    </row>
    <row r="48" spans="1:15" s="25" customFormat="1" ht="12.6" customHeight="1" x14ac:dyDescent="0.2">
      <c r="A48" s="428" t="s">
        <v>166</v>
      </c>
      <c r="B48" s="429">
        <v>0</v>
      </c>
      <c r="C48" s="429">
        <v>5.48</v>
      </c>
      <c r="D48" s="429">
        <v>0</v>
      </c>
      <c r="E48" s="429">
        <v>0</v>
      </c>
      <c r="F48" s="429">
        <v>0</v>
      </c>
      <c r="G48" s="429">
        <v>0</v>
      </c>
      <c r="H48" s="429">
        <v>0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30">
        <f t="shared" si="6"/>
        <v>5.48</v>
      </c>
      <c r="O48" s="328">
        <f t="shared" si="7"/>
        <v>5.48</v>
      </c>
    </row>
    <row r="49" spans="1:16" s="25" customFormat="1" ht="12.6" customHeight="1" x14ac:dyDescent="0.2">
      <c r="A49" s="431" t="s">
        <v>457</v>
      </c>
      <c r="B49" s="429">
        <v>0</v>
      </c>
      <c r="C49" s="429">
        <v>0</v>
      </c>
      <c r="D49" s="429">
        <v>520</v>
      </c>
      <c r="E49" s="429">
        <v>0</v>
      </c>
      <c r="F49" s="429">
        <v>0</v>
      </c>
      <c r="G49" s="429">
        <v>0</v>
      </c>
      <c r="H49" s="429">
        <v>0</v>
      </c>
      <c r="I49" s="429">
        <v>0</v>
      </c>
      <c r="J49" s="429">
        <v>0</v>
      </c>
      <c r="K49" s="429">
        <v>0</v>
      </c>
      <c r="L49" s="429">
        <v>0</v>
      </c>
      <c r="M49" s="429">
        <v>0</v>
      </c>
      <c r="N49" s="330">
        <f t="shared" si="6"/>
        <v>520</v>
      </c>
      <c r="O49" s="328">
        <f t="shared" si="7"/>
        <v>520</v>
      </c>
    </row>
    <row r="50" spans="1:16" s="25" customFormat="1" ht="12.6" customHeight="1" x14ac:dyDescent="0.2">
      <c r="A50" s="428" t="s">
        <v>179</v>
      </c>
      <c r="B50" s="429">
        <v>188</v>
      </c>
      <c r="C50" s="429">
        <v>0</v>
      </c>
      <c r="D50" s="429">
        <v>0</v>
      </c>
      <c r="E50" s="429">
        <v>0</v>
      </c>
      <c r="F50" s="429">
        <v>0</v>
      </c>
      <c r="G50" s="429">
        <v>0</v>
      </c>
      <c r="H50" s="429">
        <v>0</v>
      </c>
      <c r="I50" s="429">
        <v>0</v>
      </c>
      <c r="J50" s="429">
        <v>0</v>
      </c>
      <c r="K50" s="429">
        <v>0</v>
      </c>
      <c r="L50" s="429">
        <v>0</v>
      </c>
      <c r="M50" s="429">
        <v>0</v>
      </c>
      <c r="N50" s="330">
        <f t="shared" si="6"/>
        <v>188</v>
      </c>
      <c r="O50" s="328">
        <f t="shared" si="7"/>
        <v>188</v>
      </c>
    </row>
    <row r="51" spans="1:16" s="25" customFormat="1" ht="12.6" customHeight="1" x14ac:dyDescent="0.2">
      <c r="A51" s="428" t="s">
        <v>649</v>
      </c>
      <c r="B51" s="429"/>
      <c r="C51" s="429">
        <v>94</v>
      </c>
      <c r="D51" s="429">
        <v>0</v>
      </c>
      <c r="E51" s="429">
        <v>0</v>
      </c>
      <c r="F51" s="429">
        <v>0</v>
      </c>
      <c r="G51" s="429">
        <v>0</v>
      </c>
      <c r="H51" s="429">
        <v>0</v>
      </c>
      <c r="I51" s="429">
        <v>47</v>
      </c>
      <c r="J51" s="429">
        <v>0</v>
      </c>
      <c r="K51" s="429">
        <v>0</v>
      </c>
      <c r="L51" s="429">
        <v>0</v>
      </c>
      <c r="M51" s="429">
        <v>0</v>
      </c>
      <c r="N51" s="330"/>
      <c r="O51" s="328">
        <f t="shared" si="7"/>
        <v>70.5</v>
      </c>
    </row>
    <row r="52" spans="1:16" s="25" customFormat="1" ht="12.6" customHeight="1" x14ac:dyDescent="0.2">
      <c r="A52" s="428" t="s">
        <v>265</v>
      </c>
      <c r="B52" s="429">
        <v>0</v>
      </c>
      <c r="C52" s="429">
        <v>0</v>
      </c>
      <c r="D52" s="429">
        <v>0</v>
      </c>
      <c r="E52" s="429">
        <v>0</v>
      </c>
      <c r="F52" s="429">
        <v>0</v>
      </c>
      <c r="G52" s="429">
        <v>0</v>
      </c>
      <c r="H52" s="429">
        <v>0</v>
      </c>
      <c r="I52" s="429">
        <v>0</v>
      </c>
      <c r="J52" s="429">
        <v>0</v>
      </c>
      <c r="K52" s="429">
        <v>0</v>
      </c>
      <c r="L52" s="429">
        <v>0</v>
      </c>
      <c r="M52" s="429">
        <v>0</v>
      </c>
      <c r="N52" s="430">
        <f t="shared" si="6"/>
        <v>0</v>
      </c>
      <c r="O52" s="328" t="str">
        <f t="shared" si="7"/>
        <v/>
      </c>
    </row>
    <row r="53" spans="1:16" s="25" customFormat="1" ht="12.6" customHeight="1" thickBot="1" x14ac:dyDescent="0.25">
      <c r="A53" s="432" t="s">
        <v>1</v>
      </c>
      <c r="B53" s="433">
        <f>SUM(B47:B52)</f>
        <v>188</v>
      </c>
      <c r="C53" s="433">
        <f t="shared" ref="C53:M53" si="8">SUM(C47:C52)</f>
        <v>3099.48</v>
      </c>
      <c r="D53" s="433">
        <f t="shared" si="8"/>
        <v>4520</v>
      </c>
      <c r="E53" s="433">
        <f t="shared" si="8"/>
        <v>4000</v>
      </c>
      <c r="F53" s="433">
        <f t="shared" si="8"/>
        <v>4000</v>
      </c>
      <c r="G53" s="433">
        <f t="shared" si="8"/>
        <v>4000</v>
      </c>
      <c r="H53" s="433">
        <f t="shared" si="8"/>
        <v>4000</v>
      </c>
      <c r="I53" s="433">
        <f t="shared" si="8"/>
        <v>4047</v>
      </c>
      <c r="J53" s="433">
        <f t="shared" si="8"/>
        <v>4000</v>
      </c>
      <c r="K53" s="433">
        <f t="shared" si="8"/>
        <v>0</v>
      </c>
      <c r="L53" s="433">
        <f t="shared" si="8"/>
        <v>0</v>
      </c>
      <c r="M53" s="433">
        <f t="shared" si="8"/>
        <v>0</v>
      </c>
      <c r="N53" s="434">
        <f t="shared" si="6"/>
        <v>31854.48</v>
      </c>
      <c r="O53" s="354">
        <f t="shared" si="7"/>
        <v>3539.3866666666668</v>
      </c>
    </row>
    <row r="54" spans="1:16" s="25" customFormat="1" ht="12.6" customHeight="1" thickBot="1" x14ac:dyDescent="0.25">
      <c r="A54" s="355"/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2"/>
      <c r="O54" s="383"/>
    </row>
    <row r="55" spans="1:16" s="34" customFormat="1" ht="12.6" customHeight="1" thickBot="1" x14ac:dyDescent="0.25">
      <c r="A55" s="358" t="s">
        <v>9</v>
      </c>
      <c r="B55" s="359">
        <f>'[2]2020'!C24</f>
        <v>16673.11</v>
      </c>
      <c r="C55" s="359">
        <f>'[2]2020'!D24</f>
        <v>18211.55</v>
      </c>
      <c r="D55" s="359">
        <f>'[2]2020'!E24</f>
        <v>19678.7</v>
      </c>
      <c r="E55" s="359">
        <f>'[2]2020'!F24</f>
        <v>23042.32</v>
      </c>
      <c r="F55" s="359">
        <f>'[2]2020'!G24</f>
        <v>25572.17</v>
      </c>
      <c r="G55" s="359">
        <f>'[2]2020'!H24</f>
        <v>28180.75</v>
      </c>
      <c r="H55" s="359">
        <f>'[2]2020'!I24</f>
        <v>30761.13</v>
      </c>
      <c r="I55" s="359">
        <f>'[2]2020'!J24</f>
        <v>33031.339999999997</v>
      </c>
      <c r="J55" s="359">
        <f>'[2]2020'!K24</f>
        <v>36074.83</v>
      </c>
      <c r="K55" s="359">
        <f>'[2]2020'!L24</f>
        <v>0</v>
      </c>
      <c r="L55" s="359">
        <f>'[2]2020'!M24</f>
        <v>0</v>
      </c>
      <c r="M55" s="359">
        <f>'[2]2020'!N24</f>
        <v>0</v>
      </c>
      <c r="N55" s="382"/>
      <c r="O55" s="382"/>
      <c r="P55" s="43"/>
    </row>
    <row r="56" spans="1:16" s="25" customFormat="1" ht="14.1" customHeight="1" x14ac:dyDescent="0.2">
      <c r="N56" s="34"/>
    </row>
    <row r="57" spans="1:16" x14ac:dyDescent="0.2">
      <c r="A57" s="76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O65"/>
  <sheetViews>
    <sheetView topLeftCell="A31" zoomScaleNormal="100" workbookViewId="0">
      <selection activeCell="J58" sqref="J58"/>
    </sheetView>
  </sheetViews>
  <sheetFormatPr defaultRowHeight="12.75" x14ac:dyDescent="0.2"/>
  <cols>
    <col min="1" max="1" width="38" style="44" customWidth="1"/>
    <col min="2" max="2" width="9.7109375" style="44" customWidth="1"/>
    <col min="3" max="3" width="9.28515625" style="44" customWidth="1"/>
    <col min="4" max="4" width="9.7109375" style="44" customWidth="1"/>
    <col min="5" max="5" width="9.140625" style="44" customWidth="1"/>
    <col min="6" max="6" width="9.5703125" style="44" customWidth="1"/>
    <col min="7" max="8" width="9.7109375" style="44" customWidth="1"/>
    <col min="9" max="9" width="9.28515625" style="44" customWidth="1"/>
    <col min="10" max="10" width="9.140625" style="44" customWidth="1"/>
    <col min="11" max="11" width="9.28515625" style="44" customWidth="1"/>
    <col min="12" max="12" width="8.85546875" style="44" customWidth="1"/>
    <col min="13" max="13" width="9.140625" style="44" customWidth="1"/>
    <col min="14" max="14" width="11.7109375" style="219" customWidth="1"/>
    <col min="15" max="15" width="10.5703125" style="44" customWidth="1"/>
    <col min="16" max="16384" width="9.140625" style="44"/>
  </cols>
  <sheetData>
    <row r="1" spans="1:15" ht="16.5" x14ac:dyDescent="0.2">
      <c r="A1" s="541" t="str">
        <f>APUCARANA!A1</f>
        <v xml:space="preserve">ORDEM DOS ADVOGADOS DO BRASIL - Seção PR 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3"/>
    </row>
    <row r="2" spans="1:15" ht="14.1" customHeight="1" thickBot="1" x14ac:dyDescent="0.25">
      <c r="A2" s="553" t="str">
        <f>APUCARANA!A2</f>
        <v>Demostrativo de Despesas - JANEIRO 2020 A DEZEMBRO 2020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5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5.95" customHeight="1" thickBot="1" x14ac:dyDescent="0.25">
      <c r="A4" s="517" t="s">
        <v>43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5.95" customHeight="1" thickBot="1" x14ac:dyDescent="0.2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0"/>
      <c r="O5" s="389"/>
    </row>
    <row r="6" spans="1:15" s="25" customFormat="1" ht="15.95" customHeight="1" thickBot="1" x14ac:dyDescent="0.25">
      <c r="A6" s="443" t="s">
        <v>0</v>
      </c>
      <c r="B6" s="444">
        <f>APUCARANA!B6</f>
        <v>43831</v>
      </c>
      <c r="C6" s="444">
        <f>APUCARANA!C6</f>
        <v>43862</v>
      </c>
      <c r="D6" s="444">
        <f>APUCARANA!D6</f>
        <v>43891</v>
      </c>
      <c r="E6" s="444">
        <f>APUCARANA!E6</f>
        <v>43922</v>
      </c>
      <c r="F6" s="444">
        <f>APUCARANA!F6</f>
        <v>43952</v>
      </c>
      <c r="G6" s="444">
        <f>APUCARANA!G6</f>
        <v>43983</v>
      </c>
      <c r="H6" s="444">
        <f>APUCARANA!H6</f>
        <v>44013</v>
      </c>
      <c r="I6" s="444">
        <f>APUCARANA!I6</f>
        <v>44044</v>
      </c>
      <c r="J6" s="444">
        <f>APUCARANA!J6</f>
        <v>44075</v>
      </c>
      <c r="K6" s="444">
        <f>APUCARANA!K6</f>
        <v>44105</v>
      </c>
      <c r="L6" s="444">
        <f>APUCARANA!L6</f>
        <v>44136</v>
      </c>
      <c r="M6" s="444">
        <f>APUCARANA!M6</f>
        <v>44166</v>
      </c>
      <c r="N6" s="445" t="str">
        <f>APUCARANA!N6</f>
        <v>Total</v>
      </c>
      <c r="O6" s="446" t="str">
        <f>APUCARANA!O6</f>
        <v>Média</v>
      </c>
    </row>
    <row r="7" spans="1:15" s="25" customFormat="1" ht="15.95" customHeight="1" x14ac:dyDescent="0.2">
      <c r="A7" s="395" t="s">
        <v>113</v>
      </c>
      <c r="B7" s="447">
        <v>0</v>
      </c>
      <c r="C7" s="447">
        <v>0</v>
      </c>
      <c r="D7" s="447">
        <v>0</v>
      </c>
      <c r="E7" s="447">
        <v>0</v>
      </c>
      <c r="F7" s="447">
        <v>0</v>
      </c>
      <c r="G7" s="447">
        <v>0</v>
      </c>
      <c r="H7" s="447">
        <v>0</v>
      </c>
      <c r="I7" s="447">
        <v>0</v>
      </c>
      <c r="J7" s="447">
        <v>0</v>
      </c>
      <c r="K7" s="447">
        <v>0</v>
      </c>
      <c r="L7" s="447">
        <v>0</v>
      </c>
      <c r="M7" s="447">
        <v>0</v>
      </c>
      <c r="N7" s="397">
        <f t="shared" ref="N7:N13" si="0">SUM(B7:M7)</f>
        <v>0</v>
      </c>
      <c r="O7" s="394" t="str">
        <f>IFERROR(AVERAGEIF(B7:M7,"&gt;0"),"")</f>
        <v/>
      </c>
    </row>
    <row r="8" spans="1:15" s="25" customFormat="1" ht="15.95" customHeight="1" x14ac:dyDescent="0.2">
      <c r="A8" s="395" t="s">
        <v>398</v>
      </c>
      <c r="B8" s="447">
        <v>0</v>
      </c>
      <c r="C8" s="447">
        <v>0</v>
      </c>
      <c r="D8" s="447">
        <v>0</v>
      </c>
      <c r="E8" s="447">
        <v>0</v>
      </c>
      <c r="F8" s="447">
        <v>0</v>
      </c>
      <c r="G8" s="447">
        <v>0</v>
      </c>
      <c r="H8" s="447">
        <v>0</v>
      </c>
      <c r="I8" s="447">
        <v>0</v>
      </c>
      <c r="J8" s="447">
        <v>0</v>
      </c>
      <c r="K8" s="447">
        <v>0</v>
      </c>
      <c r="L8" s="447">
        <v>0</v>
      </c>
      <c r="M8" s="447">
        <v>0</v>
      </c>
      <c r="N8" s="397">
        <f t="shared" si="0"/>
        <v>0</v>
      </c>
      <c r="O8" s="394" t="str">
        <f t="shared" ref="O8:O52" si="1">IFERROR(AVERAGEIF(B8:M8,"&gt;0"),"")</f>
        <v/>
      </c>
    </row>
    <row r="9" spans="1:15" s="25" customFormat="1" ht="15.95" customHeight="1" x14ac:dyDescent="0.2">
      <c r="A9" s="395" t="s">
        <v>490</v>
      </c>
      <c r="B9" s="447">
        <v>0</v>
      </c>
      <c r="C9" s="447">
        <v>60</v>
      </c>
      <c r="D9" s="447">
        <v>0</v>
      </c>
      <c r="E9" s="447">
        <v>0</v>
      </c>
      <c r="F9" s="447">
        <v>0</v>
      </c>
      <c r="G9" s="447">
        <v>0</v>
      </c>
      <c r="H9" s="447">
        <v>0</v>
      </c>
      <c r="I9" s="447">
        <v>0</v>
      </c>
      <c r="J9" s="447">
        <v>0</v>
      </c>
      <c r="K9" s="447">
        <v>0</v>
      </c>
      <c r="L9" s="447">
        <v>0</v>
      </c>
      <c r="M9" s="447">
        <v>0</v>
      </c>
      <c r="N9" s="397">
        <f t="shared" si="0"/>
        <v>60</v>
      </c>
      <c r="O9" s="394">
        <f t="shared" si="1"/>
        <v>60</v>
      </c>
    </row>
    <row r="10" spans="1:15" s="25" customFormat="1" ht="15.95" customHeight="1" x14ac:dyDescent="0.2">
      <c r="A10" s="395" t="s">
        <v>624</v>
      </c>
      <c r="B10" s="447">
        <v>0</v>
      </c>
      <c r="C10" s="447">
        <v>356</v>
      </c>
      <c r="D10" s="447">
        <v>0</v>
      </c>
      <c r="E10" s="447">
        <v>0</v>
      </c>
      <c r="F10" s="447">
        <v>0</v>
      </c>
      <c r="G10" s="447">
        <v>0</v>
      </c>
      <c r="H10" s="447">
        <v>0</v>
      </c>
      <c r="I10" s="447">
        <v>0</v>
      </c>
      <c r="J10" s="447">
        <v>0</v>
      </c>
      <c r="K10" s="447">
        <v>0</v>
      </c>
      <c r="L10" s="447">
        <v>0</v>
      </c>
      <c r="M10" s="447">
        <v>0</v>
      </c>
      <c r="N10" s="397"/>
      <c r="O10" s="394">
        <f t="shared" si="1"/>
        <v>356</v>
      </c>
    </row>
    <row r="11" spans="1:15" s="25" customFormat="1" ht="15.95" customHeight="1" x14ac:dyDescent="0.2">
      <c r="A11" s="395" t="s">
        <v>528</v>
      </c>
      <c r="B11" s="447">
        <v>0</v>
      </c>
      <c r="C11" s="447">
        <v>0</v>
      </c>
      <c r="D11" s="447">
        <v>0</v>
      </c>
      <c r="E11" s="447">
        <v>0</v>
      </c>
      <c r="F11" s="447">
        <v>0</v>
      </c>
      <c r="G11" s="447">
        <v>0</v>
      </c>
      <c r="H11" s="447">
        <v>0</v>
      </c>
      <c r="I11" s="447">
        <v>0</v>
      </c>
      <c r="J11" s="447">
        <v>0</v>
      </c>
      <c r="K11" s="447">
        <v>0</v>
      </c>
      <c r="L11" s="447">
        <v>0</v>
      </c>
      <c r="M11" s="447">
        <v>0</v>
      </c>
      <c r="N11" s="397">
        <f t="shared" si="0"/>
        <v>0</v>
      </c>
      <c r="O11" s="394" t="str">
        <f t="shared" si="1"/>
        <v/>
      </c>
    </row>
    <row r="12" spans="1:15" s="25" customFormat="1" ht="15.95" customHeight="1" x14ac:dyDescent="0.2">
      <c r="A12" s="395" t="s">
        <v>131</v>
      </c>
      <c r="B12" s="447">
        <v>0</v>
      </c>
      <c r="C12" s="447">
        <v>0</v>
      </c>
      <c r="D12" s="447">
        <v>0</v>
      </c>
      <c r="E12" s="447">
        <v>0</v>
      </c>
      <c r="F12" s="447">
        <v>0</v>
      </c>
      <c r="G12" s="447">
        <v>0</v>
      </c>
      <c r="H12" s="447">
        <v>0</v>
      </c>
      <c r="I12" s="447">
        <v>0</v>
      </c>
      <c r="J12" s="447">
        <v>0</v>
      </c>
      <c r="K12" s="447">
        <v>0</v>
      </c>
      <c r="L12" s="447">
        <v>0</v>
      </c>
      <c r="M12" s="447">
        <v>0</v>
      </c>
      <c r="N12" s="397">
        <f t="shared" si="0"/>
        <v>0</v>
      </c>
      <c r="O12" s="394" t="str">
        <f t="shared" si="1"/>
        <v/>
      </c>
    </row>
    <row r="13" spans="1:15" s="25" customFormat="1" ht="15.95" customHeight="1" x14ac:dyDescent="0.2">
      <c r="A13" s="395" t="s">
        <v>325</v>
      </c>
      <c r="B13" s="447">
        <v>0</v>
      </c>
      <c r="C13" s="447">
        <v>0</v>
      </c>
      <c r="D13" s="447">
        <v>0</v>
      </c>
      <c r="E13" s="447">
        <v>0</v>
      </c>
      <c r="F13" s="447">
        <v>0</v>
      </c>
      <c r="G13" s="447">
        <v>0</v>
      </c>
      <c r="H13" s="447">
        <v>0</v>
      </c>
      <c r="I13" s="447">
        <v>0</v>
      </c>
      <c r="J13" s="447">
        <v>0</v>
      </c>
      <c r="K13" s="447">
        <v>0</v>
      </c>
      <c r="L13" s="447">
        <v>0</v>
      </c>
      <c r="M13" s="447">
        <v>0</v>
      </c>
      <c r="N13" s="397">
        <f t="shared" si="0"/>
        <v>0</v>
      </c>
      <c r="O13" s="394" t="str">
        <f t="shared" si="1"/>
        <v/>
      </c>
    </row>
    <row r="14" spans="1:15" s="25" customFormat="1" ht="15.95" customHeight="1" x14ac:dyDescent="0.2">
      <c r="A14" s="395" t="s">
        <v>149</v>
      </c>
      <c r="B14" s="447">
        <v>0</v>
      </c>
      <c r="C14" s="447">
        <v>0</v>
      </c>
      <c r="D14" s="447">
        <v>1162.54</v>
      </c>
      <c r="E14" s="447">
        <v>0</v>
      </c>
      <c r="F14" s="447">
        <v>300</v>
      </c>
      <c r="G14" s="447">
        <v>0</v>
      </c>
      <c r="H14" s="447">
        <v>0</v>
      </c>
      <c r="I14" s="447">
        <v>571.35</v>
      </c>
      <c r="J14" s="447">
        <v>0</v>
      </c>
      <c r="K14" s="447">
        <v>0</v>
      </c>
      <c r="L14" s="447">
        <v>0</v>
      </c>
      <c r="M14" s="447">
        <v>0</v>
      </c>
      <c r="N14" s="397">
        <f t="shared" ref="N14:N37" si="2">SUM(B14:M14)</f>
        <v>2033.8899999999999</v>
      </c>
      <c r="O14" s="394">
        <f t="shared" si="1"/>
        <v>677.96333333333325</v>
      </c>
    </row>
    <row r="15" spans="1:15" s="25" customFormat="1" ht="15.95" customHeight="1" x14ac:dyDescent="0.2">
      <c r="A15" s="395" t="s">
        <v>198</v>
      </c>
      <c r="B15" s="447">
        <v>0</v>
      </c>
      <c r="C15" s="447">
        <v>0</v>
      </c>
      <c r="D15" s="447">
        <v>621.95000000000005</v>
      </c>
      <c r="E15" s="447">
        <v>0</v>
      </c>
      <c r="F15" s="447">
        <v>77.8</v>
      </c>
      <c r="G15" s="447">
        <v>0</v>
      </c>
      <c r="H15" s="447">
        <v>0</v>
      </c>
      <c r="I15" s="447">
        <v>110.33</v>
      </c>
      <c r="J15" s="447">
        <v>0</v>
      </c>
      <c r="K15" s="447">
        <v>0</v>
      </c>
      <c r="L15" s="447">
        <v>0</v>
      </c>
      <c r="M15" s="447">
        <v>0</v>
      </c>
      <c r="N15" s="397">
        <f t="shared" si="2"/>
        <v>810.08</v>
      </c>
      <c r="O15" s="394">
        <f t="shared" si="1"/>
        <v>270.0266666666667</v>
      </c>
    </row>
    <row r="16" spans="1:15" s="25" customFormat="1" ht="15.95" customHeight="1" x14ac:dyDescent="0.2">
      <c r="A16" s="395" t="s">
        <v>276</v>
      </c>
      <c r="B16" s="447">
        <v>0</v>
      </c>
      <c r="C16" s="447">
        <v>0</v>
      </c>
      <c r="D16" s="447">
        <v>0</v>
      </c>
      <c r="E16" s="447"/>
      <c r="F16" s="447">
        <v>0</v>
      </c>
      <c r="G16" s="447">
        <v>0</v>
      </c>
      <c r="H16" s="447">
        <v>0</v>
      </c>
      <c r="I16" s="447">
        <v>0</v>
      </c>
      <c r="J16" s="447">
        <v>0</v>
      </c>
      <c r="K16" s="447">
        <v>0</v>
      </c>
      <c r="L16" s="447">
        <v>0</v>
      </c>
      <c r="M16" s="447">
        <v>0</v>
      </c>
      <c r="N16" s="397">
        <f t="shared" si="2"/>
        <v>0</v>
      </c>
      <c r="O16" s="394" t="str">
        <f t="shared" si="1"/>
        <v/>
      </c>
    </row>
    <row r="17" spans="1:15" s="25" customFormat="1" ht="15.95" customHeight="1" x14ac:dyDescent="0.2">
      <c r="A17" s="395" t="s">
        <v>491</v>
      </c>
      <c r="B17" s="447">
        <v>0</v>
      </c>
      <c r="C17" s="447">
        <v>0</v>
      </c>
      <c r="D17" s="447">
        <v>392.6</v>
      </c>
      <c r="E17" s="447"/>
      <c r="F17" s="447">
        <v>0</v>
      </c>
      <c r="G17" s="447">
        <v>0</v>
      </c>
      <c r="H17" s="447">
        <v>0</v>
      </c>
      <c r="I17" s="447">
        <v>0</v>
      </c>
      <c r="J17" s="447">
        <v>0</v>
      </c>
      <c r="K17" s="447">
        <v>0</v>
      </c>
      <c r="L17" s="447">
        <v>0</v>
      </c>
      <c r="M17" s="447">
        <v>0</v>
      </c>
      <c r="N17" s="397">
        <f t="shared" si="2"/>
        <v>392.6</v>
      </c>
      <c r="O17" s="394">
        <f t="shared" si="1"/>
        <v>392.6</v>
      </c>
    </row>
    <row r="18" spans="1:15" s="25" customFormat="1" ht="15.95" customHeight="1" x14ac:dyDescent="0.2">
      <c r="A18" s="395" t="s">
        <v>199</v>
      </c>
      <c r="B18" s="447">
        <v>0</v>
      </c>
      <c r="C18" s="447">
        <v>0</v>
      </c>
      <c r="D18" s="447">
        <v>0</v>
      </c>
      <c r="E18" s="447"/>
      <c r="F18" s="447">
        <v>0</v>
      </c>
      <c r="G18" s="447">
        <v>0</v>
      </c>
      <c r="H18" s="447">
        <v>144</v>
      </c>
      <c r="I18" s="447">
        <v>0</v>
      </c>
      <c r="J18" s="447">
        <v>0</v>
      </c>
      <c r="K18" s="447">
        <v>0</v>
      </c>
      <c r="L18" s="447">
        <v>0</v>
      </c>
      <c r="M18" s="447">
        <v>0</v>
      </c>
      <c r="N18" s="397">
        <f t="shared" si="2"/>
        <v>144</v>
      </c>
      <c r="O18" s="394">
        <f t="shared" si="1"/>
        <v>144</v>
      </c>
    </row>
    <row r="19" spans="1:15" s="25" customFormat="1" ht="15.95" customHeight="1" x14ac:dyDescent="0.2">
      <c r="A19" s="395" t="s">
        <v>67</v>
      </c>
      <c r="B19" s="447">
        <v>0</v>
      </c>
      <c r="C19" s="447">
        <v>0</v>
      </c>
      <c r="D19" s="447">
        <v>0</v>
      </c>
      <c r="E19" s="447"/>
      <c r="F19" s="447">
        <v>0</v>
      </c>
      <c r="G19" s="447">
        <v>68</v>
      </c>
      <c r="H19" s="447">
        <v>0</v>
      </c>
      <c r="I19" s="447">
        <v>0</v>
      </c>
      <c r="J19" s="447">
        <v>0</v>
      </c>
      <c r="K19" s="447">
        <v>0</v>
      </c>
      <c r="L19" s="447">
        <v>0</v>
      </c>
      <c r="M19" s="447">
        <v>0</v>
      </c>
      <c r="N19" s="397">
        <f t="shared" si="2"/>
        <v>68</v>
      </c>
      <c r="O19" s="394">
        <f t="shared" si="1"/>
        <v>68</v>
      </c>
    </row>
    <row r="20" spans="1:15" s="25" customFormat="1" ht="15.95" customHeight="1" x14ac:dyDescent="0.2">
      <c r="A20" s="395" t="s">
        <v>272</v>
      </c>
      <c r="B20" s="447">
        <v>0</v>
      </c>
      <c r="C20" s="447">
        <v>0</v>
      </c>
      <c r="D20" s="447">
        <v>0</v>
      </c>
      <c r="E20" s="447"/>
      <c r="F20" s="447">
        <v>0</v>
      </c>
      <c r="G20" s="447">
        <v>0</v>
      </c>
      <c r="H20" s="447">
        <v>0</v>
      </c>
      <c r="I20" s="447">
        <v>0</v>
      </c>
      <c r="J20" s="447">
        <v>0</v>
      </c>
      <c r="K20" s="447">
        <v>0</v>
      </c>
      <c r="L20" s="447">
        <v>0</v>
      </c>
      <c r="M20" s="447">
        <v>0</v>
      </c>
      <c r="N20" s="397">
        <f t="shared" si="2"/>
        <v>0</v>
      </c>
      <c r="O20" s="394" t="str">
        <f t="shared" si="1"/>
        <v/>
      </c>
    </row>
    <row r="21" spans="1:15" s="25" customFormat="1" ht="15.95" customHeight="1" x14ac:dyDescent="0.2">
      <c r="A21" s="395" t="s">
        <v>159</v>
      </c>
      <c r="B21" s="447">
        <v>0</v>
      </c>
      <c r="C21" s="447">
        <v>0</v>
      </c>
      <c r="D21" s="447">
        <v>0</v>
      </c>
      <c r="E21" s="447"/>
      <c r="F21" s="447">
        <v>0</v>
      </c>
      <c r="G21" s="447">
        <v>0</v>
      </c>
      <c r="H21" s="447">
        <v>0</v>
      </c>
      <c r="I21" s="447">
        <v>0</v>
      </c>
      <c r="J21" s="447">
        <v>0</v>
      </c>
      <c r="K21" s="447">
        <v>0</v>
      </c>
      <c r="L21" s="447">
        <v>0</v>
      </c>
      <c r="M21" s="447">
        <v>0</v>
      </c>
      <c r="N21" s="397">
        <f>SUM(B21:M21)</f>
        <v>0</v>
      </c>
      <c r="O21" s="394" t="str">
        <f t="shared" si="1"/>
        <v/>
      </c>
    </row>
    <row r="22" spans="1:15" s="25" customFormat="1" ht="15.95" customHeight="1" x14ac:dyDescent="0.2">
      <c r="A22" s="395" t="s">
        <v>444</v>
      </c>
      <c r="B22" s="447">
        <v>0</v>
      </c>
      <c r="C22" s="447">
        <v>0</v>
      </c>
      <c r="D22" s="447">
        <v>0</v>
      </c>
      <c r="E22" s="447"/>
      <c r="F22" s="447">
        <v>0</v>
      </c>
      <c r="G22" s="447">
        <v>0</v>
      </c>
      <c r="H22" s="447">
        <v>0</v>
      </c>
      <c r="I22" s="447">
        <v>0</v>
      </c>
      <c r="J22" s="447">
        <v>0</v>
      </c>
      <c r="K22" s="447">
        <v>0</v>
      </c>
      <c r="L22" s="447">
        <v>0</v>
      </c>
      <c r="M22" s="447">
        <v>0</v>
      </c>
      <c r="N22" s="397">
        <f>SUM(B22:M22)</f>
        <v>0</v>
      </c>
      <c r="O22" s="394" t="str">
        <f t="shared" si="1"/>
        <v/>
      </c>
    </row>
    <row r="23" spans="1:15" s="25" customFormat="1" ht="15.95" customHeight="1" x14ac:dyDescent="0.2">
      <c r="A23" s="395" t="s">
        <v>158</v>
      </c>
      <c r="B23" s="447">
        <v>0</v>
      </c>
      <c r="C23" s="447">
        <v>0</v>
      </c>
      <c r="D23" s="447">
        <v>50</v>
      </c>
      <c r="E23" s="447"/>
      <c r="F23" s="447">
        <v>0</v>
      </c>
      <c r="G23" s="447">
        <v>0</v>
      </c>
      <c r="H23" s="447">
        <v>0</v>
      </c>
      <c r="I23" s="447">
        <v>0</v>
      </c>
      <c r="J23" s="447">
        <v>0</v>
      </c>
      <c r="K23" s="447">
        <v>0</v>
      </c>
      <c r="L23" s="447">
        <v>0</v>
      </c>
      <c r="M23" s="447">
        <v>0</v>
      </c>
      <c r="N23" s="397">
        <f t="shared" si="2"/>
        <v>50</v>
      </c>
      <c r="O23" s="394">
        <f t="shared" si="1"/>
        <v>50</v>
      </c>
    </row>
    <row r="24" spans="1:15" s="25" customFormat="1" ht="15.95" customHeight="1" x14ac:dyDescent="0.2">
      <c r="A24" s="395" t="s">
        <v>142</v>
      </c>
      <c r="B24" s="447">
        <v>0</v>
      </c>
      <c r="C24" s="447">
        <v>0</v>
      </c>
      <c r="D24" s="447">
        <v>0</v>
      </c>
      <c r="E24" s="447"/>
      <c r="F24" s="447">
        <v>0</v>
      </c>
      <c r="G24" s="447">
        <v>0</v>
      </c>
      <c r="H24" s="447">
        <v>0</v>
      </c>
      <c r="I24" s="447">
        <v>0</v>
      </c>
      <c r="J24" s="447">
        <v>0</v>
      </c>
      <c r="K24" s="447">
        <v>0</v>
      </c>
      <c r="L24" s="447">
        <v>0</v>
      </c>
      <c r="M24" s="447">
        <v>0</v>
      </c>
      <c r="N24" s="397">
        <f t="shared" si="2"/>
        <v>0</v>
      </c>
      <c r="O24" s="394" t="str">
        <f t="shared" si="1"/>
        <v/>
      </c>
    </row>
    <row r="25" spans="1:15" s="25" customFormat="1" ht="15.95" customHeight="1" x14ac:dyDescent="0.2">
      <c r="A25" s="395" t="s">
        <v>68</v>
      </c>
      <c r="B25" s="447">
        <v>0</v>
      </c>
      <c r="C25" s="447">
        <v>84.9</v>
      </c>
      <c r="D25" s="447">
        <v>0</v>
      </c>
      <c r="E25" s="447"/>
      <c r="F25" s="447">
        <v>14.07</v>
      </c>
      <c r="G25" s="447">
        <v>9.9</v>
      </c>
      <c r="H25" s="447">
        <v>0</v>
      </c>
      <c r="I25" s="447">
        <v>0</v>
      </c>
      <c r="J25" s="447">
        <v>0</v>
      </c>
      <c r="K25" s="447">
        <v>0</v>
      </c>
      <c r="L25" s="447">
        <v>0</v>
      </c>
      <c r="M25" s="447">
        <v>0</v>
      </c>
      <c r="N25" s="397">
        <f t="shared" si="2"/>
        <v>108.87</v>
      </c>
      <c r="O25" s="394">
        <f t="shared" si="1"/>
        <v>36.29</v>
      </c>
    </row>
    <row r="26" spans="1:15" s="25" customFormat="1" ht="15.95" customHeight="1" x14ac:dyDescent="0.2">
      <c r="A26" s="395" t="s">
        <v>77</v>
      </c>
      <c r="B26" s="447">
        <v>0</v>
      </c>
      <c r="C26" s="447">
        <v>0</v>
      </c>
      <c r="D26" s="447">
        <v>0</v>
      </c>
      <c r="E26" s="447"/>
      <c r="F26" s="447">
        <v>0</v>
      </c>
      <c r="G26" s="447">
        <v>0</v>
      </c>
      <c r="H26" s="447">
        <v>0</v>
      </c>
      <c r="I26" s="447">
        <v>0</v>
      </c>
      <c r="J26" s="447">
        <v>0</v>
      </c>
      <c r="K26" s="447">
        <v>0</v>
      </c>
      <c r="L26" s="447">
        <v>0</v>
      </c>
      <c r="M26" s="447">
        <v>0</v>
      </c>
      <c r="N26" s="397">
        <f t="shared" si="2"/>
        <v>0</v>
      </c>
      <c r="O26" s="394" t="str">
        <f t="shared" si="1"/>
        <v/>
      </c>
    </row>
    <row r="27" spans="1:15" s="25" customFormat="1" ht="15.95" customHeight="1" x14ac:dyDescent="0.2">
      <c r="A27" s="395" t="s">
        <v>111</v>
      </c>
      <c r="B27" s="447">
        <v>180.14</v>
      </c>
      <c r="C27" s="447">
        <v>0</v>
      </c>
      <c r="D27" s="447">
        <v>0</v>
      </c>
      <c r="E27" s="447"/>
      <c r="F27" s="447">
        <v>132.11000000000001</v>
      </c>
      <c r="G27" s="447">
        <v>0</v>
      </c>
      <c r="H27" s="447">
        <v>0</v>
      </c>
      <c r="I27" s="447">
        <v>0</v>
      </c>
      <c r="J27" s="447">
        <v>0</v>
      </c>
      <c r="K27" s="447">
        <v>0</v>
      </c>
      <c r="L27" s="447">
        <v>0</v>
      </c>
      <c r="M27" s="447">
        <v>0</v>
      </c>
      <c r="N27" s="397">
        <f t="shared" si="2"/>
        <v>312.25</v>
      </c>
      <c r="O27" s="394">
        <f t="shared" si="1"/>
        <v>156.125</v>
      </c>
    </row>
    <row r="28" spans="1:15" s="25" customFormat="1" ht="15.95" customHeight="1" x14ac:dyDescent="0.2">
      <c r="A28" s="395" t="s">
        <v>247</v>
      </c>
      <c r="B28" s="447">
        <v>0</v>
      </c>
      <c r="C28" s="447">
        <v>0</v>
      </c>
      <c r="D28" s="447">
        <v>150</v>
      </c>
      <c r="E28" s="447"/>
      <c r="F28" s="447">
        <v>0</v>
      </c>
      <c r="G28" s="447">
        <v>0</v>
      </c>
      <c r="H28" s="447">
        <v>0</v>
      </c>
      <c r="I28" s="447">
        <v>0</v>
      </c>
      <c r="J28" s="447">
        <v>0</v>
      </c>
      <c r="K28" s="447">
        <v>0</v>
      </c>
      <c r="L28" s="447">
        <v>0</v>
      </c>
      <c r="M28" s="447">
        <v>0</v>
      </c>
      <c r="N28" s="397">
        <f t="shared" si="2"/>
        <v>150</v>
      </c>
      <c r="O28" s="394">
        <f t="shared" si="1"/>
        <v>150</v>
      </c>
    </row>
    <row r="29" spans="1:15" s="25" customFormat="1" ht="15.95" customHeight="1" x14ac:dyDescent="0.2">
      <c r="A29" s="395" t="s">
        <v>76</v>
      </c>
      <c r="B29" s="447">
        <v>0</v>
      </c>
      <c r="C29" s="447">
        <v>188</v>
      </c>
      <c r="D29" s="447">
        <v>77.7</v>
      </c>
      <c r="E29" s="447"/>
      <c r="F29" s="447">
        <v>0</v>
      </c>
      <c r="G29" s="447">
        <v>0</v>
      </c>
      <c r="H29" s="447">
        <v>0</v>
      </c>
      <c r="I29" s="447">
        <v>80</v>
      </c>
      <c r="J29" s="447">
        <v>0</v>
      </c>
      <c r="K29" s="447">
        <v>0</v>
      </c>
      <c r="L29" s="447">
        <v>0</v>
      </c>
      <c r="M29" s="447">
        <v>0</v>
      </c>
      <c r="N29" s="397">
        <f t="shared" si="2"/>
        <v>345.7</v>
      </c>
      <c r="O29" s="394">
        <f t="shared" si="1"/>
        <v>115.23333333333333</v>
      </c>
    </row>
    <row r="30" spans="1:15" s="25" customFormat="1" ht="15.95" customHeight="1" x14ac:dyDescent="0.2">
      <c r="A30" s="395" t="s">
        <v>295</v>
      </c>
      <c r="B30" s="447">
        <v>0</v>
      </c>
      <c r="C30" s="447">
        <v>0</v>
      </c>
      <c r="D30" s="447">
        <v>0</v>
      </c>
      <c r="E30" s="447"/>
      <c r="F30" s="447">
        <v>0</v>
      </c>
      <c r="G30" s="447">
        <v>0</v>
      </c>
      <c r="H30" s="447">
        <v>0</v>
      </c>
      <c r="I30" s="447">
        <v>0</v>
      </c>
      <c r="J30" s="447">
        <v>0</v>
      </c>
      <c r="K30" s="447">
        <v>0</v>
      </c>
      <c r="L30" s="447">
        <v>0</v>
      </c>
      <c r="M30" s="447">
        <v>0</v>
      </c>
      <c r="N30" s="397">
        <f t="shared" si="2"/>
        <v>0</v>
      </c>
      <c r="O30" s="394" t="str">
        <f t="shared" si="1"/>
        <v/>
      </c>
    </row>
    <row r="31" spans="1:15" s="25" customFormat="1" ht="15.95" customHeight="1" x14ac:dyDescent="0.2">
      <c r="A31" s="395" t="s">
        <v>126</v>
      </c>
      <c r="B31" s="447">
        <v>0</v>
      </c>
      <c r="C31" s="447">
        <v>0</v>
      </c>
      <c r="D31" s="447">
        <v>0</v>
      </c>
      <c r="E31" s="447"/>
      <c r="F31" s="447">
        <v>0</v>
      </c>
      <c r="G31" s="447">
        <v>0</v>
      </c>
      <c r="H31" s="447">
        <v>195</v>
      </c>
      <c r="I31" s="447">
        <v>0</v>
      </c>
      <c r="J31" s="447">
        <v>0</v>
      </c>
      <c r="K31" s="447">
        <v>0</v>
      </c>
      <c r="L31" s="447">
        <v>0</v>
      </c>
      <c r="M31" s="447">
        <v>0</v>
      </c>
      <c r="N31" s="397">
        <f>SUM(B31:M31)</f>
        <v>195</v>
      </c>
      <c r="O31" s="394">
        <f t="shared" si="1"/>
        <v>195</v>
      </c>
    </row>
    <row r="32" spans="1:15" s="25" customFormat="1" ht="15.95" customHeight="1" x14ac:dyDescent="0.2">
      <c r="A32" s="395" t="s">
        <v>176</v>
      </c>
      <c r="B32" s="447">
        <v>0</v>
      </c>
      <c r="C32" s="447">
        <v>0</v>
      </c>
      <c r="D32" s="447">
        <v>0</v>
      </c>
      <c r="E32" s="447"/>
      <c r="F32" s="447">
        <v>0</v>
      </c>
      <c r="G32" s="447">
        <v>0</v>
      </c>
      <c r="H32" s="447">
        <v>0</v>
      </c>
      <c r="I32" s="447">
        <v>0</v>
      </c>
      <c r="J32" s="447">
        <v>0</v>
      </c>
      <c r="K32" s="447">
        <v>0</v>
      </c>
      <c r="L32" s="447">
        <v>0</v>
      </c>
      <c r="M32" s="447">
        <v>0</v>
      </c>
      <c r="N32" s="397">
        <f t="shared" si="2"/>
        <v>0</v>
      </c>
      <c r="O32" s="394" t="str">
        <f t="shared" si="1"/>
        <v/>
      </c>
    </row>
    <row r="33" spans="1:15" s="25" customFormat="1" ht="15.95" customHeight="1" x14ac:dyDescent="0.2">
      <c r="A33" s="395" t="s">
        <v>200</v>
      </c>
      <c r="B33" s="447">
        <v>0</v>
      </c>
      <c r="C33" s="447">
        <v>0</v>
      </c>
      <c r="D33" s="447">
        <v>0</v>
      </c>
      <c r="E33" s="447"/>
      <c r="F33" s="447">
        <v>0</v>
      </c>
      <c r="G33" s="447">
        <v>0</v>
      </c>
      <c r="H33" s="447">
        <v>0</v>
      </c>
      <c r="I33" s="447">
        <v>0</v>
      </c>
      <c r="J33" s="447">
        <v>0</v>
      </c>
      <c r="K33" s="447">
        <v>0</v>
      </c>
      <c r="L33" s="447">
        <v>0</v>
      </c>
      <c r="M33" s="447">
        <v>0</v>
      </c>
      <c r="N33" s="397">
        <f t="shared" si="2"/>
        <v>0</v>
      </c>
      <c r="O33" s="394" t="str">
        <f t="shared" si="1"/>
        <v/>
      </c>
    </row>
    <row r="34" spans="1:15" s="25" customFormat="1" ht="15.95" customHeight="1" x14ac:dyDescent="0.2">
      <c r="A34" s="456" t="s">
        <v>372</v>
      </c>
      <c r="B34" s="447">
        <v>76.260000000000005</v>
      </c>
      <c r="C34" s="447">
        <v>76.260000000000005</v>
      </c>
      <c r="D34" s="447">
        <v>76.260000000000005</v>
      </c>
      <c r="E34" s="447">
        <v>76.260000000000005</v>
      </c>
      <c r="F34" s="447">
        <v>76.260000000000005</v>
      </c>
      <c r="G34" s="447">
        <v>99.83</v>
      </c>
      <c r="H34" s="447">
        <v>99.83</v>
      </c>
      <c r="I34" s="447">
        <v>99.83</v>
      </c>
      <c r="J34" s="447">
        <v>0</v>
      </c>
      <c r="K34" s="447">
        <v>0</v>
      </c>
      <c r="L34" s="447">
        <v>0</v>
      </c>
      <c r="M34" s="447">
        <v>0</v>
      </c>
      <c r="N34" s="397">
        <f>SUM(B34:M34)</f>
        <v>680.79000000000008</v>
      </c>
      <c r="O34" s="394">
        <f t="shared" si="1"/>
        <v>85.09875000000001</v>
      </c>
    </row>
    <row r="35" spans="1:15" s="25" customFormat="1" ht="15.95" customHeight="1" x14ac:dyDescent="0.2">
      <c r="A35" s="395" t="s">
        <v>102</v>
      </c>
      <c r="B35" s="447">
        <v>0</v>
      </c>
      <c r="C35" s="447">
        <v>0</v>
      </c>
      <c r="D35" s="447">
        <v>0</v>
      </c>
      <c r="E35" s="447"/>
      <c r="F35" s="447">
        <v>0</v>
      </c>
      <c r="G35" s="447">
        <v>0</v>
      </c>
      <c r="H35" s="447">
        <v>0</v>
      </c>
      <c r="I35" s="447">
        <v>0</v>
      </c>
      <c r="J35" s="447">
        <v>0</v>
      </c>
      <c r="K35" s="447">
        <v>0</v>
      </c>
      <c r="L35" s="447">
        <v>0</v>
      </c>
      <c r="M35" s="447">
        <v>0</v>
      </c>
      <c r="N35" s="397">
        <f t="shared" si="2"/>
        <v>0</v>
      </c>
      <c r="O35" s="394" t="str">
        <f t="shared" si="1"/>
        <v/>
      </c>
    </row>
    <row r="36" spans="1:15" s="25" customFormat="1" ht="15.95" customHeight="1" x14ac:dyDescent="0.2">
      <c r="A36" s="395" t="s">
        <v>689</v>
      </c>
      <c r="B36" s="447">
        <v>0</v>
      </c>
      <c r="C36" s="447">
        <v>0</v>
      </c>
      <c r="D36" s="447">
        <v>0</v>
      </c>
      <c r="E36" s="447"/>
      <c r="F36" s="447">
        <v>0</v>
      </c>
      <c r="G36" s="447">
        <v>0</v>
      </c>
      <c r="H36" s="447">
        <v>0</v>
      </c>
      <c r="I36" s="447">
        <v>0</v>
      </c>
      <c r="J36" s="447">
        <v>76.92</v>
      </c>
      <c r="K36" s="447">
        <v>0</v>
      </c>
      <c r="L36" s="447">
        <v>0</v>
      </c>
      <c r="M36" s="447">
        <v>0</v>
      </c>
      <c r="N36" s="397">
        <f t="shared" si="2"/>
        <v>76.92</v>
      </c>
      <c r="O36" s="394">
        <f t="shared" si="1"/>
        <v>76.92</v>
      </c>
    </row>
    <row r="37" spans="1:15" s="25" customFormat="1" ht="15.95" customHeight="1" x14ac:dyDescent="0.2">
      <c r="A37" s="395" t="s">
        <v>523</v>
      </c>
      <c r="B37" s="447">
        <v>200</v>
      </c>
      <c r="C37" s="447">
        <v>40</v>
      </c>
      <c r="D37" s="447">
        <v>320</v>
      </c>
      <c r="E37" s="447">
        <v>400</v>
      </c>
      <c r="F37" s="447">
        <v>80</v>
      </c>
      <c r="G37" s="447">
        <v>200</v>
      </c>
      <c r="H37" s="447">
        <v>160</v>
      </c>
      <c r="I37" s="447">
        <v>160</v>
      </c>
      <c r="J37" s="447">
        <v>40</v>
      </c>
      <c r="K37" s="447">
        <v>0</v>
      </c>
      <c r="L37" s="447">
        <v>0</v>
      </c>
      <c r="M37" s="447">
        <v>0</v>
      </c>
      <c r="N37" s="397">
        <f t="shared" si="2"/>
        <v>1600</v>
      </c>
      <c r="O37" s="394">
        <f t="shared" si="1"/>
        <v>177.77777777777777</v>
      </c>
    </row>
    <row r="38" spans="1:15" s="25" customFormat="1" ht="15.95" customHeight="1" x14ac:dyDescent="0.2">
      <c r="A38" s="395" t="s">
        <v>531</v>
      </c>
      <c r="B38" s="447">
        <v>0</v>
      </c>
      <c r="C38" s="447">
        <v>0</v>
      </c>
      <c r="D38" s="447">
        <v>0</v>
      </c>
      <c r="E38" s="447"/>
      <c r="F38" s="447">
        <v>0</v>
      </c>
      <c r="G38" s="447">
        <v>0</v>
      </c>
      <c r="H38" s="447">
        <v>0</v>
      </c>
      <c r="I38" s="447">
        <v>0</v>
      </c>
      <c r="J38" s="447">
        <v>0</v>
      </c>
      <c r="K38" s="447">
        <v>0</v>
      </c>
      <c r="L38" s="447">
        <v>0</v>
      </c>
      <c r="M38" s="447">
        <v>0</v>
      </c>
      <c r="N38" s="397">
        <f t="shared" ref="N38:N52" si="3">SUM(B38:M38)</f>
        <v>0</v>
      </c>
      <c r="O38" s="394" t="str">
        <f t="shared" si="1"/>
        <v/>
      </c>
    </row>
    <row r="39" spans="1:15" s="25" customFormat="1" ht="15.95" customHeight="1" x14ac:dyDescent="0.2">
      <c r="A39" s="395" t="s">
        <v>550</v>
      </c>
      <c r="B39" s="447">
        <v>0</v>
      </c>
      <c r="C39" s="447">
        <v>0</v>
      </c>
      <c r="D39" s="447">
        <v>0</v>
      </c>
      <c r="E39" s="447"/>
      <c r="F39" s="447">
        <v>0</v>
      </c>
      <c r="G39" s="447">
        <v>0</v>
      </c>
      <c r="H39" s="447">
        <v>0</v>
      </c>
      <c r="I39" s="447">
        <v>0</v>
      </c>
      <c r="J39" s="447">
        <v>0</v>
      </c>
      <c r="K39" s="447">
        <v>0</v>
      </c>
      <c r="L39" s="447">
        <v>0</v>
      </c>
      <c r="M39" s="447">
        <v>0</v>
      </c>
      <c r="N39" s="397">
        <f t="shared" si="3"/>
        <v>0</v>
      </c>
      <c r="O39" s="394" t="str">
        <f t="shared" si="1"/>
        <v/>
      </c>
    </row>
    <row r="40" spans="1:15" s="25" customFormat="1" ht="15.95" customHeight="1" x14ac:dyDescent="0.2">
      <c r="A40" s="395" t="s">
        <v>536</v>
      </c>
      <c r="B40" s="447">
        <v>0</v>
      </c>
      <c r="C40" s="447">
        <v>0</v>
      </c>
      <c r="D40" s="447">
        <v>0</v>
      </c>
      <c r="E40" s="447"/>
      <c r="F40" s="447">
        <v>0</v>
      </c>
      <c r="G40" s="447">
        <v>0</v>
      </c>
      <c r="H40" s="447">
        <v>0</v>
      </c>
      <c r="I40" s="447">
        <v>0</v>
      </c>
      <c r="J40" s="447">
        <v>0</v>
      </c>
      <c r="K40" s="447">
        <v>0</v>
      </c>
      <c r="L40" s="447">
        <v>0</v>
      </c>
      <c r="M40" s="447">
        <v>0</v>
      </c>
      <c r="N40" s="397">
        <f>SUM(B40:M40)</f>
        <v>0</v>
      </c>
      <c r="O40" s="394" t="str">
        <f t="shared" si="1"/>
        <v/>
      </c>
    </row>
    <row r="41" spans="1:15" s="25" customFormat="1" ht="15.95" customHeight="1" x14ac:dyDescent="0.2">
      <c r="A41" s="395" t="s">
        <v>500</v>
      </c>
      <c r="B41" s="447">
        <v>138.1</v>
      </c>
      <c r="C41" s="447">
        <v>63.3</v>
      </c>
      <c r="D41" s="447">
        <v>65.25</v>
      </c>
      <c r="E41" s="447">
        <v>16.649999999999999</v>
      </c>
      <c r="F41" s="447">
        <v>31.1</v>
      </c>
      <c r="G41" s="447">
        <v>15.55</v>
      </c>
      <c r="H41" s="447">
        <v>16.649999999999999</v>
      </c>
      <c r="I41" s="447">
        <v>0</v>
      </c>
      <c r="J41" s="447">
        <v>15.55</v>
      </c>
      <c r="K41" s="447">
        <v>0</v>
      </c>
      <c r="L41" s="447">
        <v>0</v>
      </c>
      <c r="M41" s="447">
        <v>0</v>
      </c>
      <c r="N41" s="397">
        <f t="shared" si="3"/>
        <v>362.15</v>
      </c>
      <c r="O41" s="394">
        <f t="shared" si="1"/>
        <v>45.268749999999997</v>
      </c>
    </row>
    <row r="42" spans="1:15" s="25" customFormat="1" ht="15.95" customHeight="1" x14ac:dyDescent="0.2">
      <c r="A42" s="461" t="s">
        <v>475</v>
      </c>
      <c r="B42" s="447">
        <v>0</v>
      </c>
      <c r="C42" s="447">
        <v>0</v>
      </c>
      <c r="D42" s="447">
        <v>0</v>
      </c>
      <c r="E42" s="447"/>
      <c r="F42" s="447">
        <v>0</v>
      </c>
      <c r="G42" s="447">
        <v>0</v>
      </c>
      <c r="H42" s="447">
        <v>0</v>
      </c>
      <c r="I42" s="447">
        <v>0</v>
      </c>
      <c r="J42" s="447">
        <v>0</v>
      </c>
      <c r="K42" s="447">
        <v>0</v>
      </c>
      <c r="L42" s="447">
        <v>0</v>
      </c>
      <c r="M42" s="447">
        <v>0</v>
      </c>
      <c r="N42" s="393">
        <f t="shared" si="3"/>
        <v>0</v>
      </c>
      <c r="O42" s="394" t="str">
        <f t="shared" si="1"/>
        <v/>
      </c>
    </row>
    <row r="43" spans="1:15" s="25" customFormat="1" ht="15.95" customHeight="1" x14ac:dyDescent="0.2">
      <c r="A43" s="395" t="s">
        <v>72</v>
      </c>
      <c r="B43" s="447">
        <v>0</v>
      </c>
      <c r="C43" s="447">
        <v>108.62</v>
      </c>
      <c r="D43" s="447">
        <v>571.16</v>
      </c>
      <c r="E43" s="447"/>
      <c r="F43" s="447">
        <v>177.02</v>
      </c>
      <c r="G43" s="447">
        <v>102.05</v>
      </c>
      <c r="H43" s="447">
        <v>101.78</v>
      </c>
      <c r="I43" s="447">
        <v>101.25</v>
      </c>
      <c r="J43" s="447">
        <v>198.52</v>
      </c>
      <c r="K43" s="447">
        <v>0</v>
      </c>
      <c r="L43" s="447">
        <v>0</v>
      </c>
      <c r="M43" s="447">
        <v>0</v>
      </c>
      <c r="N43" s="397">
        <f t="shared" si="3"/>
        <v>1360.3999999999999</v>
      </c>
      <c r="O43" s="394">
        <f t="shared" si="1"/>
        <v>194.34285714285713</v>
      </c>
    </row>
    <row r="44" spans="1:15" s="25" customFormat="1" ht="15.95" customHeight="1" x14ac:dyDescent="0.2">
      <c r="A44" s="395" t="s">
        <v>98</v>
      </c>
      <c r="B44" s="447">
        <v>0</v>
      </c>
      <c r="C44" s="447">
        <v>0</v>
      </c>
      <c r="D44" s="447">
        <v>0</v>
      </c>
      <c r="E44" s="447"/>
      <c r="F44" s="447">
        <v>0</v>
      </c>
      <c r="G44" s="447">
        <v>0</v>
      </c>
      <c r="H44" s="447">
        <v>0</v>
      </c>
      <c r="I44" s="447">
        <v>0</v>
      </c>
      <c r="J44" s="447">
        <v>0</v>
      </c>
      <c r="K44" s="447">
        <v>0</v>
      </c>
      <c r="L44" s="447">
        <v>0</v>
      </c>
      <c r="M44" s="447">
        <v>0</v>
      </c>
      <c r="N44" s="397">
        <f t="shared" si="3"/>
        <v>0</v>
      </c>
      <c r="O44" s="394" t="str">
        <f t="shared" si="1"/>
        <v/>
      </c>
    </row>
    <row r="45" spans="1:15" s="25" customFormat="1" ht="15.95" customHeight="1" x14ac:dyDescent="0.2">
      <c r="A45" s="395" t="s">
        <v>73</v>
      </c>
      <c r="B45" s="447">
        <v>80.900000000000006</v>
      </c>
      <c r="C45" s="447">
        <v>179.9</v>
      </c>
      <c r="D45" s="447">
        <v>278.89999999999998</v>
      </c>
      <c r="E45" s="447">
        <v>80.900000000000006</v>
      </c>
      <c r="F45" s="447">
        <v>179.9</v>
      </c>
      <c r="G45" s="447">
        <v>179.9</v>
      </c>
      <c r="H45" s="447">
        <v>99</v>
      </c>
      <c r="I45" s="447">
        <v>211.75</v>
      </c>
      <c r="J45" s="447">
        <v>80.900000000000006</v>
      </c>
      <c r="K45" s="447">
        <v>0</v>
      </c>
      <c r="L45" s="447">
        <v>0</v>
      </c>
      <c r="M45" s="447">
        <v>0</v>
      </c>
      <c r="N45" s="397">
        <f t="shared" si="3"/>
        <v>1372.0500000000002</v>
      </c>
      <c r="O45" s="394">
        <f t="shared" si="1"/>
        <v>152.45000000000002</v>
      </c>
    </row>
    <row r="46" spans="1:15" s="25" customFormat="1" ht="15.95" customHeight="1" x14ac:dyDescent="0.2">
      <c r="A46" s="395" t="s">
        <v>75</v>
      </c>
      <c r="B46" s="447">
        <v>250.23</v>
      </c>
      <c r="C46" s="447">
        <v>250.35</v>
      </c>
      <c r="D46" s="447">
        <v>231.69</v>
      </c>
      <c r="E46" s="447">
        <v>224.45</v>
      </c>
      <c r="F46" s="447">
        <v>251.77</v>
      </c>
      <c r="G46" s="447">
        <v>228.27</v>
      </c>
      <c r="H46" s="447">
        <v>219.21</v>
      </c>
      <c r="I46" s="447">
        <v>220.29</v>
      </c>
      <c r="J46" s="447">
        <v>230.02</v>
      </c>
      <c r="K46" s="447">
        <v>0</v>
      </c>
      <c r="L46" s="447">
        <v>0</v>
      </c>
      <c r="M46" s="447">
        <v>0</v>
      </c>
      <c r="N46" s="397">
        <f t="shared" si="3"/>
        <v>2106.2800000000002</v>
      </c>
      <c r="O46" s="394">
        <f t="shared" si="1"/>
        <v>234.03111111111113</v>
      </c>
    </row>
    <row r="47" spans="1:15" s="25" customFormat="1" ht="15.95" customHeight="1" x14ac:dyDescent="0.2">
      <c r="A47" s="395" t="s">
        <v>269</v>
      </c>
      <c r="B47" s="447">
        <v>0</v>
      </c>
      <c r="C47" s="447">
        <v>0</v>
      </c>
      <c r="D47" s="447">
        <v>0</v>
      </c>
      <c r="E47" s="447"/>
      <c r="F47" s="447">
        <v>0</v>
      </c>
      <c r="G47" s="447">
        <v>0</v>
      </c>
      <c r="H47" s="447">
        <v>0</v>
      </c>
      <c r="I47" s="447">
        <v>0</v>
      </c>
      <c r="J47" s="447">
        <v>0</v>
      </c>
      <c r="K47" s="447">
        <v>0</v>
      </c>
      <c r="L47" s="447">
        <v>0</v>
      </c>
      <c r="M47" s="447">
        <v>0</v>
      </c>
      <c r="N47" s="397">
        <f t="shared" si="3"/>
        <v>0</v>
      </c>
      <c r="O47" s="394" t="str">
        <f t="shared" si="1"/>
        <v/>
      </c>
    </row>
    <row r="48" spans="1:15" s="25" customFormat="1" ht="15.95" customHeight="1" x14ac:dyDescent="0.2">
      <c r="A48" s="395" t="s">
        <v>201</v>
      </c>
      <c r="B48" s="447">
        <v>0</v>
      </c>
      <c r="C48" s="447">
        <v>0</v>
      </c>
      <c r="D48" s="447">
        <v>0</v>
      </c>
      <c r="E48" s="447"/>
      <c r="F48" s="447">
        <v>0</v>
      </c>
      <c r="G48" s="447">
        <v>0</v>
      </c>
      <c r="H48" s="447">
        <v>0</v>
      </c>
      <c r="I48" s="447">
        <v>0</v>
      </c>
      <c r="J48" s="447">
        <v>0</v>
      </c>
      <c r="K48" s="447">
        <v>0</v>
      </c>
      <c r="L48" s="447">
        <v>0</v>
      </c>
      <c r="M48" s="447">
        <v>0</v>
      </c>
      <c r="N48" s="397">
        <f t="shared" si="3"/>
        <v>0</v>
      </c>
      <c r="O48" s="394" t="str">
        <f t="shared" si="1"/>
        <v/>
      </c>
    </row>
    <row r="49" spans="1:15" s="25" customFormat="1" ht="15.95" customHeight="1" x14ac:dyDescent="0.2">
      <c r="A49" s="395" t="s">
        <v>673</v>
      </c>
      <c r="B49" s="447">
        <v>0</v>
      </c>
      <c r="C49" s="447">
        <v>0</v>
      </c>
      <c r="D49" s="447">
        <v>0</v>
      </c>
      <c r="E49" s="447"/>
      <c r="F49" s="447">
        <v>0</v>
      </c>
      <c r="G49" s="447">
        <v>0</v>
      </c>
      <c r="H49" s="447">
        <v>0</v>
      </c>
      <c r="I49" s="447">
        <v>0</v>
      </c>
      <c r="J49" s="447">
        <v>99.83</v>
      </c>
      <c r="K49" s="447">
        <v>0</v>
      </c>
      <c r="L49" s="447">
        <v>0</v>
      </c>
      <c r="M49" s="447">
        <v>0</v>
      </c>
      <c r="N49" s="397"/>
      <c r="O49" s="394"/>
    </row>
    <row r="50" spans="1:15" s="25" customFormat="1" ht="15.95" customHeight="1" x14ac:dyDescent="0.2">
      <c r="A50" s="395" t="s">
        <v>79</v>
      </c>
      <c r="B50" s="447">
        <v>0</v>
      </c>
      <c r="C50" s="447">
        <v>0</v>
      </c>
      <c r="D50" s="447">
        <v>43.5</v>
      </c>
      <c r="E50" s="447">
        <v>42</v>
      </c>
      <c r="F50" s="447">
        <v>42</v>
      </c>
      <c r="G50" s="447">
        <v>0</v>
      </c>
      <c r="H50" s="447">
        <v>0</v>
      </c>
      <c r="I50" s="447">
        <v>0</v>
      </c>
      <c r="J50" s="447">
        <v>0</v>
      </c>
      <c r="K50" s="447">
        <v>0</v>
      </c>
      <c r="L50" s="447">
        <v>0</v>
      </c>
      <c r="M50" s="447">
        <v>0</v>
      </c>
      <c r="N50" s="397">
        <f t="shared" si="3"/>
        <v>127.5</v>
      </c>
      <c r="O50" s="394">
        <f t="shared" si="1"/>
        <v>42.5</v>
      </c>
    </row>
    <row r="51" spans="1:15" s="25" customFormat="1" ht="15.95" customHeight="1" x14ac:dyDescent="0.2">
      <c r="A51" s="395" t="s">
        <v>81</v>
      </c>
      <c r="B51" s="447">
        <v>129.94</v>
      </c>
      <c r="C51" s="447">
        <v>129.91</v>
      </c>
      <c r="D51" s="447">
        <v>129.88999999999999</v>
      </c>
      <c r="E51" s="447">
        <v>129.87</v>
      </c>
      <c r="F51" s="447">
        <v>129.85</v>
      </c>
      <c r="G51" s="447">
        <v>125.64</v>
      </c>
      <c r="H51" s="447">
        <v>125.64</v>
      </c>
      <c r="I51" s="447">
        <v>125.64</v>
      </c>
      <c r="J51" s="447">
        <v>125.64</v>
      </c>
      <c r="K51" s="447">
        <v>0</v>
      </c>
      <c r="L51" s="447">
        <v>0</v>
      </c>
      <c r="M51" s="447">
        <v>0</v>
      </c>
      <c r="N51" s="397">
        <f t="shared" si="3"/>
        <v>1152.0200000000002</v>
      </c>
      <c r="O51" s="394">
        <f t="shared" si="1"/>
        <v>128.00222222222226</v>
      </c>
    </row>
    <row r="52" spans="1:15" s="25" customFormat="1" ht="15.95" customHeight="1" x14ac:dyDescent="0.2">
      <c r="A52" s="395" t="s">
        <v>87</v>
      </c>
      <c r="B52" s="447">
        <v>1.65</v>
      </c>
      <c r="C52" s="447">
        <v>0</v>
      </c>
      <c r="D52" s="447">
        <v>0.15</v>
      </c>
      <c r="E52" s="447">
        <v>1.51</v>
      </c>
      <c r="F52" s="447">
        <v>0</v>
      </c>
      <c r="G52" s="447">
        <v>0</v>
      </c>
      <c r="H52" s="447">
        <v>0</v>
      </c>
      <c r="I52" s="447">
        <v>0</v>
      </c>
      <c r="J52" s="447">
        <v>5.04</v>
      </c>
      <c r="K52" s="447">
        <v>0</v>
      </c>
      <c r="L52" s="447">
        <v>0</v>
      </c>
      <c r="M52" s="447">
        <v>0</v>
      </c>
      <c r="N52" s="397">
        <f t="shared" si="3"/>
        <v>8.35</v>
      </c>
      <c r="O52" s="394">
        <f t="shared" si="1"/>
        <v>2.0874999999999999</v>
      </c>
    </row>
    <row r="53" spans="1:15" s="25" customFormat="1" ht="15.95" customHeight="1" thickBot="1" x14ac:dyDescent="0.25">
      <c r="A53" s="400" t="s">
        <v>1</v>
      </c>
      <c r="B53" s="401">
        <f t="shared" ref="B53:M53" si="4">SUM(B7:B52)</f>
        <v>1057.22</v>
      </c>
      <c r="C53" s="401">
        <f t="shared" si="4"/>
        <v>1537.24</v>
      </c>
      <c r="D53" s="401">
        <f t="shared" si="4"/>
        <v>4171.59</v>
      </c>
      <c r="E53" s="401">
        <f t="shared" si="4"/>
        <v>971.64</v>
      </c>
      <c r="F53" s="401">
        <f t="shared" si="4"/>
        <v>1491.8799999999999</v>
      </c>
      <c r="G53" s="401">
        <f t="shared" si="4"/>
        <v>1029.1400000000001</v>
      </c>
      <c r="H53" s="401">
        <f>SUM(H7:H52)</f>
        <v>1161.1099999999999</v>
      </c>
      <c r="I53" s="401">
        <f>SUM(I7:I52)</f>
        <v>1680.4400000000003</v>
      </c>
      <c r="J53" s="401">
        <f t="shared" si="4"/>
        <v>872.42</v>
      </c>
      <c r="K53" s="401">
        <f t="shared" si="4"/>
        <v>0</v>
      </c>
      <c r="L53" s="401">
        <f t="shared" si="4"/>
        <v>0</v>
      </c>
      <c r="M53" s="462">
        <f t="shared" si="4"/>
        <v>0</v>
      </c>
      <c r="N53" s="463">
        <f>SUM(N7:N52)</f>
        <v>13516.850000000002</v>
      </c>
      <c r="O53" s="402">
        <f>IFERROR(AVERAGEIF(B53:M53,"&gt;0"),"")</f>
        <v>1552.52</v>
      </c>
    </row>
    <row r="54" spans="1:15" s="25" customFormat="1" ht="15.95" customHeight="1" thickBot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25" customFormat="1" ht="15.95" customHeight="1" thickBot="1" x14ac:dyDescent="0.25">
      <c r="A55" s="403" t="s">
        <v>2</v>
      </c>
      <c r="B55" s="404">
        <f t="shared" ref="B55:O55" si="5">B6</f>
        <v>43831</v>
      </c>
      <c r="C55" s="405">
        <f t="shared" si="5"/>
        <v>43862</v>
      </c>
      <c r="D55" s="405">
        <f t="shared" si="5"/>
        <v>43891</v>
      </c>
      <c r="E55" s="405">
        <f t="shared" si="5"/>
        <v>43922</v>
      </c>
      <c r="F55" s="405">
        <f t="shared" si="5"/>
        <v>43952</v>
      </c>
      <c r="G55" s="405">
        <f t="shared" si="5"/>
        <v>43983</v>
      </c>
      <c r="H55" s="405">
        <f t="shared" si="5"/>
        <v>44013</v>
      </c>
      <c r="I55" s="405">
        <f t="shared" si="5"/>
        <v>44044</v>
      </c>
      <c r="J55" s="405">
        <f t="shared" si="5"/>
        <v>44075</v>
      </c>
      <c r="K55" s="405">
        <f t="shared" si="5"/>
        <v>44105</v>
      </c>
      <c r="L55" s="405">
        <f t="shared" si="5"/>
        <v>44136</v>
      </c>
      <c r="M55" s="464">
        <f t="shared" si="5"/>
        <v>44166</v>
      </c>
      <c r="N55" s="465" t="str">
        <f t="shared" si="5"/>
        <v>Total</v>
      </c>
      <c r="O55" s="466" t="str">
        <f t="shared" si="5"/>
        <v>Média</v>
      </c>
    </row>
    <row r="56" spans="1:15" s="25" customFormat="1" ht="15.95" customHeight="1" x14ac:dyDescent="0.2">
      <c r="A56" s="408" t="s">
        <v>5</v>
      </c>
      <c r="B56" s="447">
        <v>0</v>
      </c>
      <c r="C56" s="447">
        <v>4000</v>
      </c>
      <c r="D56" s="447">
        <v>4000</v>
      </c>
      <c r="E56" s="447">
        <v>4000</v>
      </c>
      <c r="F56" s="447">
        <v>4000</v>
      </c>
      <c r="G56" s="447">
        <v>4000</v>
      </c>
      <c r="H56" s="447">
        <v>4000</v>
      </c>
      <c r="I56" s="447">
        <v>4000</v>
      </c>
      <c r="J56" s="447">
        <v>4000</v>
      </c>
      <c r="K56" s="447">
        <v>0</v>
      </c>
      <c r="L56" s="447">
        <v>0</v>
      </c>
      <c r="M56" s="447">
        <v>0</v>
      </c>
      <c r="N56" s="397">
        <f t="shared" ref="N56:N61" si="6">SUM(B56:M56)</f>
        <v>32000</v>
      </c>
      <c r="O56" s="394">
        <f t="shared" ref="O56:O62" si="7">IFERROR(AVERAGEIF(B56:M56,"&gt;0"),"")</f>
        <v>4000</v>
      </c>
    </row>
    <row r="57" spans="1:15" s="25" customFormat="1" ht="15.95" customHeight="1" x14ac:dyDescent="0.2">
      <c r="A57" s="408" t="s">
        <v>317</v>
      </c>
      <c r="B57" s="447">
        <v>0</v>
      </c>
      <c r="C57" s="447">
        <v>0</v>
      </c>
      <c r="D57" s="447">
        <v>0</v>
      </c>
      <c r="E57" s="447">
        <v>0</v>
      </c>
      <c r="F57" s="447">
        <v>0</v>
      </c>
      <c r="G57" s="447">
        <v>0</v>
      </c>
      <c r="H57" s="447">
        <v>0</v>
      </c>
      <c r="I57" s="447">
        <v>0</v>
      </c>
      <c r="J57" s="447">
        <v>0</v>
      </c>
      <c r="K57" s="447">
        <v>0</v>
      </c>
      <c r="L57" s="447">
        <v>0</v>
      </c>
      <c r="M57" s="447">
        <v>0</v>
      </c>
      <c r="N57" s="397">
        <f t="shared" si="6"/>
        <v>0</v>
      </c>
      <c r="O57" s="394" t="str">
        <f t="shared" si="7"/>
        <v/>
      </c>
    </row>
    <row r="58" spans="1:15" s="25" customFormat="1" ht="15.95" customHeight="1" x14ac:dyDescent="0.2">
      <c r="A58" s="408" t="s">
        <v>457</v>
      </c>
      <c r="B58" s="447">
        <v>0</v>
      </c>
      <c r="C58" s="447">
        <v>0</v>
      </c>
      <c r="D58" s="447">
        <v>520</v>
      </c>
      <c r="E58" s="447">
        <v>0</v>
      </c>
      <c r="F58" s="447">
        <v>0</v>
      </c>
      <c r="G58" s="447">
        <v>0</v>
      </c>
      <c r="H58" s="447">
        <v>0</v>
      </c>
      <c r="I58" s="447">
        <v>0</v>
      </c>
      <c r="J58" s="447">
        <v>0</v>
      </c>
      <c r="K58" s="447">
        <v>0</v>
      </c>
      <c r="L58" s="447">
        <v>0</v>
      </c>
      <c r="M58" s="447">
        <v>0</v>
      </c>
      <c r="N58" s="397">
        <f>SUM(B58:M58)</f>
        <v>520</v>
      </c>
      <c r="O58" s="394">
        <f t="shared" si="7"/>
        <v>520</v>
      </c>
    </row>
    <row r="59" spans="1:15" s="25" customFormat="1" ht="15.95" customHeight="1" x14ac:dyDescent="0.2">
      <c r="A59" s="411" t="s">
        <v>61</v>
      </c>
      <c r="B59" s="447">
        <v>376</v>
      </c>
      <c r="C59" s="447">
        <v>0</v>
      </c>
      <c r="D59" s="447">
        <v>0</v>
      </c>
      <c r="E59" s="447">
        <v>0</v>
      </c>
      <c r="F59" s="447">
        <v>0</v>
      </c>
      <c r="G59" s="447">
        <v>0</v>
      </c>
      <c r="H59" s="447">
        <v>0</v>
      </c>
      <c r="I59" s="447">
        <v>0</v>
      </c>
      <c r="J59" s="447">
        <v>0</v>
      </c>
      <c r="K59" s="447">
        <v>0</v>
      </c>
      <c r="L59" s="447">
        <v>0</v>
      </c>
      <c r="M59" s="447">
        <v>0</v>
      </c>
      <c r="N59" s="397">
        <f t="shared" si="6"/>
        <v>376</v>
      </c>
      <c r="O59" s="394">
        <f t="shared" si="7"/>
        <v>376</v>
      </c>
    </row>
    <row r="60" spans="1:15" s="25" customFormat="1" ht="15.95" customHeight="1" x14ac:dyDescent="0.2">
      <c r="A60" s="411" t="s">
        <v>265</v>
      </c>
      <c r="B60" s="447">
        <v>0</v>
      </c>
      <c r="C60" s="447">
        <v>0</v>
      </c>
      <c r="D60" s="447">
        <v>0</v>
      </c>
      <c r="E60" s="447">
        <v>0</v>
      </c>
      <c r="F60" s="447">
        <v>0</v>
      </c>
      <c r="G60" s="447">
        <v>0</v>
      </c>
      <c r="H60" s="447">
        <v>0</v>
      </c>
      <c r="I60" s="447">
        <v>0</v>
      </c>
      <c r="J60" s="447">
        <v>0</v>
      </c>
      <c r="K60" s="447">
        <v>0</v>
      </c>
      <c r="L60" s="447">
        <v>0</v>
      </c>
      <c r="M60" s="447">
        <v>0</v>
      </c>
      <c r="N60" s="397">
        <f t="shared" si="6"/>
        <v>0</v>
      </c>
      <c r="O60" s="394" t="str">
        <f t="shared" si="7"/>
        <v/>
      </c>
    </row>
    <row r="61" spans="1:15" s="25" customFormat="1" ht="15.95" customHeight="1" x14ac:dyDescent="0.2">
      <c r="A61" s="411" t="s">
        <v>363</v>
      </c>
      <c r="B61" s="447">
        <v>71.760000000000005</v>
      </c>
      <c r="C61" s="447">
        <v>49.97</v>
      </c>
      <c r="D61" s="447">
        <v>46.2</v>
      </c>
      <c r="E61" s="447">
        <v>23.63</v>
      </c>
      <c r="F61" s="447">
        <v>45.33</v>
      </c>
      <c r="G61" s="447">
        <v>29.43</v>
      </c>
      <c r="H61" s="447">
        <v>41.63</v>
      </c>
      <c r="I61" s="447">
        <v>22.49</v>
      </c>
      <c r="J61" s="447">
        <v>0</v>
      </c>
      <c r="K61" s="447">
        <v>0</v>
      </c>
      <c r="L61" s="447">
        <v>0</v>
      </c>
      <c r="M61" s="447">
        <v>0</v>
      </c>
      <c r="N61" s="397">
        <f t="shared" si="6"/>
        <v>330.44</v>
      </c>
      <c r="O61" s="394">
        <f t="shared" si="7"/>
        <v>41.305</v>
      </c>
    </row>
    <row r="62" spans="1:15" s="25" customFormat="1" ht="15.95" customHeight="1" thickBot="1" x14ac:dyDescent="0.25">
      <c r="A62" s="412" t="s">
        <v>1</v>
      </c>
      <c r="B62" s="413">
        <f t="shared" ref="B62:M62" si="8">SUM(B56:B61)</f>
        <v>447.76</v>
      </c>
      <c r="C62" s="413">
        <f t="shared" si="8"/>
        <v>4049.97</v>
      </c>
      <c r="D62" s="413">
        <f t="shared" si="8"/>
        <v>4566.2</v>
      </c>
      <c r="E62" s="413">
        <f>SUM(E56:E61)</f>
        <v>4023.63</v>
      </c>
      <c r="F62" s="413">
        <f t="shared" si="8"/>
        <v>4045.33</v>
      </c>
      <c r="G62" s="413">
        <f t="shared" si="8"/>
        <v>4029.43</v>
      </c>
      <c r="H62" s="413">
        <f t="shared" si="8"/>
        <v>4041.63</v>
      </c>
      <c r="I62" s="413">
        <f t="shared" si="8"/>
        <v>4022.49</v>
      </c>
      <c r="J62" s="413">
        <f t="shared" si="8"/>
        <v>4000</v>
      </c>
      <c r="K62" s="413">
        <f t="shared" si="8"/>
        <v>0</v>
      </c>
      <c r="L62" s="413">
        <f t="shared" si="8"/>
        <v>0</v>
      </c>
      <c r="M62" s="413">
        <f t="shared" si="8"/>
        <v>0</v>
      </c>
      <c r="N62" s="460">
        <f>SUM(B62:M62)</f>
        <v>33226.44</v>
      </c>
      <c r="O62" s="414">
        <f t="shared" si="7"/>
        <v>3691.8266666666668</v>
      </c>
    </row>
    <row r="63" spans="1:15" s="25" customFormat="1" ht="15.95" customHeight="1" thickBot="1" x14ac:dyDescent="0.25">
      <c r="A63" s="415"/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256"/>
      <c r="O63" s="417"/>
    </row>
    <row r="64" spans="1:15" s="34" customFormat="1" ht="15.95" customHeight="1" x14ac:dyDescent="0.2">
      <c r="A64" s="467" t="s">
        <v>9</v>
      </c>
      <c r="B64" s="468">
        <f>'[2]2020'!C25</f>
        <v>28100.47</v>
      </c>
      <c r="C64" s="468">
        <f>'[2]2020'!D25</f>
        <v>31022.26</v>
      </c>
      <c r="D64" s="468">
        <f>'[2]2020'!E25</f>
        <v>31174.79</v>
      </c>
      <c r="E64" s="468">
        <f>'[2]2020'!F25</f>
        <v>34064.74</v>
      </c>
      <c r="F64" s="468">
        <f>'[2]2020'!G25</f>
        <v>36757.839999999997</v>
      </c>
      <c r="G64" s="468">
        <f>'[2]2020'!H25</f>
        <v>39949.61</v>
      </c>
      <c r="H64" s="468">
        <f>'[2]2020'!I25</f>
        <v>42971.93</v>
      </c>
      <c r="I64" s="468">
        <f>'[2]2020'!J25</f>
        <v>45270.05</v>
      </c>
      <c r="J64" s="468">
        <f>'[2]2020'!K25</f>
        <v>48757.94</v>
      </c>
      <c r="K64" s="468">
        <f>'[2]2020'!L25</f>
        <v>0</v>
      </c>
      <c r="L64" s="468">
        <f>'[2]2020'!M25</f>
        <v>0</v>
      </c>
      <c r="M64" s="468">
        <f>'[2]2020'!N25</f>
        <v>0</v>
      </c>
      <c r="N64" s="452"/>
      <c r="O64" s="452"/>
    </row>
    <row r="65" spans="1:15" ht="14.1" customHeight="1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256"/>
      <c r="O65" s="98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7" firstPageNumber="0" orientation="landscape" horizontalDpi="300" verticalDpi="300" r:id="rId1"/>
  <headerFooter alignWithMargins="0"/>
  <ignoredErrors>
    <ignoredError sqref="B53:C53 D53:G53 J53:M53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O71"/>
  <sheetViews>
    <sheetView topLeftCell="A37" zoomScale="130" zoomScaleNormal="130" workbookViewId="0">
      <selection activeCell="J63" sqref="J63:J65"/>
    </sheetView>
  </sheetViews>
  <sheetFormatPr defaultRowHeight="12.75" x14ac:dyDescent="0.2"/>
  <cols>
    <col min="1" max="1" width="38.85546875" style="44" customWidth="1"/>
    <col min="2" max="13" width="9.7109375" style="44" customWidth="1"/>
    <col min="14" max="14" width="9.7109375" style="219" customWidth="1"/>
    <col min="15" max="15" width="9.7109375" style="44" customWidth="1"/>
    <col min="16" max="16" width="9.28515625" style="44" customWidth="1"/>
    <col min="17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42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101" t="s">
        <v>0</v>
      </c>
      <c r="B6" s="102">
        <f>APUCARANA!B6</f>
        <v>43831</v>
      </c>
      <c r="C6" s="102">
        <f>APUCARANA!C6</f>
        <v>43862</v>
      </c>
      <c r="D6" s="102">
        <f>APUCARANA!D6</f>
        <v>43891</v>
      </c>
      <c r="E6" s="102">
        <f>APUCARANA!E6</f>
        <v>43922</v>
      </c>
      <c r="F6" s="102">
        <f>APUCARANA!F6</f>
        <v>43952</v>
      </c>
      <c r="G6" s="102">
        <f>APUCARANA!G6</f>
        <v>43983</v>
      </c>
      <c r="H6" s="102">
        <f>APUCARANA!H6</f>
        <v>44013</v>
      </c>
      <c r="I6" s="102">
        <f>APUCARANA!I6</f>
        <v>44044</v>
      </c>
      <c r="J6" s="102">
        <f>APUCARANA!J6</f>
        <v>44075</v>
      </c>
      <c r="K6" s="102">
        <f>APUCARANA!K6</f>
        <v>44105</v>
      </c>
      <c r="L6" s="102">
        <f>APUCARANA!L6</f>
        <v>44136</v>
      </c>
      <c r="M6" s="102">
        <f>APUCARANA!M6</f>
        <v>44166</v>
      </c>
      <c r="N6" s="103" t="str">
        <f>APUCARANA!N6</f>
        <v>Total</v>
      </c>
      <c r="O6" s="104" t="str">
        <f>APUCARANA!O6</f>
        <v>Média</v>
      </c>
    </row>
    <row r="7" spans="1:15" s="71" customFormat="1" ht="12.6" customHeight="1" x14ac:dyDescent="0.2">
      <c r="A7" s="105" t="s">
        <v>222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220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62" t="s">
        <v>122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220">
        <f t="shared" ref="N8:N54" si="0">SUM(B8:M8)</f>
        <v>0</v>
      </c>
      <c r="O8" s="106" t="str">
        <f t="shared" ref="O8:O55" si="1">IFERROR(AVERAGEIF(B8:M8,"&gt;0"),"")</f>
        <v/>
      </c>
    </row>
    <row r="9" spans="1:15" s="25" customFormat="1" ht="12.6" customHeight="1" x14ac:dyDescent="0.2">
      <c r="A9" s="162" t="s">
        <v>113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109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220">
        <f t="shared" si="0"/>
        <v>109</v>
      </c>
      <c r="O9" s="106">
        <f t="shared" si="1"/>
        <v>109</v>
      </c>
    </row>
    <row r="10" spans="1:15" s="25" customFormat="1" ht="12.6" customHeight="1" x14ac:dyDescent="0.2">
      <c r="A10" s="162" t="s">
        <v>490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220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62" t="s">
        <v>309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220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613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184">
        <f>SUM(B12:M12)</f>
        <v>0</v>
      </c>
      <c r="O12" s="106" t="str">
        <f t="shared" si="1"/>
        <v/>
      </c>
    </row>
    <row r="13" spans="1:15" s="25" customFormat="1" ht="12.6" customHeight="1" x14ac:dyDescent="0.2">
      <c r="A13" s="162" t="s">
        <v>167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220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282" t="s">
        <v>131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220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282" t="s">
        <v>157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220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282" t="s">
        <v>149</v>
      </c>
      <c r="B16" s="53">
        <v>0</v>
      </c>
      <c r="C16" s="53">
        <v>495.12</v>
      </c>
      <c r="D16" s="53">
        <v>0</v>
      </c>
      <c r="E16" s="53">
        <v>0</v>
      </c>
      <c r="F16" s="53">
        <v>260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220">
        <f t="shared" si="0"/>
        <v>755.12</v>
      </c>
      <c r="O16" s="106">
        <f t="shared" si="1"/>
        <v>377.56</v>
      </c>
    </row>
    <row r="17" spans="1:15" s="25" customFormat="1" ht="12.6" customHeight="1" x14ac:dyDescent="0.2">
      <c r="A17" s="127" t="s">
        <v>70</v>
      </c>
      <c r="B17" s="53">
        <v>191.18</v>
      </c>
      <c r="C17" s="53">
        <v>388.21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220">
        <f t="shared" si="0"/>
        <v>579.39</v>
      </c>
      <c r="O17" s="106">
        <f t="shared" si="1"/>
        <v>289.69499999999999</v>
      </c>
    </row>
    <row r="18" spans="1:15" s="25" customFormat="1" ht="12.6" customHeight="1" x14ac:dyDescent="0.2">
      <c r="A18" s="127" t="s">
        <v>674</v>
      </c>
      <c r="B18" s="53"/>
      <c r="C18" s="53"/>
      <c r="D18" s="53">
        <v>0</v>
      </c>
      <c r="E18" s="53">
        <v>5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220"/>
      <c r="O18" s="106"/>
    </row>
    <row r="19" spans="1:15" s="25" customFormat="1" ht="12.6" customHeight="1" x14ac:dyDescent="0.2">
      <c r="A19" s="105" t="s">
        <v>491</v>
      </c>
      <c r="B19" s="53">
        <v>317.49</v>
      </c>
      <c r="C19" s="53">
        <v>235.95</v>
      </c>
      <c r="D19" s="53">
        <v>0</v>
      </c>
      <c r="E19" s="53">
        <v>346.46</v>
      </c>
      <c r="F19" s="53">
        <v>0</v>
      </c>
      <c r="G19" s="53">
        <v>148.55000000000001</v>
      </c>
      <c r="H19" s="53">
        <v>0</v>
      </c>
      <c r="I19" s="53">
        <v>0</v>
      </c>
      <c r="J19" s="53">
        <v>218.26</v>
      </c>
      <c r="K19" s="53">
        <v>0</v>
      </c>
      <c r="L19" s="53">
        <v>0</v>
      </c>
      <c r="M19" s="53">
        <v>0</v>
      </c>
      <c r="N19" s="220">
        <f t="shared" si="0"/>
        <v>1266.71</v>
      </c>
      <c r="O19" s="106">
        <f t="shared" si="1"/>
        <v>253.34200000000001</v>
      </c>
    </row>
    <row r="20" spans="1:15" s="25" customFormat="1" ht="12.6" customHeight="1" x14ac:dyDescent="0.2">
      <c r="A20" s="105" t="s">
        <v>245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220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67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220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153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220">
        <f>SUM(B22:M22)</f>
        <v>0</v>
      </c>
      <c r="O22" s="106" t="str">
        <f t="shared" si="1"/>
        <v/>
      </c>
    </row>
    <row r="23" spans="1:15" s="25" customFormat="1" ht="12.6" customHeight="1" x14ac:dyDescent="0.2">
      <c r="A23" s="105" t="s">
        <v>637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220">
        <f>SUM(B23:M23)</f>
        <v>0</v>
      </c>
      <c r="O23" s="106" t="str">
        <f t="shared" si="1"/>
        <v/>
      </c>
    </row>
    <row r="24" spans="1:15" s="25" customFormat="1" ht="12.6" customHeight="1" x14ac:dyDescent="0.2">
      <c r="A24" s="105" t="s">
        <v>246</v>
      </c>
      <c r="B24" s="53">
        <v>0</v>
      </c>
      <c r="C24" s="53">
        <v>80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220">
        <f t="shared" si="0"/>
        <v>80</v>
      </c>
      <c r="O24" s="106">
        <f t="shared" si="1"/>
        <v>80</v>
      </c>
    </row>
    <row r="25" spans="1:15" s="25" customFormat="1" ht="12.6" customHeight="1" x14ac:dyDescent="0.2">
      <c r="A25" s="105" t="s">
        <v>103</v>
      </c>
      <c r="B25" s="53">
        <v>490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220">
        <f t="shared" si="0"/>
        <v>490</v>
      </c>
      <c r="O25" s="106">
        <f t="shared" si="1"/>
        <v>490</v>
      </c>
    </row>
    <row r="26" spans="1:15" s="25" customFormat="1" ht="12.6" customHeight="1" x14ac:dyDescent="0.2">
      <c r="A26" s="105" t="s">
        <v>88</v>
      </c>
      <c r="B26" s="53">
        <v>10</v>
      </c>
      <c r="C26" s="53">
        <v>0</v>
      </c>
      <c r="D26" s="53">
        <v>0</v>
      </c>
      <c r="E26" s="53">
        <v>12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220">
        <f t="shared" si="0"/>
        <v>22</v>
      </c>
      <c r="O26" s="106">
        <f t="shared" si="1"/>
        <v>11</v>
      </c>
    </row>
    <row r="27" spans="1:15" s="25" customFormat="1" ht="12.6" customHeight="1" x14ac:dyDescent="0.2">
      <c r="A27" s="105" t="s">
        <v>607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220">
        <f>SUM(B27:M27)</f>
        <v>0</v>
      </c>
      <c r="O27" s="106" t="str">
        <f t="shared" si="1"/>
        <v/>
      </c>
    </row>
    <row r="28" spans="1:15" s="25" customFormat="1" ht="12.6" customHeight="1" x14ac:dyDescent="0.2">
      <c r="A28" s="105" t="s">
        <v>447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220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125</v>
      </c>
      <c r="B29" s="53">
        <v>91.26</v>
      </c>
      <c r="C29" s="53">
        <v>74.75</v>
      </c>
      <c r="D29" s="53">
        <v>0</v>
      </c>
      <c r="E29" s="53">
        <v>71.400000000000006</v>
      </c>
      <c r="F29" s="53">
        <v>48.91</v>
      </c>
      <c r="G29" s="53">
        <v>0</v>
      </c>
      <c r="H29" s="53">
        <v>0</v>
      </c>
      <c r="I29" s="53">
        <v>148.83000000000001</v>
      </c>
      <c r="J29" s="53">
        <v>0</v>
      </c>
      <c r="K29" s="53">
        <v>0</v>
      </c>
      <c r="L29" s="53">
        <v>0</v>
      </c>
      <c r="M29" s="53">
        <v>0</v>
      </c>
      <c r="N29" s="220">
        <f t="shared" si="0"/>
        <v>435.15</v>
      </c>
      <c r="O29" s="106">
        <f t="shared" si="1"/>
        <v>87.03</v>
      </c>
    </row>
    <row r="30" spans="1:15" s="25" customFormat="1" ht="12.6" customHeight="1" x14ac:dyDescent="0.2">
      <c r="A30" s="105" t="s">
        <v>126</v>
      </c>
      <c r="B30" s="53">
        <v>0</v>
      </c>
      <c r="C30" s="53">
        <v>0</v>
      </c>
      <c r="D30" s="53">
        <v>0</v>
      </c>
      <c r="E30" s="53">
        <v>786.9</v>
      </c>
      <c r="F30" s="53">
        <v>0</v>
      </c>
      <c r="G30" s="53">
        <v>300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220">
        <f t="shared" si="0"/>
        <v>1086.9000000000001</v>
      </c>
      <c r="O30" s="106">
        <f t="shared" si="1"/>
        <v>543.45000000000005</v>
      </c>
    </row>
    <row r="31" spans="1:15" s="25" customFormat="1" ht="12.6" customHeight="1" x14ac:dyDescent="0.2">
      <c r="A31" s="105" t="s">
        <v>69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25.5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220">
        <f t="shared" si="0"/>
        <v>25.5</v>
      </c>
      <c r="O31" s="106">
        <f t="shared" si="1"/>
        <v>25.5</v>
      </c>
    </row>
    <row r="32" spans="1:15" s="25" customFormat="1" ht="12.6" customHeight="1" x14ac:dyDescent="0.2">
      <c r="A32" s="105" t="s">
        <v>77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184">
        <f>SUM(B32:M32)</f>
        <v>0</v>
      </c>
      <c r="O32" s="106" t="str">
        <f t="shared" si="1"/>
        <v/>
      </c>
    </row>
    <row r="33" spans="1:15" s="25" customFormat="1" ht="12.6" customHeight="1" x14ac:dyDescent="0.2">
      <c r="A33" s="105" t="s">
        <v>76</v>
      </c>
      <c r="B33" s="53">
        <v>140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294.68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220">
        <f t="shared" si="0"/>
        <v>434.68</v>
      </c>
      <c r="O33" s="106">
        <f t="shared" si="1"/>
        <v>217.34</v>
      </c>
    </row>
    <row r="34" spans="1:15" s="25" customFormat="1" ht="12.6" customHeight="1" x14ac:dyDescent="0.2">
      <c r="A34" s="105" t="s">
        <v>551</v>
      </c>
      <c r="B34" s="53">
        <v>8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7.62</v>
      </c>
      <c r="I34" s="53">
        <v>0</v>
      </c>
      <c r="J34" s="53">
        <v>321.08999999999997</v>
      </c>
      <c r="K34" s="53">
        <v>0</v>
      </c>
      <c r="L34" s="53">
        <v>0</v>
      </c>
      <c r="M34" s="53">
        <v>0</v>
      </c>
      <c r="N34" s="220">
        <f t="shared" si="0"/>
        <v>336.71</v>
      </c>
      <c r="O34" s="106">
        <f t="shared" si="1"/>
        <v>112.23666666666666</v>
      </c>
    </row>
    <row r="35" spans="1:15" s="25" customFormat="1" ht="12.6" customHeight="1" x14ac:dyDescent="0.2">
      <c r="A35" s="105" t="s">
        <v>484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220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132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220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270" t="s">
        <v>690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95.22</v>
      </c>
      <c r="K37" s="53">
        <v>0</v>
      </c>
      <c r="L37" s="53">
        <v>0</v>
      </c>
      <c r="M37" s="53">
        <v>0</v>
      </c>
      <c r="N37" s="220">
        <f t="shared" si="0"/>
        <v>95.22</v>
      </c>
      <c r="O37" s="106">
        <f t="shared" si="1"/>
        <v>95.22</v>
      </c>
    </row>
    <row r="38" spans="1:15" s="25" customFormat="1" ht="12.6" customHeight="1" x14ac:dyDescent="0.2">
      <c r="A38" s="270" t="s">
        <v>372</v>
      </c>
      <c r="B38" s="53">
        <v>29.81</v>
      </c>
      <c r="C38" s="53">
        <v>29.81</v>
      </c>
      <c r="D38" s="53">
        <v>29.81</v>
      </c>
      <c r="E38" s="53">
        <v>29.81</v>
      </c>
      <c r="F38" s="53">
        <v>29.81</v>
      </c>
      <c r="G38" s="53">
        <v>42.06</v>
      </c>
      <c r="H38" s="53">
        <v>42.06</v>
      </c>
      <c r="I38" s="53">
        <v>42.06</v>
      </c>
      <c r="J38" s="53">
        <v>42.06</v>
      </c>
      <c r="K38" s="53">
        <v>0</v>
      </c>
      <c r="L38" s="53">
        <v>0</v>
      </c>
      <c r="M38" s="53">
        <v>0</v>
      </c>
      <c r="N38" s="220">
        <f t="shared" si="0"/>
        <v>317.29000000000002</v>
      </c>
      <c r="O38" s="106">
        <f t="shared" si="1"/>
        <v>35.254444444444445</v>
      </c>
    </row>
    <row r="39" spans="1:15" s="25" customFormat="1" ht="12.6" customHeight="1" x14ac:dyDescent="0.2">
      <c r="A39" s="105" t="s">
        <v>523</v>
      </c>
      <c r="B39" s="53">
        <v>640</v>
      </c>
      <c r="C39" s="53">
        <v>840</v>
      </c>
      <c r="D39" s="53">
        <v>0</v>
      </c>
      <c r="E39" s="53">
        <v>900</v>
      </c>
      <c r="F39" s="53">
        <v>480</v>
      </c>
      <c r="G39" s="53">
        <v>480</v>
      </c>
      <c r="H39" s="53">
        <v>540</v>
      </c>
      <c r="I39" s="53">
        <v>540</v>
      </c>
      <c r="J39" s="53">
        <v>911.47</v>
      </c>
      <c r="K39" s="53">
        <v>0</v>
      </c>
      <c r="L39" s="53">
        <v>0</v>
      </c>
      <c r="M39" s="53">
        <v>0</v>
      </c>
      <c r="N39" s="220">
        <f t="shared" si="0"/>
        <v>5331.47</v>
      </c>
      <c r="O39" s="106">
        <f t="shared" si="1"/>
        <v>666.43375000000003</v>
      </c>
    </row>
    <row r="40" spans="1:15" s="25" customFormat="1" ht="12.6" customHeight="1" x14ac:dyDescent="0.2">
      <c r="A40" s="105" t="s">
        <v>531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/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220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524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220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500</v>
      </c>
      <c r="B42" s="53">
        <v>44.35</v>
      </c>
      <c r="C42" s="53">
        <v>20.2</v>
      </c>
      <c r="D42" s="53">
        <v>0</v>
      </c>
      <c r="E42" s="53">
        <v>24</v>
      </c>
      <c r="F42" s="53">
        <v>53.5</v>
      </c>
      <c r="G42" s="53">
        <v>280.5</v>
      </c>
      <c r="H42" s="53">
        <v>25.8</v>
      </c>
      <c r="I42" s="53">
        <v>18.350000000000001</v>
      </c>
      <c r="J42" s="53">
        <v>18.350000000000001</v>
      </c>
      <c r="K42" s="53">
        <v>0</v>
      </c>
      <c r="L42" s="53">
        <v>0</v>
      </c>
      <c r="M42" s="53">
        <v>0</v>
      </c>
      <c r="N42" s="220">
        <f t="shared" si="0"/>
        <v>485.05000000000007</v>
      </c>
      <c r="O42" s="106">
        <f t="shared" si="1"/>
        <v>60.631250000000009</v>
      </c>
    </row>
    <row r="43" spans="1:15" s="25" customFormat="1" ht="12.6" customHeight="1" x14ac:dyDescent="0.2">
      <c r="A43" s="162" t="s">
        <v>337</v>
      </c>
      <c r="B43" s="53">
        <v>6.5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220">
        <f t="shared" si="0"/>
        <v>6.5</v>
      </c>
      <c r="O43" s="106">
        <f t="shared" si="1"/>
        <v>6.5</v>
      </c>
    </row>
    <row r="44" spans="1:15" s="25" customFormat="1" ht="12.6" customHeight="1" x14ac:dyDescent="0.2">
      <c r="A44" s="105" t="s">
        <v>89</v>
      </c>
      <c r="B44" s="53">
        <v>41.91</v>
      </c>
      <c r="C44" s="53">
        <v>40.74</v>
      </c>
      <c r="D44" s="53">
        <v>40.64</v>
      </c>
      <c r="E44" s="53">
        <v>39.770000000000003</v>
      </c>
      <c r="F44" s="53">
        <v>39.700000000000003</v>
      </c>
      <c r="G44" s="53">
        <v>43.53</v>
      </c>
      <c r="H44" s="53">
        <v>35.700000000000003</v>
      </c>
      <c r="I44" s="53">
        <v>39.119999999999997</v>
      </c>
      <c r="J44" s="53">
        <v>135.99</v>
      </c>
      <c r="K44" s="53">
        <v>0</v>
      </c>
      <c r="L44" s="53">
        <v>0</v>
      </c>
      <c r="M44" s="53">
        <v>0</v>
      </c>
      <c r="N44" s="220">
        <f t="shared" si="0"/>
        <v>457.1</v>
      </c>
      <c r="O44" s="106">
        <f t="shared" si="1"/>
        <v>50.788888888888891</v>
      </c>
    </row>
    <row r="45" spans="1:15" s="25" customFormat="1" ht="12.6" customHeight="1" x14ac:dyDescent="0.2">
      <c r="A45" s="105" t="s">
        <v>353</v>
      </c>
      <c r="B45" s="53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220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352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220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05" t="s">
        <v>98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220">
        <f t="shared" si="0"/>
        <v>0</v>
      </c>
      <c r="O47" s="106" t="str">
        <f t="shared" si="1"/>
        <v/>
      </c>
    </row>
    <row r="48" spans="1:15" s="25" customFormat="1" ht="12.6" customHeight="1" x14ac:dyDescent="0.2">
      <c r="A48" s="105" t="s">
        <v>96</v>
      </c>
      <c r="B48" s="53">
        <v>506.36</v>
      </c>
      <c r="C48" s="53">
        <v>506.36</v>
      </c>
      <c r="D48" s="53">
        <v>0</v>
      </c>
      <c r="E48" s="53">
        <v>322.8</v>
      </c>
      <c r="F48" s="53">
        <v>119.1</v>
      </c>
      <c r="G48" s="53">
        <v>119.1</v>
      </c>
      <c r="H48" s="53">
        <v>119.1</v>
      </c>
      <c r="I48" s="53">
        <v>119.1</v>
      </c>
      <c r="J48" s="53">
        <v>119.1</v>
      </c>
      <c r="K48" s="53">
        <v>0</v>
      </c>
      <c r="L48" s="53">
        <v>0</v>
      </c>
      <c r="M48" s="53">
        <v>0</v>
      </c>
      <c r="N48" s="220">
        <f t="shared" si="0"/>
        <v>1931.0199999999995</v>
      </c>
      <c r="O48" s="106">
        <f t="shared" si="1"/>
        <v>241.37749999999994</v>
      </c>
    </row>
    <row r="49" spans="1:15" s="25" customFormat="1" ht="12.6" customHeight="1" x14ac:dyDescent="0.2">
      <c r="A49" s="105" t="s">
        <v>104</v>
      </c>
      <c r="B49" s="53">
        <v>200</v>
      </c>
      <c r="C49" s="53">
        <v>200</v>
      </c>
      <c r="D49" s="53">
        <v>0</v>
      </c>
      <c r="E49" s="53">
        <v>400</v>
      </c>
      <c r="F49" s="53">
        <v>200</v>
      </c>
      <c r="G49" s="53">
        <v>200</v>
      </c>
      <c r="H49" s="53">
        <v>200</v>
      </c>
      <c r="I49" s="53">
        <v>200</v>
      </c>
      <c r="J49" s="53">
        <v>200</v>
      </c>
      <c r="K49" s="53">
        <v>0</v>
      </c>
      <c r="L49" s="53">
        <v>0</v>
      </c>
      <c r="M49" s="53">
        <v>0</v>
      </c>
      <c r="N49" s="220">
        <f t="shared" si="0"/>
        <v>1800</v>
      </c>
      <c r="O49" s="106">
        <f t="shared" si="1"/>
        <v>225</v>
      </c>
    </row>
    <row r="50" spans="1:15" s="25" customFormat="1" ht="12.6" customHeight="1" x14ac:dyDescent="0.2">
      <c r="A50" s="105" t="s">
        <v>75</v>
      </c>
      <c r="B50" s="53">
        <v>141.29</v>
      </c>
      <c r="C50" s="53">
        <v>183.07</v>
      </c>
      <c r="D50" s="53">
        <v>117.86</v>
      </c>
      <c r="E50" s="53">
        <v>194.63</v>
      </c>
      <c r="F50" s="53">
        <v>141.87</v>
      </c>
      <c r="G50" s="53">
        <v>151.46</v>
      </c>
      <c r="H50" s="53">
        <v>135.22</v>
      </c>
      <c r="I50" s="53">
        <v>146.07</v>
      </c>
      <c r="J50" s="53">
        <v>131.37</v>
      </c>
      <c r="K50" s="53">
        <v>0</v>
      </c>
      <c r="L50" s="53">
        <v>0</v>
      </c>
      <c r="M50" s="53">
        <v>0</v>
      </c>
      <c r="N50" s="220">
        <f t="shared" si="0"/>
        <v>1342.8400000000001</v>
      </c>
      <c r="O50" s="106">
        <f t="shared" si="1"/>
        <v>149.20444444444445</v>
      </c>
    </row>
    <row r="51" spans="1:15" s="25" customFormat="1" ht="12.6" customHeight="1" x14ac:dyDescent="0.2">
      <c r="A51" s="105" t="s">
        <v>248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50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220">
        <f t="shared" si="0"/>
        <v>50</v>
      </c>
      <c r="O51" s="106">
        <f t="shared" si="1"/>
        <v>50</v>
      </c>
    </row>
    <row r="52" spans="1:15" s="25" customFormat="1" ht="12.6" customHeight="1" x14ac:dyDescent="0.2">
      <c r="A52" s="105" t="s">
        <v>79</v>
      </c>
      <c r="B52" s="53">
        <v>0</v>
      </c>
      <c r="C52" s="53">
        <v>0</v>
      </c>
      <c r="D52" s="53">
        <v>0</v>
      </c>
      <c r="E52" s="53">
        <v>0</v>
      </c>
      <c r="F52" s="53">
        <v>10</v>
      </c>
      <c r="G52" s="53">
        <v>0</v>
      </c>
      <c r="H52" s="53">
        <v>49</v>
      </c>
      <c r="I52" s="53">
        <v>49</v>
      </c>
      <c r="J52" s="53">
        <v>49</v>
      </c>
      <c r="K52" s="53">
        <v>0</v>
      </c>
      <c r="L52" s="53">
        <v>0</v>
      </c>
      <c r="M52" s="53">
        <v>0</v>
      </c>
      <c r="N52" s="220">
        <f t="shared" si="0"/>
        <v>157</v>
      </c>
      <c r="O52" s="106">
        <f t="shared" si="1"/>
        <v>39.25</v>
      </c>
    </row>
    <row r="53" spans="1:15" s="25" customFormat="1" ht="12.6" customHeight="1" x14ac:dyDescent="0.2">
      <c r="A53" s="105" t="s">
        <v>81</v>
      </c>
      <c r="B53" s="53">
        <v>147.66999999999999</v>
      </c>
      <c r="C53" s="53">
        <v>147.99</v>
      </c>
      <c r="D53" s="53">
        <v>147.63</v>
      </c>
      <c r="E53" s="53">
        <v>147.72</v>
      </c>
      <c r="F53" s="53">
        <v>143.4</v>
      </c>
      <c r="G53" s="53">
        <v>0</v>
      </c>
      <c r="H53" s="53">
        <v>143.4</v>
      </c>
      <c r="I53" s="53">
        <v>143.4</v>
      </c>
      <c r="J53" s="53">
        <v>143.4</v>
      </c>
      <c r="K53" s="53">
        <v>0</v>
      </c>
      <c r="L53" s="53">
        <v>0</v>
      </c>
      <c r="M53" s="53">
        <v>0</v>
      </c>
      <c r="N53" s="220">
        <f t="shared" si="0"/>
        <v>1164.6099999999999</v>
      </c>
      <c r="O53" s="106">
        <f t="shared" si="1"/>
        <v>145.57624999999999</v>
      </c>
    </row>
    <row r="54" spans="1:15" s="25" customFormat="1" ht="12.6" customHeight="1" x14ac:dyDescent="0.2">
      <c r="A54" s="155" t="s">
        <v>520</v>
      </c>
      <c r="B54" s="53">
        <v>543.48</v>
      </c>
      <c r="C54" s="53">
        <v>43</v>
      </c>
      <c r="D54" s="53">
        <v>0</v>
      </c>
      <c r="E54" s="53">
        <v>86.88</v>
      </c>
      <c r="F54" s="53">
        <v>43</v>
      </c>
      <c r="G54" s="53">
        <v>43.35</v>
      </c>
      <c r="H54" s="53">
        <v>43</v>
      </c>
      <c r="I54" s="53">
        <v>43</v>
      </c>
      <c r="J54" s="53">
        <v>49.9</v>
      </c>
      <c r="K54" s="53">
        <v>0</v>
      </c>
      <c r="L54" s="53">
        <v>0</v>
      </c>
      <c r="M54" s="53">
        <v>0</v>
      </c>
      <c r="N54" s="220">
        <f t="shared" si="0"/>
        <v>895.61</v>
      </c>
      <c r="O54" s="106">
        <f t="shared" si="1"/>
        <v>111.95125</v>
      </c>
    </row>
    <row r="55" spans="1:15" s="25" customFormat="1" ht="12.6" customHeight="1" x14ac:dyDescent="0.2">
      <c r="A55" s="270" t="s">
        <v>202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220">
        <f>SUM(B55:M55)</f>
        <v>0</v>
      </c>
      <c r="O55" s="106" t="str">
        <f t="shared" si="1"/>
        <v/>
      </c>
    </row>
    <row r="56" spans="1:15" s="25" customFormat="1" ht="12.6" customHeight="1" thickBot="1" x14ac:dyDescent="0.25">
      <c r="A56" s="168" t="s">
        <v>1</v>
      </c>
      <c r="B56" s="192">
        <f>SUM(B7:B55)</f>
        <v>3549.3</v>
      </c>
      <c r="C56" s="192">
        <f t="shared" ref="C56:M56" si="2">SUM(C7:C55)</f>
        <v>3285.2</v>
      </c>
      <c r="D56" s="192">
        <f t="shared" si="2"/>
        <v>335.94</v>
      </c>
      <c r="E56" s="192">
        <f t="shared" si="2"/>
        <v>3367.37</v>
      </c>
      <c r="F56" s="192">
        <f t="shared" si="2"/>
        <v>1569.29</v>
      </c>
      <c r="G56" s="192">
        <f t="shared" si="2"/>
        <v>1943.0499999999997</v>
      </c>
      <c r="H56" s="192">
        <f>SUM(H7:H55)</f>
        <v>1685.5800000000002</v>
      </c>
      <c r="I56" s="192">
        <f>SUM(I7:I55)</f>
        <v>1488.93</v>
      </c>
      <c r="J56" s="192">
        <f t="shared" si="2"/>
        <v>2435.21</v>
      </c>
      <c r="K56" s="192">
        <f t="shared" si="2"/>
        <v>0</v>
      </c>
      <c r="L56" s="192">
        <f t="shared" si="2"/>
        <v>0</v>
      </c>
      <c r="M56" s="192">
        <f t="shared" si="2"/>
        <v>0</v>
      </c>
      <c r="N56" s="192">
        <f>SUM(N7:N55)</f>
        <v>19654.870000000003</v>
      </c>
      <c r="O56" s="315">
        <f>IFERROR(AVERAGEIF(B56:M56,"&gt;0"),"")</f>
        <v>2184.4299999999994</v>
      </c>
    </row>
    <row r="57" spans="1:15" s="25" customFormat="1" ht="12.6" customHeight="1" thickBot="1" x14ac:dyDescent="0.25"/>
    <row r="58" spans="1:15" s="25" customFormat="1" ht="12.6" customHeight="1" thickBot="1" x14ac:dyDescent="0.25">
      <c r="A58" s="64" t="s">
        <v>2</v>
      </c>
      <c r="B58" s="107">
        <f t="shared" ref="B58:O58" si="3">B6</f>
        <v>43831</v>
      </c>
      <c r="C58" s="108">
        <f t="shared" si="3"/>
        <v>43862</v>
      </c>
      <c r="D58" s="108">
        <f t="shared" si="3"/>
        <v>43891</v>
      </c>
      <c r="E58" s="108">
        <f t="shared" si="3"/>
        <v>43922</v>
      </c>
      <c r="F58" s="108">
        <f t="shared" si="3"/>
        <v>43952</v>
      </c>
      <c r="G58" s="108">
        <f t="shared" si="3"/>
        <v>43983</v>
      </c>
      <c r="H58" s="108">
        <f t="shared" si="3"/>
        <v>44013</v>
      </c>
      <c r="I58" s="108">
        <f t="shared" si="3"/>
        <v>44044</v>
      </c>
      <c r="J58" s="108">
        <f t="shared" si="3"/>
        <v>44075</v>
      </c>
      <c r="K58" s="108">
        <f t="shared" si="3"/>
        <v>44105</v>
      </c>
      <c r="L58" s="108">
        <f t="shared" si="3"/>
        <v>44136</v>
      </c>
      <c r="M58" s="108">
        <f t="shared" si="3"/>
        <v>44166</v>
      </c>
      <c r="N58" s="109" t="str">
        <f t="shared" si="3"/>
        <v>Total</v>
      </c>
      <c r="O58" s="120" t="str">
        <f t="shared" si="3"/>
        <v>Média</v>
      </c>
    </row>
    <row r="59" spans="1:15" s="25" customFormat="1" ht="12.6" customHeight="1" x14ac:dyDescent="0.2">
      <c r="A59" s="111" t="s">
        <v>5</v>
      </c>
      <c r="B59" s="167">
        <v>0</v>
      </c>
      <c r="C59" s="167">
        <v>4000</v>
      </c>
      <c r="D59" s="167">
        <v>4500</v>
      </c>
      <c r="E59" s="167">
        <v>4500</v>
      </c>
      <c r="F59" s="167">
        <v>4500</v>
      </c>
      <c r="G59" s="167">
        <v>4500</v>
      </c>
      <c r="H59" s="167">
        <v>4500</v>
      </c>
      <c r="I59" s="167">
        <v>4500</v>
      </c>
      <c r="J59" s="167">
        <v>4500</v>
      </c>
      <c r="K59" s="167">
        <v>0</v>
      </c>
      <c r="L59" s="167">
        <v>0</v>
      </c>
      <c r="M59" s="167">
        <v>0</v>
      </c>
      <c r="N59" s="233">
        <f t="shared" ref="N59:N68" si="4">SUM(B59:M59)</f>
        <v>35500</v>
      </c>
      <c r="O59" s="106">
        <f>IFERROR(AVERAGEIF(B59:M59,"&gt;0"),"")</f>
        <v>4437.5</v>
      </c>
    </row>
    <row r="60" spans="1:15" s="25" customFormat="1" ht="12.6" customHeight="1" x14ac:dyDescent="0.2">
      <c r="A60" s="111" t="s">
        <v>317</v>
      </c>
      <c r="B60" s="167">
        <v>0</v>
      </c>
      <c r="C60" s="167">
        <v>62.56</v>
      </c>
      <c r="D60" s="167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742.94</v>
      </c>
      <c r="J60" s="167">
        <v>0</v>
      </c>
      <c r="K60" s="167">
        <v>0</v>
      </c>
      <c r="L60" s="167">
        <v>0</v>
      </c>
      <c r="M60" s="167">
        <v>0</v>
      </c>
      <c r="N60" s="233">
        <f t="shared" si="4"/>
        <v>805.5</v>
      </c>
      <c r="O60" s="106">
        <f t="shared" ref="O60:O67" si="5">IFERROR(AVERAGEIF(B60:M60,"&gt;0"),"")</f>
        <v>402.75</v>
      </c>
    </row>
    <row r="61" spans="1:15" s="25" customFormat="1" ht="12.6" customHeight="1" x14ac:dyDescent="0.2">
      <c r="A61" s="111" t="s">
        <v>457</v>
      </c>
      <c r="B61" s="167">
        <v>0</v>
      </c>
      <c r="C61" s="167">
        <v>0</v>
      </c>
      <c r="D61" s="167">
        <v>0</v>
      </c>
      <c r="E61" s="167">
        <v>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84">
        <f t="shared" si="4"/>
        <v>0</v>
      </c>
      <c r="O61" s="106" t="str">
        <f t="shared" si="5"/>
        <v/>
      </c>
    </row>
    <row r="62" spans="1:15" s="25" customFormat="1" ht="12.6" customHeight="1" x14ac:dyDescent="0.2">
      <c r="A62" s="111" t="s">
        <v>432</v>
      </c>
      <c r="B62" s="167">
        <v>0</v>
      </c>
      <c r="C62" s="167">
        <v>0</v>
      </c>
      <c r="D62" s="167">
        <v>0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233">
        <f t="shared" si="4"/>
        <v>0</v>
      </c>
      <c r="O62" s="106" t="str">
        <f t="shared" si="5"/>
        <v/>
      </c>
    </row>
    <row r="63" spans="1:15" s="25" customFormat="1" ht="12.6" customHeight="1" x14ac:dyDescent="0.2">
      <c r="A63" s="112" t="s">
        <v>148</v>
      </c>
      <c r="B63" s="167">
        <v>28.86</v>
      </c>
      <c r="C63" s="167">
        <v>28.86</v>
      </c>
      <c r="D63" s="167">
        <v>0</v>
      </c>
      <c r="E63" s="167">
        <v>7.55</v>
      </c>
      <c r="F63" s="167">
        <v>11.91</v>
      </c>
      <c r="G63" s="167">
        <v>11.91</v>
      </c>
      <c r="H63" s="167">
        <v>11.91</v>
      </c>
      <c r="I63" s="167">
        <v>11.91</v>
      </c>
      <c r="J63" s="167">
        <v>12.81</v>
      </c>
      <c r="K63" s="167">
        <v>0</v>
      </c>
      <c r="L63" s="167">
        <v>0</v>
      </c>
      <c r="M63" s="167">
        <v>0</v>
      </c>
      <c r="N63" s="233">
        <f t="shared" si="4"/>
        <v>125.71999999999998</v>
      </c>
      <c r="O63" s="106">
        <f t="shared" si="5"/>
        <v>15.714999999999998</v>
      </c>
    </row>
    <row r="64" spans="1:15" s="25" customFormat="1" ht="12.6" customHeight="1" x14ac:dyDescent="0.2">
      <c r="A64" s="112" t="s">
        <v>61</v>
      </c>
      <c r="B64" s="167">
        <v>0</v>
      </c>
      <c r="C64" s="167">
        <v>0</v>
      </c>
      <c r="D64" s="167">
        <v>0</v>
      </c>
      <c r="E64" s="167">
        <v>0</v>
      </c>
      <c r="F64" s="167">
        <v>0</v>
      </c>
      <c r="G64" s="167">
        <v>0</v>
      </c>
      <c r="H64" s="167">
        <v>85.5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233">
        <f t="shared" si="4"/>
        <v>85.5</v>
      </c>
      <c r="O64" s="106">
        <f t="shared" si="5"/>
        <v>85.5</v>
      </c>
    </row>
    <row r="65" spans="1:15" s="25" customFormat="1" ht="12.6" customHeight="1" x14ac:dyDescent="0.2">
      <c r="A65" s="112" t="s">
        <v>3</v>
      </c>
      <c r="B65" s="167">
        <v>150.30000000000001</v>
      </c>
      <c r="C65" s="167">
        <v>165.9</v>
      </c>
      <c r="D65" s="167">
        <v>5.7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39</v>
      </c>
      <c r="K65" s="167">
        <v>0</v>
      </c>
      <c r="L65" s="167">
        <v>0</v>
      </c>
      <c r="M65" s="167">
        <v>0</v>
      </c>
      <c r="N65" s="233">
        <f t="shared" si="4"/>
        <v>360.90000000000003</v>
      </c>
      <c r="O65" s="106">
        <f t="shared" si="5"/>
        <v>90.225000000000009</v>
      </c>
    </row>
    <row r="66" spans="1:15" s="25" customFormat="1" ht="12.6" customHeight="1" x14ac:dyDescent="0.2">
      <c r="A66" s="112" t="s">
        <v>507</v>
      </c>
      <c r="B66" s="167">
        <v>0</v>
      </c>
      <c r="C66" s="167">
        <v>0</v>
      </c>
      <c r="D66" s="167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226">
        <f t="shared" si="4"/>
        <v>0</v>
      </c>
      <c r="O66" s="106" t="str">
        <f t="shared" si="5"/>
        <v/>
      </c>
    </row>
    <row r="67" spans="1:15" s="25" customFormat="1" ht="12.6" customHeight="1" x14ac:dyDescent="0.2">
      <c r="A67" s="112" t="s">
        <v>65</v>
      </c>
      <c r="B67" s="167">
        <v>78.900000000000006</v>
      </c>
      <c r="C67" s="167">
        <v>53.18</v>
      </c>
      <c r="D67" s="167">
        <v>62.28</v>
      </c>
      <c r="E67" s="167">
        <v>46.49</v>
      </c>
      <c r="F67" s="167">
        <v>39.799999999999997</v>
      </c>
      <c r="G67" s="167">
        <v>36.86</v>
      </c>
      <c r="H67" s="167">
        <v>30.36</v>
      </c>
      <c r="I67" s="167">
        <v>22.77</v>
      </c>
      <c r="J67" s="167">
        <v>0</v>
      </c>
      <c r="K67" s="167">
        <v>0</v>
      </c>
      <c r="L67" s="167">
        <v>0</v>
      </c>
      <c r="M67" s="167">
        <v>0</v>
      </c>
      <c r="N67" s="233">
        <f t="shared" si="4"/>
        <v>370.64000000000004</v>
      </c>
      <c r="O67" s="106">
        <f t="shared" si="5"/>
        <v>46.330000000000005</v>
      </c>
    </row>
    <row r="68" spans="1:15" s="25" customFormat="1" ht="12.6" customHeight="1" thickBot="1" x14ac:dyDescent="0.25">
      <c r="A68" s="176" t="s">
        <v>1</v>
      </c>
      <c r="B68" s="193">
        <f t="shared" ref="B68:M68" si="6">SUM(B59:B67)</f>
        <v>258.06000000000006</v>
      </c>
      <c r="C68" s="194">
        <f t="shared" si="6"/>
        <v>4310.5</v>
      </c>
      <c r="D68" s="194">
        <f t="shared" si="6"/>
        <v>4567.9799999999996</v>
      </c>
      <c r="E68" s="194">
        <f t="shared" si="6"/>
        <v>4554.04</v>
      </c>
      <c r="F68" s="194">
        <f t="shared" si="6"/>
        <v>4551.71</v>
      </c>
      <c r="G68" s="194">
        <f t="shared" si="6"/>
        <v>4548.7699999999995</v>
      </c>
      <c r="H68" s="194">
        <f t="shared" si="6"/>
        <v>4627.7699999999995</v>
      </c>
      <c r="I68" s="194">
        <f t="shared" si="6"/>
        <v>5277.6200000000008</v>
      </c>
      <c r="J68" s="194">
        <f t="shared" si="6"/>
        <v>4551.8100000000004</v>
      </c>
      <c r="K68" s="194">
        <f t="shared" si="6"/>
        <v>0</v>
      </c>
      <c r="L68" s="194">
        <f t="shared" si="6"/>
        <v>0</v>
      </c>
      <c r="M68" s="194">
        <f t="shared" si="6"/>
        <v>0</v>
      </c>
      <c r="N68" s="195">
        <f t="shared" si="4"/>
        <v>37248.26</v>
      </c>
      <c r="O68" s="304">
        <f>IFERROR(AVERAGEIF(B68:M68,"&gt;0"),"")</f>
        <v>4138.695555555556</v>
      </c>
    </row>
    <row r="69" spans="1:15" s="25" customFormat="1" ht="12.6" customHeight="1" thickBot="1" x14ac:dyDescent="0.25">
      <c r="A69" s="133"/>
      <c r="B69" s="7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217"/>
      <c r="O69" s="38"/>
    </row>
    <row r="70" spans="1:15" s="34" customFormat="1" ht="12.6" customHeight="1" thickBot="1" x14ac:dyDescent="0.25">
      <c r="A70" s="196" t="s">
        <v>9</v>
      </c>
      <c r="B70" s="257">
        <f>'[2]2020'!C26</f>
        <v>27332.19</v>
      </c>
      <c r="C70" s="257">
        <f>'[2]2020'!D26</f>
        <v>28359.48</v>
      </c>
      <c r="D70" s="257">
        <f>'[2]2020'!E26</f>
        <v>32629.13</v>
      </c>
      <c r="E70" s="257">
        <f>'[2]2020'!F26</f>
        <v>33836.800000000003</v>
      </c>
      <c r="F70" s="257">
        <f>'[2]2020'!G26</f>
        <v>36859.42</v>
      </c>
      <c r="G70" s="257">
        <f>'[2]2020'!H26</f>
        <v>39489.74</v>
      </c>
      <c r="H70" s="257">
        <f>'[2]2020'!I26</f>
        <v>42541.4</v>
      </c>
      <c r="I70" s="257">
        <f>'[2]2020'!J26</f>
        <v>46011.29</v>
      </c>
      <c r="J70" s="257">
        <f>'[2]2020'!K26</f>
        <v>48205.3</v>
      </c>
      <c r="K70" s="257">
        <f>'[2]2020'!L26</f>
        <v>0</v>
      </c>
      <c r="L70" s="257">
        <f>'[2]2020'!M26</f>
        <v>0</v>
      </c>
      <c r="M70" s="257">
        <f>'[2]2020'!N26</f>
        <v>0</v>
      </c>
      <c r="N70" s="43"/>
    </row>
    <row r="71" spans="1:15" s="25" customFormat="1" ht="14.1" customHeight="1" x14ac:dyDescent="0.2">
      <c r="N71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.39370078740157483" top="0.39370078740157483" bottom="0.39370078740157483" header="0.51181102362204722" footer="0.51181102362204722"/>
  <pageSetup scale="70" firstPageNumber="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O64"/>
  <sheetViews>
    <sheetView topLeftCell="A46" zoomScale="150" zoomScaleNormal="150" workbookViewId="0">
      <selection activeCell="I58" sqref="I58"/>
    </sheetView>
  </sheetViews>
  <sheetFormatPr defaultRowHeight="12.75" x14ac:dyDescent="0.2"/>
  <cols>
    <col min="1" max="1" width="30.5703125" style="44" customWidth="1"/>
    <col min="2" max="2" width="8.85546875" style="44" bestFit="1" customWidth="1"/>
    <col min="3" max="5" width="9" style="44" bestFit="1" customWidth="1"/>
    <col min="6" max="6" width="10" style="44" bestFit="1" customWidth="1"/>
    <col min="7" max="8" width="9" style="44" bestFit="1" customWidth="1"/>
    <col min="9" max="9" width="9.7109375" style="44" customWidth="1"/>
    <col min="10" max="10" width="9.5703125" style="44" customWidth="1"/>
    <col min="11" max="12" width="9" style="44" bestFit="1" customWidth="1"/>
    <col min="13" max="13" width="9.85546875" style="44" customWidth="1"/>
    <col min="14" max="14" width="10" style="219" bestFit="1" customWidth="1"/>
    <col min="15" max="15" width="10" style="44" bestFit="1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9.75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50" t="s">
        <v>41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2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5"/>
      <c r="O5" s="46"/>
    </row>
    <row r="6" spans="1:15" s="25" customFormat="1" ht="12.6" customHeight="1" thickBot="1" x14ac:dyDescent="0.25">
      <c r="A6" s="321" t="s">
        <v>0</v>
      </c>
      <c r="B6" s="322">
        <f>APUCARANA!B6</f>
        <v>43831</v>
      </c>
      <c r="C6" s="322">
        <f>APUCARANA!C6</f>
        <v>43862</v>
      </c>
      <c r="D6" s="322">
        <f>APUCARANA!D6</f>
        <v>43891</v>
      </c>
      <c r="E6" s="322">
        <f>APUCARANA!E6</f>
        <v>43922</v>
      </c>
      <c r="F6" s="322">
        <f>APUCARANA!F6</f>
        <v>43952</v>
      </c>
      <c r="G6" s="322">
        <f>APUCARANA!G6</f>
        <v>43983</v>
      </c>
      <c r="H6" s="322">
        <f>APUCARANA!H6</f>
        <v>44013</v>
      </c>
      <c r="I6" s="322">
        <f>APUCARANA!I6</f>
        <v>44044</v>
      </c>
      <c r="J6" s="322">
        <f>APUCARANA!J6</f>
        <v>44075</v>
      </c>
      <c r="K6" s="322">
        <f>APUCARANA!K6</f>
        <v>44105</v>
      </c>
      <c r="L6" s="322">
        <f>APUCARANA!L6</f>
        <v>44136</v>
      </c>
      <c r="M6" s="322">
        <f>APUCARANA!M6</f>
        <v>44166</v>
      </c>
      <c r="N6" s="323" t="str">
        <f>APUCARANA!N6</f>
        <v>Total</v>
      </c>
      <c r="O6" s="324" t="str">
        <f>APUCARANA!O6</f>
        <v>Média</v>
      </c>
    </row>
    <row r="7" spans="1:15" s="25" customFormat="1" ht="12.6" customHeight="1" x14ac:dyDescent="0.2">
      <c r="A7" s="325" t="s">
        <v>437</v>
      </c>
      <c r="B7" s="420">
        <v>0</v>
      </c>
      <c r="C7" s="420">
        <v>0</v>
      </c>
      <c r="D7" s="420">
        <v>0</v>
      </c>
      <c r="E7" s="420">
        <v>0</v>
      </c>
      <c r="F7" s="420">
        <v>0</v>
      </c>
      <c r="G7" s="420">
        <v>0</v>
      </c>
      <c r="H7" s="420">
        <v>0</v>
      </c>
      <c r="I7" s="420">
        <v>0</v>
      </c>
      <c r="J7" s="420">
        <v>0</v>
      </c>
      <c r="K7" s="420">
        <v>0</v>
      </c>
      <c r="L7" s="420">
        <v>0</v>
      </c>
      <c r="M7" s="420">
        <v>0</v>
      </c>
      <c r="N7" s="423">
        <f t="shared" ref="N7:N50" si="0">SUM(B7:M7)</f>
        <v>0</v>
      </c>
      <c r="O7" s="328" t="str">
        <f>IFERROR(AVERAGEIF(B7:M7,"&gt;0"),"")</f>
        <v/>
      </c>
    </row>
    <row r="8" spans="1:15" s="25" customFormat="1" ht="12.6" customHeight="1" x14ac:dyDescent="0.2">
      <c r="A8" s="335" t="s">
        <v>552</v>
      </c>
      <c r="B8" s="420">
        <v>50</v>
      </c>
      <c r="C8" s="420">
        <v>180</v>
      </c>
      <c r="D8" s="420">
        <v>0</v>
      </c>
      <c r="E8" s="420">
        <v>0</v>
      </c>
      <c r="F8" s="420">
        <v>0</v>
      </c>
      <c r="G8" s="420">
        <v>100</v>
      </c>
      <c r="H8" s="420">
        <v>150</v>
      </c>
      <c r="I8" s="420">
        <v>100</v>
      </c>
      <c r="J8" s="420">
        <v>0</v>
      </c>
      <c r="K8" s="420">
        <v>0</v>
      </c>
      <c r="L8" s="420">
        <v>0</v>
      </c>
      <c r="M8" s="435">
        <v>0</v>
      </c>
      <c r="N8" s="436">
        <f t="shared" ref="N8:N14" si="1">SUM(B8:M8)</f>
        <v>580</v>
      </c>
      <c r="O8" s="328">
        <f t="shared" ref="O8:O50" si="2">IFERROR(AVERAGEIF(B8:M8,"&gt;0"),"")</f>
        <v>116</v>
      </c>
    </row>
    <row r="9" spans="1:15" s="25" customFormat="1" ht="12.6" customHeight="1" x14ac:dyDescent="0.2">
      <c r="A9" s="334" t="s">
        <v>624</v>
      </c>
      <c r="B9" s="420">
        <v>0</v>
      </c>
      <c r="C9" s="420">
        <v>0</v>
      </c>
      <c r="D9" s="420">
        <v>0</v>
      </c>
      <c r="E9" s="420">
        <v>0</v>
      </c>
      <c r="F9" s="420">
        <v>0</v>
      </c>
      <c r="G9" s="420">
        <v>0</v>
      </c>
      <c r="H9" s="420">
        <v>801</v>
      </c>
      <c r="I9" s="420">
        <v>0</v>
      </c>
      <c r="J9" s="420">
        <v>0</v>
      </c>
      <c r="K9" s="420">
        <v>0</v>
      </c>
      <c r="L9" s="420">
        <v>0</v>
      </c>
      <c r="M9" s="420">
        <v>0</v>
      </c>
      <c r="N9" s="423">
        <f t="shared" si="1"/>
        <v>801</v>
      </c>
      <c r="O9" s="328">
        <f t="shared" si="2"/>
        <v>801</v>
      </c>
    </row>
    <row r="10" spans="1:15" s="25" customFormat="1" ht="12.6" customHeight="1" x14ac:dyDescent="0.2">
      <c r="A10" s="437" t="s">
        <v>309</v>
      </c>
      <c r="B10" s="420">
        <v>0</v>
      </c>
      <c r="C10" s="420">
        <v>0</v>
      </c>
      <c r="D10" s="420">
        <v>0</v>
      </c>
      <c r="E10" s="420">
        <v>0</v>
      </c>
      <c r="F10" s="420">
        <v>0</v>
      </c>
      <c r="G10" s="420">
        <v>0</v>
      </c>
      <c r="H10" s="420">
        <v>0</v>
      </c>
      <c r="I10" s="420">
        <v>0</v>
      </c>
      <c r="J10" s="420">
        <v>0</v>
      </c>
      <c r="K10" s="420">
        <v>0</v>
      </c>
      <c r="L10" s="420">
        <v>0</v>
      </c>
      <c r="M10" s="420">
        <v>0</v>
      </c>
      <c r="N10" s="327">
        <f t="shared" si="1"/>
        <v>0</v>
      </c>
      <c r="O10" s="328" t="str">
        <f t="shared" si="2"/>
        <v/>
      </c>
    </row>
    <row r="11" spans="1:15" s="25" customFormat="1" ht="12.6" customHeight="1" x14ac:dyDescent="0.2">
      <c r="A11" s="325" t="s">
        <v>154</v>
      </c>
      <c r="B11" s="420">
        <v>0</v>
      </c>
      <c r="C11" s="420">
        <v>0</v>
      </c>
      <c r="D11" s="420">
        <v>600</v>
      </c>
      <c r="E11" s="420">
        <v>0</v>
      </c>
      <c r="F11" s="420">
        <v>0</v>
      </c>
      <c r="G11" s="420">
        <v>0</v>
      </c>
      <c r="H11" s="420">
        <v>0</v>
      </c>
      <c r="I11" s="420">
        <v>0</v>
      </c>
      <c r="J11" s="420">
        <v>0</v>
      </c>
      <c r="K11" s="420">
        <v>0</v>
      </c>
      <c r="L11" s="420">
        <v>0</v>
      </c>
      <c r="M11" s="420">
        <v>0</v>
      </c>
      <c r="N11" s="336">
        <f t="shared" si="1"/>
        <v>600</v>
      </c>
      <c r="O11" s="328">
        <f t="shared" si="2"/>
        <v>600</v>
      </c>
    </row>
    <row r="12" spans="1:15" s="25" customFormat="1" ht="12.6" customHeight="1" x14ac:dyDescent="0.2">
      <c r="A12" s="325" t="s">
        <v>131</v>
      </c>
      <c r="B12" s="420">
        <v>0</v>
      </c>
      <c r="C12" s="420">
        <v>0</v>
      </c>
      <c r="D12" s="420">
        <v>0</v>
      </c>
      <c r="E12" s="420">
        <v>0</v>
      </c>
      <c r="F12" s="420">
        <v>0</v>
      </c>
      <c r="G12" s="420">
        <v>0</v>
      </c>
      <c r="H12" s="420">
        <v>0</v>
      </c>
      <c r="I12" s="420">
        <v>0</v>
      </c>
      <c r="J12" s="420">
        <v>0</v>
      </c>
      <c r="K12" s="420">
        <v>0</v>
      </c>
      <c r="L12" s="420">
        <v>0</v>
      </c>
      <c r="M12" s="420">
        <v>0</v>
      </c>
      <c r="N12" s="336">
        <f t="shared" si="1"/>
        <v>0</v>
      </c>
      <c r="O12" s="328" t="str">
        <f t="shared" si="2"/>
        <v/>
      </c>
    </row>
    <row r="13" spans="1:15" s="25" customFormat="1" ht="12.6" customHeight="1" x14ac:dyDescent="0.2">
      <c r="A13" s="325" t="s">
        <v>298</v>
      </c>
      <c r="B13" s="420">
        <v>0</v>
      </c>
      <c r="C13" s="420">
        <v>0</v>
      </c>
      <c r="D13" s="420">
        <v>0</v>
      </c>
      <c r="E13" s="420">
        <v>0</v>
      </c>
      <c r="F13" s="420">
        <v>0</v>
      </c>
      <c r="G13" s="420">
        <v>0</v>
      </c>
      <c r="H13" s="420">
        <v>0</v>
      </c>
      <c r="I13" s="420">
        <v>0</v>
      </c>
      <c r="J13" s="420">
        <v>0</v>
      </c>
      <c r="K13" s="420">
        <v>0</v>
      </c>
      <c r="L13" s="420">
        <v>0</v>
      </c>
      <c r="M13" s="420">
        <v>0</v>
      </c>
      <c r="N13" s="336">
        <f t="shared" si="1"/>
        <v>0</v>
      </c>
      <c r="O13" s="328" t="str">
        <f t="shared" si="2"/>
        <v/>
      </c>
    </row>
    <row r="14" spans="1:15" s="25" customFormat="1" ht="12.6" customHeight="1" x14ac:dyDescent="0.2">
      <c r="A14" s="325" t="s">
        <v>203</v>
      </c>
      <c r="B14" s="420">
        <v>0</v>
      </c>
      <c r="C14" s="420">
        <v>142.4</v>
      </c>
      <c r="D14" s="420">
        <v>0</v>
      </c>
      <c r="E14" s="420">
        <v>0</v>
      </c>
      <c r="F14" s="420">
        <v>0</v>
      </c>
      <c r="G14" s="420">
        <v>0</v>
      </c>
      <c r="H14" s="420">
        <v>0</v>
      </c>
      <c r="I14" s="420">
        <v>0</v>
      </c>
      <c r="J14" s="420">
        <v>0</v>
      </c>
      <c r="K14" s="420">
        <v>0</v>
      </c>
      <c r="L14" s="420">
        <v>0</v>
      </c>
      <c r="M14" s="420">
        <v>0</v>
      </c>
      <c r="N14" s="336">
        <f t="shared" si="1"/>
        <v>142.4</v>
      </c>
      <c r="O14" s="328">
        <f t="shared" si="2"/>
        <v>142.4</v>
      </c>
    </row>
    <row r="15" spans="1:15" s="25" customFormat="1" ht="12.6" customHeight="1" x14ac:dyDescent="0.2">
      <c r="A15" s="325" t="s">
        <v>491</v>
      </c>
      <c r="B15" s="420">
        <v>465</v>
      </c>
      <c r="C15" s="420">
        <v>159.77000000000001</v>
      </c>
      <c r="D15" s="420">
        <v>364.12</v>
      </c>
      <c r="E15" s="420">
        <v>221.37</v>
      </c>
      <c r="F15" s="420">
        <v>0</v>
      </c>
      <c r="G15" s="420">
        <v>19.54</v>
      </c>
      <c r="H15" s="420">
        <v>26.84</v>
      </c>
      <c r="I15" s="420">
        <v>24.97</v>
      </c>
      <c r="J15" s="420">
        <v>71.8</v>
      </c>
      <c r="K15" s="420">
        <v>0</v>
      </c>
      <c r="L15" s="420">
        <v>0</v>
      </c>
      <c r="M15" s="420">
        <v>0</v>
      </c>
      <c r="N15" s="336">
        <f t="shared" si="0"/>
        <v>1353.4099999999999</v>
      </c>
      <c r="O15" s="328">
        <f t="shared" si="2"/>
        <v>169.17624999999998</v>
      </c>
    </row>
    <row r="16" spans="1:15" s="25" customFormat="1" ht="12.6" customHeight="1" x14ac:dyDescent="0.2">
      <c r="A16" s="325" t="s">
        <v>245</v>
      </c>
      <c r="B16" s="420">
        <v>0</v>
      </c>
      <c r="C16" s="420">
        <v>0</v>
      </c>
      <c r="D16" s="420">
        <v>0</v>
      </c>
      <c r="E16" s="420">
        <v>0</v>
      </c>
      <c r="F16" s="420">
        <v>0</v>
      </c>
      <c r="G16" s="420">
        <v>0</v>
      </c>
      <c r="H16" s="420">
        <v>0</v>
      </c>
      <c r="I16" s="420">
        <v>0</v>
      </c>
      <c r="J16" s="420">
        <v>0</v>
      </c>
      <c r="K16" s="420">
        <v>0</v>
      </c>
      <c r="L16" s="420">
        <v>0</v>
      </c>
      <c r="M16" s="420">
        <v>0</v>
      </c>
      <c r="N16" s="336">
        <f t="shared" si="0"/>
        <v>0</v>
      </c>
      <c r="O16" s="328" t="str">
        <f t="shared" si="2"/>
        <v/>
      </c>
    </row>
    <row r="17" spans="1:15" s="25" customFormat="1" ht="12.6" customHeight="1" x14ac:dyDescent="0.2">
      <c r="A17" s="325" t="s">
        <v>67</v>
      </c>
      <c r="B17" s="420">
        <v>0</v>
      </c>
      <c r="C17" s="420">
        <v>0</v>
      </c>
      <c r="D17" s="420">
        <v>69.28</v>
      </c>
      <c r="E17" s="420">
        <v>0</v>
      </c>
      <c r="F17" s="420">
        <v>52</v>
      </c>
      <c r="G17" s="420">
        <v>0</v>
      </c>
      <c r="H17" s="420">
        <v>0</v>
      </c>
      <c r="I17" s="420">
        <v>0</v>
      </c>
      <c r="J17" s="420">
        <v>0</v>
      </c>
      <c r="K17" s="420">
        <v>0</v>
      </c>
      <c r="L17" s="420">
        <v>0</v>
      </c>
      <c r="M17" s="420">
        <v>0</v>
      </c>
      <c r="N17" s="336">
        <f t="shared" si="0"/>
        <v>121.28</v>
      </c>
      <c r="O17" s="328">
        <f t="shared" si="2"/>
        <v>60.64</v>
      </c>
    </row>
    <row r="18" spans="1:15" s="25" customFormat="1" ht="12.6" customHeight="1" x14ac:dyDescent="0.2">
      <c r="A18" s="325" t="s">
        <v>216</v>
      </c>
      <c r="B18" s="420">
        <v>0</v>
      </c>
      <c r="C18" s="420">
        <v>0</v>
      </c>
      <c r="D18" s="420">
        <v>0</v>
      </c>
      <c r="E18" s="420">
        <v>0</v>
      </c>
      <c r="F18" s="420"/>
      <c r="G18" s="420">
        <v>0</v>
      </c>
      <c r="H18" s="420">
        <v>0</v>
      </c>
      <c r="I18" s="420">
        <v>0</v>
      </c>
      <c r="J18" s="420">
        <v>0</v>
      </c>
      <c r="K18" s="420">
        <v>0</v>
      </c>
      <c r="L18" s="420">
        <v>0</v>
      </c>
      <c r="M18" s="420">
        <v>0</v>
      </c>
      <c r="N18" s="336">
        <f t="shared" si="0"/>
        <v>0</v>
      </c>
      <c r="O18" s="328" t="str">
        <f t="shared" si="2"/>
        <v/>
      </c>
    </row>
    <row r="19" spans="1:15" s="25" customFormat="1" ht="12.6" customHeight="1" x14ac:dyDescent="0.2">
      <c r="A19" s="325" t="s">
        <v>277</v>
      </c>
      <c r="B19" s="420">
        <v>0</v>
      </c>
      <c r="C19" s="420">
        <v>0</v>
      </c>
      <c r="D19" s="420">
        <v>0</v>
      </c>
      <c r="E19" s="420">
        <v>0</v>
      </c>
      <c r="F19" s="420"/>
      <c r="G19" s="420">
        <v>0</v>
      </c>
      <c r="H19" s="420">
        <v>0</v>
      </c>
      <c r="I19" s="420">
        <v>0</v>
      </c>
      <c r="J19" s="420">
        <v>0</v>
      </c>
      <c r="K19" s="420">
        <v>0</v>
      </c>
      <c r="L19" s="420">
        <v>0</v>
      </c>
      <c r="M19" s="420">
        <v>0</v>
      </c>
      <c r="N19" s="336">
        <f t="shared" si="0"/>
        <v>0</v>
      </c>
      <c r="O19" s="328" t="str">
        <f t="shared" si="2"/>
        <v/>
      </c>
    </row>
    <row r="20" spans="1:15" s="25" customFormat="1" ht="12.6" customHeight="1" x14ac:dyDescent="0.2">
      <c r="A20" s="325" t="s">
        <v>158</v>
      </c>
      <c r="B20" s="420">
        <v>0</v>
      </c>
      <c r="C20" s="420">
        <v>7.24</v>
      </c>
      <c r="D20" s="420">
        <v>0</v>
      </c>
      <c r="E20" s="420">
        <v>0</v>
      </c>
      <c r="F20" s="420">
        <v>270</v>
      </c>
      <c r="G20" s="420">
        <v>0</v>
      </c>
      <c r="H20" s="420">
        <v>60</v>
      </c>
      <c r="I20" s="420">
        <v>0</v>
      </c>
      <c r="J20" s="420">
        <v>0</v>
      </c>
      <c r="K20" s="420">
        <v>0</v>
      </c>
      <c r="L20" s="420">
        <v>0</v>
      </c>
      <c r="M20" s="420">
        <v>0</v>
      </c>
      <c r="N20" s="336">
        <f t="shared" si="0"/>
        <v>337.24</v>
      </c>
      <c r="O20" s="328">
        <f t="shared" si="2"/>
        <v>112.41333333333334</v>
      </c>
    </row>
    <row r="21" spans="1:15" s="25" customFormat="1" ht="12.6" customHeight="1" x14ac:dyDescent="0.2">
      <c r="A21" s="325" t="s">
        <v>142</v>
      </c>
      <c r="B21" s="420">
        <v>0</v>
      </c>
      <c r="C21" s="420">
        <v>150</v>
      </c>
      <c r="D21" s="420">
        <v>0</v>
      </c>
      <c r="E21" s="420">
        <v>0</v>
      </c>
      <c r="F21" s="420">
        <v>0</v>
      </c>
      <c r="G21" s="420">
        <v>0</v>
      </c>
      <c r="H21" s="420">
        <v>0</v>
      </c>
      <c r="I21" s="420">
        <v>0</v>
      </c>
      <c r="J21" s="420">
        <v>0</v>
      </c>
      <c r="K21" s="420">
        <v>0</v>
      </c>
      <c r="L21" s="420">
        <v>0</v>
      </c>
      <c r="M21" s="420">
        <v>0</v>
      </c>
      <c r="N21" s="336">
        <f t="shared" si="0"/>
        <v>150</v>
      </c>
      <c r="O21" s="328">
        <f t="shared" si="2"/>
        <v>150</v>
      </c>
    </row>
    <row r="22" spans="1:15" s="25" customFormat="1" ht="12.6" customHeight="1" x14ac:dyDescent="0.2">
      <c r="A22" s="325" t="s">
        <v>88</v>
      </c>
      <c r="B22" s="420">
        <v>92.32</v>
      </c>
      <c r="C22" s="420">
        <v>0</v>
      </c>
      <c r="D22" s="420">
        <v>18</v>
      </c>
      <c r="E22" s="420">
        <v>37.96</v>
      </c>
      <c r="F22" s="420">
        <v>0</v>
      </c>
      <c r="G22" s="420">
        <v>0</v>
      </c>
      <c r="H22" s="420">
        <v>9.98</v>
      </c>
      <c r="I22" s="420">
        <v>0</v>
      </c>
      <c r="J22" s="420">
        <v>0</v>
      </c>
      <c r="K22" s="420">
        <v>0</v>
      </c>
      <c r="L22" s="420">
        <v>0</v>
      </c>
      <c r="M22" s="420">
        <v>0</v>
      </c>
      <c r="N22" s="336">
        <f t="shared" si="0"/>
        <v>158.26</v>
      </c>
      <c r="O22" s="328">
        <f t="shared" si="2"/>
        <v>39.564999999999998</v>
      </c>
    </row>
    <row r="23" spans="1:15" s="25" customFormat="1" ht="12.6" customHeight="1" x14ac:dyDescent="0.2">
      <c r="A23" s="325" t="s">
        <v>77</v>
      </c>
      <c r="B23" s="420">
        <v>0</v>
      </c>
      <c r="C23" s="420">
        <v>0</v>
      </c>
      <c r="D23" s="420">
        <v>0</v>
      </c>
      <c r="E23" s="420">
        <v>0</v>
      </c>
      <c r="F23" s="420">
        <v>0</v>
      </c>
      <c r="G23" s="420">
        <v>0</v>
      </c>
      <c r="H23" s="420">
        <v>0</v>
      </c>
      <c r="I23" s="420">
        <v>0</v>
      </c>
      <c r="J23" s="420">
        <v>0</v>
      </c>
      <c r="K23" s="420">
        <v>0</v>
      </c>
      <c r="L23" s="420">
        <v>0</v>
      </c>
      <c r="M23" s="420">
        <v>0</v>
      </c>
      <c r="N23" s="336">
        <f>SUM(B23:M23)</f>
        <v>0</v>
      </c>
      <c r="O23" s="328" t="str">
        <f t="shared" si="2"/>
        <v/>
      </c>
    </row>
    <row r="24" spans="1:15" s="25" customFormat="1" ht="12.6" customHeight="1" x14ac:dyDescent="0.2">
      <c r="A24" s="325" t="s">
        <v>111</v>
      </c>
      <c r="B24" s="420">
        <v>34.909999999999997</v>
      </c>
      <c r="C24" s="420">
        <v>40.01</v>
      </c>
      <c r="D24" s="420">
        <v>7.99</v>
      </c>
      <c r="E24" s="420">
        <v>71.849999999999994</v>
      </c>
      <c r="F24" s="420">
        <v>66.900000000000006</v>
      </c>
      <c r="G24" s="420">
        <v>63.63</v>
      </c>
      <c r="H24" s="420">
        <v>19.420000000000002</v>
      </c>
      <c r="I24" s="420">
        <v>0</v>
      </c>
      <c r="J24" s="420">
        <v>10.95</v>
      </c>
      <c r="K24" s="420">
        <v>0</v>
      </c>
      <c r="L24" s="420">
        <v>0</v>
      </c>
      <c r="M24" s="420">
        <v>0</v>
      </c>
      <c r="N24" s="336">
        <f t="shared" si="0"/>
        <v>315.66000000000003</v>
      </c>
      <c r="O24" s="328">
        <f t="shared" si="2"/>
        <v>39.457500000000003</v>
      </c>
    </row>
    <row r="25" spans="1:15" s="25" customFormat="1" ht="12.6" customHeight="1" x14ac:dyDescent="0.2">
      <c r="A25" s="325" t="s">
        <v>126</v>
      </c>
      <c r="B25" s="420">
        <v>0</v>
      </c>
      <c r="C25" s="420">
        <v>0</v>
      </c>
      <c r="D25" s="420">
        <v>0</v>
      </c>
      <c r="E25" s="420">
        <v>0</v>
      </c>
      <c r="F25" s="420">
        <v>0</v>
      </c>
      <c r="G25" s="420">
        <v>0</v>
      </c>
      <c r="H25" s="420">
        <v>0</v>
      </c>
      <c r="I25" s="420">
        <v>0</v>
      </c>
      <c r="J25" s="420">
        <v>0</v>
      </c>
      <c r="K25" s="420">
        <v>0</v>
      </c>
      <c r="L25" s="420">
        <v>0</v>
      </c>
      <c r="M25" s="420">
        <v>0</v>
      </c>
      <c r="N25" s="336">
        <f t="shared" si="0"/>
        <v>0</v>
      </c>
      <c r="O25" s="328" t="str">
        <f t="shared" si="2"/>
        <v/>
      </c>
    </row>
    <row r="26" spans="1:15" s="25" customFormat="1" ht="12.6" customHeight="1" x14ac:dyDescent="0.2">
      <c r="A26" s="325" t="s">
        <v>548</v>
      </c>
      <c r="B26" s="420">
        <v>0</v>
      </c>
      <c r="C26" s="420">
        <v>0</v>
      </c>
      <c r="D26" s="420">
        <v>0</v>
      </c>
      <c r="E26" s="420">
        <v>0</v>
      </c>
      <c r="F26" s="420">
        <v>0</v>
      </c>
      <c r="G26" s="420">
        <v>0</v>
      </c>
      <c r="H26" s="420">
        <v>0</v>
      </c>
      <c r="I26" s="420">
        <v>0</v>
      </c>
      <c r="J26" s="420">
        <v>0</v>
      </c>
      <c r="K26" s="420">
        <v>0</v>
      </c>
      <c r="L26" s="420">
        <v>0</v>
      </c>
      <c r="M26" s="420">
        <v>0</v>
      </c>
      <c r="N26" s="336">
        <f t="shared" si="0"/>
        <v>0</v>
      </c>
      <c r="O26" s="328" t="str">
        <f t="shared" si="2"/>
        <v/>
      </c>
    </row>
    <row r="27" spans="1:15" s="25" customFormat="1" ht="12.6" customHeight="1" x14ac:dyDescent="0.2">
      <c r="A27" s="325" t="s">
        <v>510</v>
      </c>
      <c r="B27" s="420">
        <v>0</v>
      </c>
      <c r="C27" s="420">
        <v>0</v>
      </c>
      <c r="D27" s="420">
        <v>0</v>
      </c>
      <c r="E27" s="420">
        <v>0</v>
      </c>
      <c r="F27" s="420">
        <v>0</v>
      </c>
      <c r="G27" s="420">
        <v>0</v>
      </c>
      <c r="H27" s="420">
        <v>0</v>
      </c>
      <c r="I27" s="420">
        <v>0</v>
      </c>
      <c r="J27" s="420">
        <v>0</v>
      </c>
      <c r="K27" s="420">
        <v>0</v>
      </c>
      <c r="L27" s="420">
        <v>0</v>
      </c>
      <c r="M27" s="420">
        <v>0</v>
      </c>
      <c r="N27" s="336">
        <f t="shared" si="0"/>
        <v>0</v>
      </c>
      <c r="O27" s="328" t="str">
        <f t="shared" si="2"/>
        <v/>
      </c>
    </row>
    <row r="28" spans="1:15" s="25" customFormat="1" ht="12.6" customHeight="1" x14ac:dyDescent="0.2">
      <c r="A28" s="325" t="s">
        <v>447</v>
      </c>
      <c r="B28" s="420">
        <v>0</v>
      </c>
      <c r="C28" s="420">
        <v>0</v>
      </c>
      <c r="D28" s="420">
        <v>0</v>
      </c>
      <c r="E28" s="420">
        <v>0</v>
      </c>
      <c r="F28" s="420">
        <v>0</v>
      </c>
      <c r="G28" s="420">
        <v>0</v>
      </c>
      <c r="H28" s="420">
        <v>0</v>
      </c>
      <c r="I28" s="420">
        <v>0</v>
      </c>
      <c r="J28" s="420">
        <v>0</v>
      </c>
      <c r="K28" s="420">
        <v>0</v>
      </c>
      <c r="L28" s="420">
        <v>0</v>
      </c>
      <c r="M28" s="420">
        <v>0</v>
      </c>
      <c r="N28" s="336">
        <f>SUM(B28:M28)</f>
        <v>0</v>
      </c>
      <c r="O28" s="328" t="str">
        <f t="shared" si="2"/>
        <v/>
      </c>
    </row>
    <row r="29" spans="1:15" s="25" customFormat="1" ht="12.6" customHeight="1" x14ac:dyDescent="0.2">
      <c r="A29" s="325" t="s">
        <v>244</v>
      </c>
      <c r="B29" s="420">
        <v>0</v>
      </c>
      <c r="C29" s="420">
        <v>0</v>
      </c>
      <c r="D29" s="420">
        <v>0</v>
      </c>
      <c r="E29" s="420"/>
      <c r="F29" s="420">
        <v>102.26</v>
      </c>
      <c r="G29" s="420">
        <v>25.5</v>
      </c>
      <c r="H29" s="420"/>
      <c r="I29" s="420">
        <v>0</v>
      </c>
      <c r="J29" s="420">
        <v>0</v>
      </c>
      <c r="K29" s="420">
        <v>0</v>
      </c>
      <c r="L29" s="420">
        <v>0</v>
      </c>
      <c r="M29" s="420">
        <v>0</v>
      </c>
      <c r="N29" s="336">
        <f t="shared" si="0"/>
        <v>127.76</v>
      </c>
      <c r="O29" s="328">
        <f t="shared" si="2"/>
        <v>63.88</v>
      </c>
    </row>
    <row r="30" spans="1:15" s="25" customFormat="1" ht="12.6" customHeight="1" x14ac:dyDescent="0.2">
      <c r="A30" s="325" t="s">
        <v>530</v>
      </c>
      <c r="B30" s="420">
        <v>0</v>
      </c>
      <c r="C30" s="420">
        <v>0</v>
      </c>
      <c r="D30" s="420">
        <v>0</v>
      </c>
      <c r="E30" s="420">
        <v>0</v>
      </c>
      <c r="F30" s="420">
        <v>0</v>
      </c>
      <c r="G30" s="420">
        <v>0</v>
      </c>
      <c r="H30" s="420">
        <v>0</v>
      </c>
      <c r="I30" s="420">
        <v>0</v>
      </c>
      <c r="J30" s="420">
        <v>0</v>
      </c>
      <c r="K30" s="420">
        <v>0</v>
      </c>
      <c r="L30" s="420">
        <v>0</v>
      </c>
      <c r="M30" s="420">
        <v>0</v>
      </c>
      <c r="N30" s="336">
        <f>SUM(B30:M30)</f>
        <v>0</v>
      </c>
      <c r="O30" s="328" t="str">
        <f t="shared" si="2"/>
        <v/>
      </c>
    </row>
    <row r="31" spans="1:15" s="25" customFormat="1" ht="12.6" customHeight="1" x14ac:dyDescent="0.2">
      <c r="A31" s="334" t="s">
        <v>225</v>
      </c>
      <c r="B31" s="420">
        <v>0</v>
      </c>
      <c r="C31" s="420">
        <v>0</v>
      </c>
      <c r="D31" s="420">
        <v>0</v>
      </c>
      <c r="E31" s="420">
        <v>0</v>
      </c>
      <c r="F31" s="420">
        <v>0</v>
      </c>
      <c r="G31" s="420">
        <v>0</v>
      </c>
      <c r="H31" s="420">
        <v>0</v>
      </c>
      <c r="I31" s="420">
        <v>0</v>
      </c>
      <c r="J31" s="420">
        <v>0</v>
      </c>
      <c r="K31" s="420">
        <v>0</v>
      </c>
      <c r="L31" s="420">
        <v>0</v>
      </c>
      <c r="M31" s="420">
        <v>0</v>
      </c>
      <c r="N31" s="436">
        <f>SUM(B31:M31)</f>
        <v>0</v>
      </c>
      <c r="O31" s="328" t="str">
        <f t="shared" si="2"/>
        <v/>
      </c>
    </row>
    <row r="32" spans="1:15" s="25" customFormat="1" ht="12.6" customHeight="1" x14ac:dyDescent="0.2">
      <c r="A32" s="69" t="s">
        <v>665</v>
      </c>
      <c r="B32" s="420"/>
      <c r="C32" s="420"/>
      <c r="D32" s="420">
        <v>118.61</v>
      </c>
      <c r="E32" s="420">
        <v>97.07</v>
      </c>
      <c r="F32" s="420"/>
      <c r="G32" s="420"/>
      <c r="H32" s="420"/>
      <c r="I32" s="420"/>
      <c r="J32" s="420"/>
      <c r="K32" s="420"/>
      <c r="L32" s="420"/>
      <c r="M32" s="420"/>
      <c r="N32" s="76"/>
      <c r="O32" s="328">
        <f t="shared" si="2"/>
        <v>107.84</v>
      </c>
    </row>
    <row r="33" spans="1:15" s="25" customFormat="1" ht="12.6" customHeight="1" x14ac:dyDescent="0.2">
      <c r="A33" s="335" t="s">
        <v>372</v>
      </c>
      <c r="B33" s="420">
        <v>29.81</v>
      </c>
      <c r="C33" s="420">
        <v>29.81</v>
      </c>
      <c r="D33" s="420">
        <v>29.81</v>
      </c>
      <c r="E33" s="420">
        <v>29.81</v>
      </c>
      <c r="F33" s="420">
        <v>29.81</v>
      </c>
      <c r="G33" s="420">
        <v>30.26</v>
      </c>
      <c r="H33" s="420">
        <v>30.26</v>
      </c>
      <c r="I33" s="420">
        <v>30.26</v>
      </c>
      <c r="J33" s="420">
        <v>30.26</v>
      </c>
      <c r="K33" s="420">
        <v>0</v>
      </c>
      <c r="L33" s="420">
        <v>0</v>
      </c>
      <c r="M33" s="420">
        <v>0</v>
      </c>
      <c r="N33" s="330">
        <f>SUM(B33:M33)</f>
        <v>270.08999999999997</v>
      </c>
      <c r="O33" s="328">
        <f t="shared" si="2"/>
        <v>30.009999999999998</v>
      </c>
    </row>
    <row r="34" spans="1:15" s="25" customFormat="1" ht="12.6" customHeight="1" x14ac:dyDescent="0.2">
      <c r="A34" s="325" t="s">
        <v>523</v>
      </c>
      <c r="B34" s="420">
        <v>0</v>
      </c>
      <c r="C34" s="420">
        <v>750</v>
      </c>
      <c r="D34" s="420">
        <v>1100</v>
      </c>
      <c r="E34" s="420">
        <v>0</v>
      </c>
      <c r="F34" s="420">
        <v>300</v>
      </c>
      <c r="G34" s="420">
        <v>300</v>
      </c>
      <c r="H34" s="420">
        <v>650</v>
      </c>
      <c r="I34" s="420">
        <v>400</v>
      </c>
      <c r="J34" s="420">
        <v>500</v>
      </c>
      <c r="K34" s="420">
        <v>0</v>
      </c>
      <c r="L34" s="420">
        <v>0</v>
      </c>
      <c r="M34" s="420">
        <v>0</v>
      </c>
      <c r="N34" s="336">
        <f t="shared" si="0"/>
        <v>4000</v>
      </c>
      <c r="O34" s="328">
        <f t="shared" si="2"/>
        <v>571.42857142857144</v>
      </c>
    </row>
    <row r="35" spans="1:15" s="25" customFormat="1" ht="12.6" customHeight="1" x14ac:dyDescent="0.2">
      <c r="A35" s="325" t="s">
        <v>616</v>
      </c>
      <c r="B35" s="420">
        <v>0</v>
      </c>
      <c r="C35" s="420">
        <v>0</v>
      </c>
      <c r="D35" s="420">
        <v>0</v>
      </c>
      <c r="E35" s="420">
        <v>0</v>
      </c>
      <c r="F35" s="420">
        <v>0</v>
      </c>
      <c r="G35" s="420">
        <v>0</v>
      </c>
      <c r="H35" s="420">
        <v>0</v>
      </c>
      <c r="I35" s="420">
        <v>0</v>
      </c>
      <c r="J35" s="420">
        <v>0</v>
      </c>
      <c r="K35" s="420">
        <v>0</v>
      </c>
      <c r="L35" s="420">
        <v>0</v>
      </c>
      <c r="M35" s="420">
        <v>0</v>
      </c>
      <c r="N35" s="336">
        <f>SUM(B35:M35)</f>
        <v>0</v>
      </c>
      <c r="O35" s="328" t="str">
        <f t="shared" si="2"/>
        <v/>
      </c>
    </row>
    <row r="36" spans="1:15" s="25" customFormat="1" ht="12.6" customHeight="1" x14ac:dyDescent="0.2">
      <c r="A36" s="325" t="s">
        <v>553</v>
      </c>
      <c r="B36" s="420">
        <v>0</v>
      </c>
      <c r="C36" s="420">
        <v>0</v>
      </c>
      <c r="D36" s="420">
        <v>0</v>
      </c>
      <c r="E36" s="420">
        <v>0</v>
      </c>
      <c r="F36" s="420">
        <v>0</v>
      </c>
      <c r="G36" s="420">
        <v>0</v>
      </c>
      <c r="H36" s="420">
        <v>0</v>
      </c>
      <c r="I36" s="420">
        <v>0</v>
      </c>
      <c r="J36" s="420">
        <v>0</v>
      </c>
      <c r="K36" s="420">
        <v>0</v>
      </c>
      <c r="L36" s="420">
        <v>0</v>
      </c>
      <c r="M36" s="420">
        <v>0</v>
      </c>
      <c r="N36" s="336">
        <f>SUM(B36:M36)</f>
        <v>0</v>
      </c>
      <c r="O36" s="328" t="str">
        <f t="shared" si="2"/>
        <v/>
      </c>
    </row>
    <row r="37" spans="1:15" s="25" customFormat="1" ht="12.6" customHeight="1" x14ac:dyDescent="0.2">
      <c r="A37" s="325" t="s">
        <v>554</v>
      </c>
      <c r="B37" s="420">
        <v>0</v>
      </c>
      <c r="C37" s="420">
        <v>0</v>
      </c>
      <c r="D37" s="420">
        <v>0</v>
      </c>
      <c r="E37" s="420">
        <v>0</v>
      </c>
      <c r="F37" s="420">
        <v>0</v>
      </c>
      <c r="G37" s="420">
        <v>0</v>
      </c>
      <c r="H37" s="420">
        <v>0</v>
      </c>
      <c r="I37" s="420">
        <v>0</v>
      </c>
      <c r="J37" s="420">
        <v>0</v>
      </c>
      <c r="K37" s="420">
        <v>0</v>
      </c>
      <c r="L37" s="420">
        <v>0</v>
      </c>
      <c r="M37" s="420">
        <v>0</v>
      </c>
      <c r="N37" s="336">
        <f>SUM(B37:M37)</f>
        <v>0</v>
      </c>
      <c r="O37" s="328" t="str">
        <f t="shared" si="2"/>
        <v/>
      </c>
    </row>
    <row r="38" spans="1:15" s="25" customFormat="1" ht="12.6" customHeight="1" x14ac:dyDescent="0.2">
      <c r="A38" s="325" t="s">
        <v>555</v>
      </c>
      <c r="B38" s="420">
        <v>0</v>
      </c>
      <c r="C38" s="420">
        <v>0</v>
      </c>
      <c r="D38" s="420">
        <v>0</v>
      </c>
      <c r="E38" s="420">
        <v>0</v>
      </c>
      <c r="F38" s="420">
        <v>0</v>
      </c>
      <c r="G38" s="420">
        <v>0</v>
      </c>
      <c r="H38" s="420">
        <v>0</v>
      </c>
      <c r="I38" s="420">
        <v>0</v>
      </c>
      <c r="J38" s="420">
        <v>0</v>
      </c>
      <c r="K38" s="420">
        <v>0</v>
      </c>
      <c r="L38" s="420">
        <v>0</v>
      </c>
      <c r="M38" s="420">
        <v>0</v>
      </c>
      <c r="N38" s="336">
        <f t="shared" si="0"/>
        <v>0</v>
      </c>
      <c r="O38" s="328" t="str">
        <f t="shared" si="2"/>
        <v/>
      </c>
    </row>
    <row r="39" spans="1:15" s="25" customFormat="1" ht="12.6" customHeight="1" x14ac:dyDescent="0.2">
      <c r="A39" s="325" t="s">
        <v>500</v>
      </c>
      <c r="B39" s="420">
        <v>81.900000000000006</v>
      </c>
      <c r="C39" s="420">
        <v>51.6</v>
      </c>
      <c r="D39" s="420">
        <v>51.6</v>
      </c>
      <c r="E39" s="420">
        <v>0</v>
      </c>
      <c r="F39" s="420">
        <v>369.1</v>
      </c>
      <c r="G39" s="420">
        <v>25.8</v>
      </c>
      <c r="H39" s="420">
        <v>25.8</v>
      </c>
      <c r="I39" s="420">
        <v>25.8</v>
      </c>
      <c r="J39" s="420">
        <v>77.400000000000006</v>
      </c>
      <c r="K39" s="420">
        <v>0</v>
      </c>
      <c r="L39" s="420">
        <v>0</v>
      </c>
      <c r="M39" s="420">
        <v>0</v>
      </c>
      <c r="N39" s="336">
        <f>SUM(B39:M39)</f>
        <v>708.99999999999989</v>
      </c>
      <c r="O39" s="328">
        <f t="shared" si="2"/>
        <v>88.624999999999986</v>
      </c>
    </row>
    <row r="40" spans="1:15" s="25" customFormat="1" ht="12.6" customHeight="1" x14ac:dyDescent="0.2">
      <c r="A40" s="325" t="s">
        <v>95</v>
      </c>
      <c r="B40" s="420">
        <v>162.12</v>
      </c>
      <c r="C40" s="420">
        <v>153.58000000000001</v>
      </c>
      <c r="D40" s="420">
        <v>154.9</v>
      </c>
      <c r="E40" s="420">
        <v>244.42</v>
      </c>
      <c r="F40" s="420">
        <v>99.26</v>
      </c>
      <c r="G40" s="420">
        <v>93.57</v>
      </c>
      <c r="H40" s="420">
        <v>147.84</v>
      </c>
      <c r="I40" s="420">
        <v>145.71</v>
      </c>
      <c r="J40" s="420">
        <v>142.9</v>
      </c>
      <c r="K40" s="420">
        <v>0</v>
      </c>
      <c r="L40" s="420">
        <v>0</v>
      </c>
      <c r="M40" s="420">
        <v>0</v>
      </c>
      <c r="N40" s="336">
        <f>SUM(B40:M40)</f>
        <v>1344.3</v>
      </c>
      <c r="O40" s="328">
        <f t="shared" si="2"/>
        <v>149.36666666666667</v>
      </c>
    </row>
    <row r="41" spans="1:15" s="25" customFormat="1" ht="12.6" customHeight="1" x14ac:dyDescent="0.2">
      <c r="A41" s="325" t="s">
        <v>184</v>
      </c>
      <c r="B41" s="420">
        <v>0</v>
      </c>
      <c r="C41" s="420">
        <v>0</v>
      </c>
      <c r="D41" s="420">
        <v>0</v>
      </c>
      <c r="E41" s="420">
        <v>0</v>
      </c>
      <c r="F41" s="420">
        <v>0</v>
      </c>
      <c r="G41" s="420">
        <v>0</v>
      </c>
      <c r="H41" s="420">
        <v>0</v>
      </c>
      <c r="I41" s="420">
        <v>0</v>
      </c>
      <c r="J41" s="420">
        <v>0</v>
      </c>
      <c r="K41" s="420">
        <v>0</v>
      </c>
      <c r="L41" s="420">
        <v>0</v>
      </c>
      <c r="M41" s="420">
        <v>0</v>
      </c>
      <c r="N41" s="336">
        <f>SUM(B41:M41)</f>
        <v>0</v>
      </c>
      <c r="O41" s="328" t="str">
        <f t="shared" si="2"/>
        <v/>
      </c>
    </row>
    <row r="42" spans="1:15" s="25" customFormat="1" ht="12.6" customHeight="1" x14ac:dyDescent="0.2">
      <c r="A42" s="325" t="s">
        <v>98</v>
      </c>
      <c r="B42" s="420">
        <v>220</v>
      </c>
      <c r="C42" s="420">
        <v>0</v>
      </c>
      <c r="D42" s="420">
        <v>280</v>
      </c>
      <c r="E42" s="420">
        <v>0</v>
      </c>
      <c r="F42" s="420">
        <v>0</v>
      </c>
      <c r="G42" s="420">
        <v>0</v>
      </c>
      <c r="H42" s="420">
        <v>0</v>
      </c>
      <c r="I42" s="420">
        <v>220</v>
      </c>
      <c r="J42" s="420">
        <v>0</v>
      </c>
      <c r="K42" s="420">
        <v>0</v>
      </c>
      <c r="L42" s="420">
        <v>0</v>
      </c>
      <c r="M42" s="420">
        <v>0</v>
      </c>
      <c r="N42" s="336">
        <f t="shared" si="0"/>
        <v>720</v>
      </c>
      <c r="O42" s="328">
        <f t="shared" si="2"/>
        <v>240</v>
      </c>
    </row>
    <row r="43" spans="1:15" s="25" customFormat="1" ht="12.6" customHeight="1" x14ac:dyDescent="0.2">
      <c r="A43" s="325" t="s">
        <v>248</v>
      </c>
      <c r="B43" s="420">
        <v>0</v>
      </c>
      <c r="C43" s="420">
        <v>0</v>
      </c>
      <c r="D43" s="420">
        <v>0</v>
      </c>
      <c r="E43" s="420">
        <v>0</v>
      </c>
      <c r="F43" s="420">
        <v>0</v>
      </c>
      <c r="G43" s="420">
        <v>0</v>
      </c>
      <c r="H43" s="420">
        <v>0</v>
      </c>
      <c r="I43" s="420">
        <v>0</v>
      </c>
      <c r="J43" s="420">
        <v>0</v>
      </c>
      <c r="K43" s="420">
        <v>0</v>
      </c>
      <c r="L43" s="420">
        <v>0</v>
      </c>
      <c r="M43" s="420">
        <v>0</v>
      </c>
      <c r="N43" s="336"/>
      <c r="O43" s="328" t="str">
        <f t="shared" si="2"/>
        <v/>
      </c>
    </row>
    <row r="44" spans="1:15" s="25" customFormat="1" ht="12.6" customHeight="1" x14ac:dyDescent="0.2">
      <c r="A44" s="325" t="s">
        <v>96</v>
      </c>
      <c r="B44" s="420">
        <v>345.31</v>
      </c>
      <c r="C44" s="420">
        <v>395.6</v>
      </c>
      <c r="D44" s="420">
        <v>395.6</v>
      </c>
      <c r="E44" s="420">
        <v>263.89999999999998</v>
      </c>
      <c r="F44" s="420">
        <v>511.79</v>
      </c>
      <c r="G44" s="420">
        <v>475.6</v>
      </c>
      <c r="H44" s="420">
        <v>395.6</v>
      </c>
      <c r="I44" s="420">
        <v>395.6</v>
      </c>
      <c r="J44" s="420">
        <v>395.6</v>
      </c>
      <c r="K44" s="420">
        <v>0</v>
      </c>
      <c r="L44" s="420">
        <v>0</v>
      </c>
      <c r="M44" s="420">
        <v>0</v>
      </c>
      <c r="N44" s="336">
        <f t="shared" si="0"/>
        <v>3574.6</v>
      </c>
      <c r="O44" s="328">
        <f t="shared" si="2"/>
        <v>397.17777777777775</v>
      </c>
    </row>
    <row r="45" spans="1:15" s="25" customFormat="1" ht="12.6" customHeight="1" x14ac:dyDescent="0.2">
      <c r="A45" s="325" t="s">
        <v>74</v>
      </c>
      <c r="B45" s="420">
        <v>0</v>
      </c>
      <c r="C45" s="420">
        <v>0</v>
      </c>
      <c r="D45" s="420">
        <v>240</v>
      </c>
      <c r="E45" s="420">
        <v>0</v>
      </c>
      <c r="F45" s="420">
        <v>0</v>
      </c>
      <c r="G45" s="420">
        <v>0</v>
      </c>
      <c r="H45" s="420">
        <v>240</v>
      </c>
      <c r="I45" s="420">
        <v>0</v>
      </c>
      <c r="J45" s="420">
        <v>0</v>
      </c>
      <c r="K45" s="420">
        <v>0</v>
      </c>
      <c r="L45" s="420">
        <v>0</v>
      </c>
      <c r="M45" s="420">
        <v>0</v>
      </c>
      <c r="N45" s="336">
        <f>SUM(B45:M45)</f>
        <v>480</v>
      </c>
      <c r="O45" s="328">
        <f t="shared" si="2"/>
        <v>240</v>
      </c>
    </row>
    <row r="46" spans="1:15" s="25" customFormat="1" ht="12.6" customHeight="1" x14ac:dyDescent="0.2">
      <c r="A46" s="325" t="s">
        <v>201</v>
      </c>
      <c r="B46" s="420">
        <v>0</v>
      </c>
      <c r="C46" s="420">
        <v>0</v>
      </c>
      <c r="D46" s="420">
        <v>0</v>
      </c>
      <c r="E46" s="420">
        <v>0</v>
      </c>
      <c r="F46" s="420">
        <v>0</v>
      </c>
      <c r="G46" s="420">
        <v>0</v>
      </c>
      <c r="H46" s="420">
        <v>0</v>
      </c>
      <c r="I46" s="420">
        <v>0</v>
      </c>
      <c r="J46" s="420">
        <v>0</v>
      </c>
      <c r="K46" s="420">
        <v>0</v>
      </c>
      <c r="L46" s="420">
        <v>0</v>
      </c>
      <c r="M46" s="420">
        <v>0</v>
      </c>
      <c r="N46" s="336">
        <f>SUM(B46:M46)</f>
        <v>0</v>
      </c>
      <c r="O46" s="328" t="str">
        <f t="shared" si="2"/>
        <v/>
      </c>
    </row>
    <row r="47" spans="1:15" s="25" customFormat="1" ht="12.6" customHeight="1" x14ac:dyDescent="0.2">
      <c r="A47" s="325" t="s">
        <v>75</v>
      </c>
      <c r="B47" s="420">
        <v>591.62</v>
      </c>
      <c r="C47" s="420">
        <v>712.7</v>
      </c>
      <c r="D47" s="420">
        <v>620.27</v>
      </c>
      <c r="E47" s="420">
        <v>552.59</v>
      </c>
      <c r="F47" s="420">
        <v>484.44</v>
      </c>
      <c r="G47" s="420">
        <v>604.79</v>
      </c>
      <c r="H47" s="420">
        <v>540.96</v>
      </c>
      <c r="I47" s="420">
        <v>512.17999999999995</v>
      </c>
      <c r="J47" s="420">
        <v>530.03</v>
      </c>
      <c r="K47" s="420">
        <v>0</v>
      </c>
      <c r="L47" s="420">
        <v>0</v>
      </c>
      <c r="M47" s="420">
        <v>0</v>
      </c>
      <c r="N47" s="336">
        <f t="shared" si="0"/>
        <v>5149.5800000000008</v>
      </c>
      <c r="O47" s="328">
        <f t="shared" si="2"/>
        <v>572.17555555555566</v>
      </c>
    </row>
    <row r="48" spans="1:15" s="25" customFormat="1" ht="12.6" customHeight="1" x14ac:dyDescent="0.2">
      <c r="A48" s="325" t="s">
        <v>79</v>
      </c>
      <c r="B48" s="420">
        <v>42</v>
      </c>
      <c r="C48" s="420">
        <v>42</v>
      </c>
      <c r="D48" s="420">
        <v>42</v>
      </c>
      <c r="E48" s="420">
        <v>42</v>
      </c>
      <c r="F48" s="420">
        <v>42</v>
      </c>
      <c r="G48" s="420">
        <v>49</v>
      </c>
      <c r="H48" s="420">
        <v>49</v>
      </c>
      <c r="I48" s="420">
        <v>49</v>
      </c>
      <c r="J48" s="420">
        <v>85.5</v>
      </c>
      <c r="K48" s="420">
        <v>0</v>
      </c>
      <c r="L48" s="420">
        <v>0</v>
      </c>
      <c r="M48" s="420">
        <v>0</v>
      </c>
      <c r="N48" s="336">
        <f t="shared" si="0"/>
        <v>442.5</v>
      </c>
      <c r="O48" s="328">
        <f t="shared" si="2"/>
        <v>49.166666666666664</v>
      </c>
    </row>
    <row r="49" spans="1:15" s="25" customFormat="1" ht="12.6" customHeight="1" x14ac:dyDescent="0.2">
      <c r="A49" s="325" t="s">
        <v>81</v>
      </c>
      <c r="B49" s="420">
        <v>86.04</v>
      </c>
      <c r="C49" s="420">
        <v>89.6</v>
      </c>
      <c r="D49" s="420">
        <v>87.8</v>
      </c>
      <c r="E49" s="420">
        <v>88.34</v>
      </c>
      <c r="F49" s="420">
        <v>83.66</v>
      </c>
      <c r="G49" s="420">
        <v>85.45</v>
      </c>
      <c r="H49" s="420">
        <v>83.66</v>
      </c>
      <c r="I49" s="420">
        <v>85.45</v>
      </c>
      <c r="J49" s="420">
        <v>85.45</v>
      </c>
      <c r="K49" s="420">
        <v>0</v>
      </c>
      <c r="L49" s="420">
        <v>0</v>
      </c>
      <c r="M49" s="420">
        <v>0</v>
      </c>
      <c r="N49" s="336">
        <f t="shared" si="0"/>
        <v>775.45</v>
      </c>
      <c r="O49" s="328">
        <f t="shared" si="2"/>
        <v>86.161111111111111</v>
      </c>
    </row>
    <row r="50" spans="1:15" s="25" customFormat="1" ht="12.6" customHeight="1" x14ac:dyDescent="0.2">
      <c r="A50" s="325" t="s">
        <v>87</v>
      </c>
      <c r="B50" s="420">
        <v>2.35</v>
      </c>
      <c r="C50" s="420">
        <v>9.58</v>
      </c>
      <c r="D50" s="420">
        <v>0</v>
      </c>
      <c r="E50" s="420">
        <v>0</v>
      </c>
      <c r="F50" s="420">
        <v>26.26</v>
      </c>
      <c r="G50" s="420">
        <v>0</v>
      </c>
      <c r="H50" s="420">
        <v>8.42</v>
      </c>
      <c r="I50" s="420">
        <v>0</v>
      </c>
      <c r="J50" s="420">
        <v>3.47</v>
      </c>
      <c r="K50" s="420">
        <v>0</v>
      </c>
      <c r="L50" s="420">
        <v>0</v>
      </c>
      <c r="M50" s="420">
        <v>0</v>
      </c>
      <c r="N50" s="336">
        <f t="shared" si="0"/>
        <v>50.08</v>
      </c>
      <c r="O50" s="328">
        <f t="shared" si="2"/>
        <v>10.016</v>
      </c>
    </row>
    <row r="51" spans="1:15" s="25" customFormat="1" ht="12.6" customHeight="1" thickBot="1" x14ac:dyDescent="0.25">
      <c r="A51" s="337" t="s">
        <v>1</v>
      </c>
      <c r="B51" s="424">
        <f t="shared" ref="B51:N51" si="3">SUM(B7:B50)</f>
        <v>2203.3799999999997</v>
      </c>
      <c r="C51" s="424">
        <f t="shared" si="3"/>
        <v>2913.89</v>
      </c>
      <c r="D51" s="424">
        <f t="shared" si="3"/>
        <v>4179.9799999999996</v>
      </c>
      <c r="E51" s="424">
        <f t="shared" si="3"/>
        <v>1649.3099999999997</v>
      </c>
      <c r="F51" s="424">
        <f t="shared" si="3"/>
        <v>2437.48</v>
      </c>
      <c r="G51" s="424">
        <f t="shared" si="3"/>
        <v>1873.14</v>
      </c>
      <c r="H51" s="424">
        <f t="shared" si="3"/>
        <v>3238.78</v>
      </c>
      <c r="I51" s="424">
        <f>SUM(I7:I50)</f>
        <v>1988.97</v>
      </c>
      <c r="J51" s="424">
        <f t="shared" si="3"/>
        <v>1933.36</v>
      </c>
      <c r="K51" s="424">
        <f>SUM(K7:K50)</f>
        <v>0</v>
      </c>
      <c r="L51" s="424">
        <f t="shared" si="3"/>
        <v>0</v>
      </c>
      <c r="M51" s="438">
        <f t="shared" si="3"/>
        <v>0</v>
      </c>
      <c r="N51" s="439">
        <f t="shared" si="3"/>
        <v>22202.610000000004</v>
      </c>
      <c r="O51" s="339">
        <f>IFERROR(AVERAGEIF(B51:M51,"&gt;0"),"")</f>
        <v>2490.9211111111113</v>
      </c>
    </row>
    <row r="52" spans="1:15" s="71" customFormat="1" ht="12.6" customHeight="1" thickBot="1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1:15" s="25" customFormat="1" ht="12.6" customHeight="1" thickBot="1" x14ac:dyDescent="0.25">
      <c r="A53" s="370" t="s">
        <v>2</v>
      </c>
      <c r="B53" s="371">
        <f t="shared" ref="B53:O53" si="4">B6</f>
        <v>43831</v>
      </c>
      <c r="C53" s="372">
        <f t="shared" si="4"/>
        <v>43862</v>
      </c>
      <c r="D53" s="372">
        <f t="shared" si="4"/>
        <v>43891</v>
      </c>
      <c r="E53" s="372">
        <f t="shared" si="4"/>
        <v>43922</v>
      </c>
      <c r="F53" s="372">
        <f t="shared" si="4"/>
        <v>43952</v>
      </c>
      <c r="G53" s="372">
        <f t="shared" si="4"/>
        <v>43983</v>
      </c>
      <c r="H53" s="372">
        <f t="shared" si="4"/>
        <v>44013</v>
      </c>
      <c r="I53" s="372">
        <f t="shared" si="4"/>
        <v>44044</v>
      </c>
      <c r="J53" s="372">
        <f t="shared" si="4"/>
        <v>44075</v>
      </c>
      <c r="K53" s="372">
        <f t="shared" si="4"/>
        <v>44105</v>
      </c>
      <c r="L53" s="372">
        <f t="shared" si="4"/>
        <v>44136</v>
      </c>
      <c r="M53" s="440">
        <f t="shared" si="4"/>
        <v>44166</v>
      </c>
      <c r="N53" s="441" t="str">
        <f t="shared" si="4"/>
        <v>Total</v>
      </c>
      <c r="O53" s="441" t="str">
        <f t="shared" si="4"/>
        <v>Média</v>
      </c>
    </row>
    <row r="54" spans="1:15" s="25" customFormat="1" ht="12.6" customHeight="1" x14ac:dyDescent="0.2">
      <c r="A54" s="350" t="s">
        <v>5</v>
      </c>
      <c r="B54" s="420">
        <v>0</v>
      </c>
      <c r="C54" s="420">
        <v>4000</v>
      </c>
      <c r="D54" s="420">
        <v>4500</v>
      </c>
      <c r="E54" s="420">
        <v>4500</v>
      </c>
      <c r="F54" s="420">
        <v>4500</v>
      </c>
      <c r="G54" s="420">
        <v>4500</v>
      </c>
      <c r="H54" s="420">
        <v>4500</v>
      </c>
      <c r="I54" s="420">
        <v>4500</v>
      </c>
      <c r="J54" s="420">
        <v>4500</v>
      </c>
      <c r="K54" s="420">
        <v>0</v>
      </c>
      <c r="L54" s="420">
        <v>0</v>
      </c>
      <c r="M54" s="420">
        <v>0</v>
      </c>
      <c r="N54" s="336">
        <f t="shared" ref="N54:N62" si="5">SUM(B54:M54)</f>
        <v>35500</v>
      </c>
      <c r="O54" s="328">
        <f>IFERROR(AVERAGEIF(B54:M54,"&gt;0"),"")</f>
        <v>4437.5</v>
      </c>
    </row>
    <row r="55" spans="1:15" s="25" customFormat="1" ht="12.6" customHeight="1" x14ac:dyDescent="0.2">
      <c r="A55" s="350" t="s">
        <v>292</v>
      </c>
      <c r="B55" s="420">
        <v>0</v>
      </c>
      <c r="C55" s="420">
        <v>0</v>
      </c>
      <c r="D55" s="420">
        <v>0</v>
      </c>
      <c r="E55" s="420">
        <v>0</v>
      </c>
      <c r="F55" s="420">
        <v>0</v>
      </c>
      <c r="G55" s="420">
        <v>0</v>
      </c>
      <c r="H55" s="420">
        <v>0</v>
      </c>
      <c r="I55" s="420">
        <v>0</v>
      </c>
      <c r="J55" s="420">
        <v>0</v>
      </c>
      <c r="K55" s="420">
        <v>0</v>
      </c>
      <c r="L55" s="420">
        <v>0</v>
      </c>
      <c r="M55" s="420">
        <v>0</v>
      </c>
      <c r="N55" s="336">
        <f t="shared" si="5"/>
        <v>0</v>
      </c>
      <c r="O55" s="328" t="str">
        <f t="shared" ref="O55:O61" si="6">IFERROR(AVERAGEIF(B55:M55,"&gt;0"),"")</f>
        <v/>
      </c>
    </row>
    <row r="56" spans="1:15" s="25" customFormat="1" ht="12.6" customHeight="1" x14ac:dyDescent="0.2">
      <c r="A56" s="350" t="s">
        <v>556</v>
      </c>
      <c r="B56" s="420">
        <v>0</v>
      </c>
      <c r="C56" s="420">
        <v>0</v>
      </c>
      <c r="D56" s="420">
        <v>0</v>
      </c>
      <c r="E56" s="420">
        <v>0</v>
      </c>
      <c r="F56" s="420">
        <v>0</v>
      </c>
      <c r="G56" s="420">
        <v>0</v>
      </c>
      <c r="H56" s="420">
        <v>0</v>
      </c>
      <c r="I56" s="420">
        <v>0</v>
      </c>
      <c r="J56" s="420">
        <v>0</v>
      </c>
      <c r="K56" s="420">
        <v>0</v>
      </c>
      <c r="L56" s="420">
        <v>0</v>
      </c>
      <c r="M56" s="420">
        <v>0</v>
      </c>
      <c r="N56" s="336">
        <f>SUM(B56:M56)</f>
        <v>0</v>
      </c>
      <c r="O56" s="328" t="str">
        <f t="shared" si="6"/>
        <v/>
      </c>
    </row>
    <row r="57" spans="1:15" s="25" customFormat="1" ht="12.6" customHeight="1" x14ac:dyDescent="0.2">
      <c r="A57" s="350" t="s">
        <v>148</v>
      </c>
      <c r="B57" s="420">
        <v>0</v>
      </c>
      <c r="C57" s="420">
        <v>0</v>
      </c>
      <c r="D57" s="420">
        <v>0</v>
      </c>
      <c r="E57" s="420">
        <v>0</v>
      </c>
      <c r="F57" s="420">
        <v>0</v>
      </c>
      <c r="G57" s="420">
        <v>0</v>
      </c>
      <c r="H57" s="420">
        <v>0</v>
      </c>
      <c r="I57" s="420">
        <v>0</v>
      </c>
      <c r="J57" s="420">
        <v>0.67</v>
      </c>
      <c r="K57" s="420">
        <v>0</v>
      </c>
      <c r="L57" s="420">
        <v>0</v>
      </c>
      <c r="M57" s="420">
        <v>0</v>
      </c>
      <c r="N57" s="336">
        <f t="shared" si="5"/>
        <v>0.67</v>
      </c>
      <c r="O57" s="328">
        <f t="shared" si="6"/>
        <v>0.67</v>
      </c>
    </row>
    <row r="58" spans="1:15" s="25" customFormat="1" ht="12.6" customHeight="1" x14ac:dyDescent="0.2">
      <c r="A58" s="350" t="s">
        <v>179</v>
      </c>
      <c r="B58" s="420">
        <v>0</v>
      </c>
      <c r="C58" s="420">
        <v>0</v>
      </c>
      <c r="D58" s="420">
        <v>0</v>
      </c>
      <c r="E58" s="420">
        <v>0</v>
      </c>
      <c r="F58" s="420">
        <v>0</v>
      </c>
      <c r="G58" s="420">
        <v>0</v>
      </c>
      <c r="H58" s="420">
        <v>0</v>
      </c>
      <c r="I58" s="420">
        <v>0</v>
      </c>
      <c r="J58" s="420">
        <v>0</v>
      </c>
      <c r="K58" s="420">
        <v>0</v>
      </c>
      <c r="L58" s="420">
        <v>0</v>
      </c>
      <c r="M58" s="420">
        <v>0</v>
      </c>
      <c r="N58" s="336">
        <f t="shared" si="5"/>
        <v>0</v>
      </c>
      <c r="O58" s="328" t="str">
        <f t="shared" si="6"/>
        <v/>
      </c>
    </row>
    <row r="59" spans="1:15" s="25" customFormat="1" ht="12.6" customHeight="1" x14ac:dyDescent="0.2">
      <c r="A59" s="377" t="s">
        <v>3</v>
      </c>
      <c r="B59" s="420">
        <v>46.2</v>
      </c>
      <c r="C59" s="420">
        <v>148.69999999999999</v>
      </c>
      <c r="D59" s="420">
        <v>0.6</v>
      </c>
      <c r="E59" s="420">
        <v>0</v>
      </c>
      <c r="F59" s="420">
        <v>0</v>
      </c>
      <c r="G59" s="420">
        <v>0</v>
      </c>
      <c r="H59" s="420">
        <v>0</v>
      </c>
      <c r="I59" s="420">
        <v>0</v>
      </c>
      <c r="J59" s="420">
        <v>0</v>
      </c>
      <c r="K59" s="420">
        <v>0</v>
      </c>
      <c r="L59" s="420">
        <v>0</v>
      </c>
      <c r="M59" s="420">
        <v>0</v>
      </c>
      <c r="N59" s="336">
        <f t="shared" si="5"/>
        <v>195.49999999999997</v>
      </c>
      <c r="O59" s="328">
        <f t="shared" si="6"/>
        <v>65.166666666666657</v>
      </c>
    </row>
    <row r="60" spans="1:15" s="25" customFormat="1" ht="12.6" customHeight="1" x14ac:dyDescent="0.2">
      <c r="A60" s="377" t="s">
        <v>682</v>
      </c>
      <c r="B60" s="420"/>
      <c r="C60" s="420"/>
      <c r="D60" s="420"/>
      <c r="E60" s="420">
        <v>0</v>
      </c>
      <c r="F60" s="420">
        <v>0</v>
      </c>
      <c r="G60" s="420">
        <v>0</v>
      </c>
      <c r="H60" s="420">
        <v>801</v>
      </c>
      <c r="I60" s="420">
        <v>0</v>
      </c>
      <c r="J60" s="420">
        <v>0</v>
      </c>
      <c r="K60" s="420">
        <v>0</v>
      </c>
      <c r="L60" s="420">
        <v>0</v>
      </c>
      <c r="M60" s="420">
        <v>0</v>
      </c>
      <c r="N60" s="336"/>
      <c r="O60" s="328"/>
    </row>
    <row r="61" spans="1:15" s="25" customFormat="1" ht="12.6" customHeight="1" x14ac:dyDescent="0.2">
      <c r="A61" s="377" t="s">
        <v>65</v>
      </c>
      <c r="B61" s="420">
        <v>77.78</v>
      </c>
      <c r="C61" s="420">
        <v>55.5</v>
      </c>
      <c r="D61" s="420">
        <v>0</v>
      </c>
      <c r="E61" s="420">
        <v>0</v>
      </c>
      <c r="F61" s="420">
        <v>150.07</v>
      </c>
      <c r="G61" s="420">
        <v>133.08000000000001</v>
      </c>
      <c r="H61" s="420">
        <v>178.97</v>
      </c>
      <c r="I61" s="420">
        <v>59.55</v>
      </c>
      <c r="J61" s="420">
        <v>97.98</v>
      </c>
      <c r="K61" s="420">
        <v>0</v>
      </c>
      <c r="L61" s="420">
        <v>0</v>
      </c>
      <c r="M61" s="420">
        <v>0</v>
      </c>
      <c r="N61" s="336">
        <f t="shared" si="5"/>
        <v>752.93000000000006</v>
      </c>
      <c r="O61" s="328">
        <f t="shared" si="6"/>
        <v>107.56142857142858</v>
      </c>
    </row>
    <row r="62" spans="1:15" s="25" customFormat="1" ht="12.6" customHeight="1" thickBot="1" x14ac:dyDescent="0.25">
      <c r="A62" s="379" t="s">
        <v>1</v>
      </c>
      <c r="B62" s="380">
        <f>SUM(B54:B61)</f>
        <v>123.98</v>
      </c>
      <c r="C62" s="380">
        <f t="shared" ref="C62:M62" si="7">SUM(C54:C61)</f>
        <v>4204.2</v>
      </c>
      <c r="D62" s="380">
        <f>SUM(D54:D61)</f>
        <v>4500.6000000000004</v>
      </c>
      <c r="E62" s="380">
        <f t="shared" si="7"/>
        <v>4500</v>
      </c>
      <c r="F62" s="380">
        <f t="shared" si="7"/>
        <v>4650.07</v>
      </c>
      <c r="G62" s="380">
        <f t="shared" si="7"/>
        <v>4633.08</v>
      </c>
      <c r="H62" s="380">
        <f t="shared" si="7"/>
        <v>5479.97</v>
      </c>
      <c r="I62" s="380">
        <f t="shared" si="7"/>
        <v>4559.55</v>
      </c>
      <c r="J62" s="380">
        <f t="shared" si="7"/>
        <v>4598.6499999999996</v>
      </c>
      <c r="K62" s="380">
        <f t="shared" si="7"/>
        <v>0</v>
      </c>
      <c r="L62" s="380">
        <f t="shared" si="7"/>
        <v>0</v>
      </c>
      <c r="M62" s="380">
        <f t="shared" si="7"/>
        <v>0</v>
      </c>
      <c r="N62" s="442">
        <f t="shared" si="5"/>
        <v>37250.1</v>
      </c>
      <c r="O62" s="354">
        <f>IFERROR(AVERAGEIF(B62:M62,"&gt;0"),"")</f>
        <v>4138.8999999999996</v>
      </c>
    </row>
    <row r="63" spans="1:15" s="25" customFormat="1" ht="12.6" customHeight="1" thickBot="1" x14ac:dyDescent="0.25">
      <c r="A63" s="355"/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2"/>
      <c r="O63" s="383"/>
    </row>
    <row r="64" spans="1:15" s="34" customFormat="1" ht="12.6" customHeight="1" thickBot="1" x14ac:dyDescent="0.25">
      <c r="A64" s="358" t="s">
        <v>9</v>
      </c>
      <c r="B64" s="359">
        <f>'[2]2020'!C27</f>
        <v>28323.88</v>
      </c>
      <c r="C64" s="359">
        <f>'[2]2020'!D27</f>
        <v>29673.01</v>
      </c>
      <c r="D64" s="359">
        <f>'[2]2020'!E27</f>
        <v>29743.79</v>
      </c>
      <c r="E64" s="359">
        <f>'[2]2020'!F27</f>
        <v>32688.19</v>
      </c>
      <c r="F64" s="359">
        <f>'[2]2020'!G27</f>
        <v>34763.43</v>
      </c>
      <c r="G64" s="359">
        <f>'[2]2020'!H27</f>
        <v>37421.19</v>
      </c>
      <c r="H64" s="359">
        <f>'[2]2020'!I27</f>
        <v>39649.56</v>
      </c>
      <c r="I64" s="359">
        <f>'[2]2020'!J27</f>
        <v>42375.1</v>
      </c>
      <c r="J64" s="359">
        <f>'[2]2020'!K27</f>
        <v>45290.16</v>
      </c>
      <c r="K64" s="359">
        <f>'[2]2020'!L27</f>
        <v>0</v>
      </c>
      <c r="L64" s="359">
        <f>'[2]2020'!M27</f>
        <v>0</v>
      </c>
      <c r="M64" s="359">
        <f>'[2]2020'!N27</f>
        <v>0</v>
      </c>
      <c r="N64" s="382"/>
      <c r="O64" s="38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78740157480314965" bottom="0.78740157480314965" header="0.51181102362204722" footer="0.51181102362204722"/>
  <pageSetup paperSize="9" scale="75" firstPageNumber="0" orientation="landscape" horizontalDpi="300" verticalDpi="300" r:id="rId1"/>
  <headerFooter alignWithMargins="0"/>
  <ignoredErrors>
    <ignoredError sqref="B51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:P64"/>
  <sheetViews>
    <sheetView topLeftCell="A28" zoomScale="130" zoomScaleNormal="130" workbookViewId="0">
      <selection activeCell="H55" sqref="H55"/>
    </sheetView>
  </sheetViews>
  <sheetFormatPr defaultRowHeight="12.75" x14ac:dyDescent="0.2"/>
  <cols>
    <col min="1" max="1" width="39.7109375" style="44" customWidth="1"/>
    <col min="2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05" t="s">
        <v>645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40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101" t="s">
        <v>0</v>
      </c>
      <c r="B6" s="102">
        <v>43831</v>
      </c>
      <c r="C6" s="102">
        <v>43862</v>
      </c>
      <c r="D6" s="102">
        <v>43891</v>
      </c>
      <c r="E6" s="102">
        <v>43922</v>
      </c>
      <c r="F6" s="102">
        <v>43952</v>
      </c>
      <c r="G6" s="102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194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 t="shared" ref="N7:N48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113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 t="shared" ref="N8:N18" si="1">SUM(B8:M8)</f>
        <v>0</v>
      </c>
      <c r="O8" s="106" t="str">
        <f t="shared" ref="O8:O48" si="2">IFERROR(AVERAGEIF(B8:M8,"&gt;0"),"")</f>
        <v/>
      </c>
    </row>
    <row r="9" spans="1:15" s="25" customFormat="1" ht="12.6" customHeight="1" x14ac:dyDescent="0.2">
      <c r="A9" s="105" t="s">
        <v>180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si="1"/>
        <v>0</v>
      </c>
      <c r="O9" s="106" t="str">
        <f t="shared" si="2"/>
        <v/>
      </c>
    </row>
    <row r="10" spans="1:15" s="25" customFormat="1" ht="12.6" customHeight="1" x14ac:dyDescent="0.2">
      <c r="A10" s="105" t="s">
        <v>638</v>
      </c>
      <c r="B10" s="26">
        <v>0</v>
      </c>
      <c r="C10" s="26">
        <v>0</v>
      </c>
      <c r="D10" s="26">
        <v>700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84">
        <f>SUM(B10:M10)</f>
        <v>700</v>
      </c>
      <c r="O10" s="106">
        <f t="shared" si="2"/>
        <v>700</v>
      </c>
    </row>
    <row r="11" spans="1:15" s="25" customFormat="1" ht="12.6" customHeight="1" x14ac:dyDescent="0.2">
      <c r="A11" s="105" t="s">
        <v>329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84">
        <f>SUM(B11:M11)</f>
        <v>0</v>
      </c>
      <c r="O11" s="106" t="str">
        <f t="shared" si="2"/>
        <v/>
      </c>
    </row>
    <row r="12" spans="1:15" s="25" customFormat="1" ht="12.6" customHeight="1" x14ac:dyDescent="0.2">
      <c r="A12" s="105" t="s">
        <v>154</v>
      </c>
      <c r="B12" s="26">
        <v>220</v>
      </c>
      <c r="C12" s="26">
        <v>0</v>
      </c>
      <c r="D12" s="26">
        <v>745.9</v>
      </c>
      <c r="E12" s="26">
        <v>180</v>
      </c>
      <c r="F12" s="26">
        <v>0</v>
      </c>
      <c r="G12" s="26">
        <v>0</v>
      </c>
      <c r="H12" s="26">
        <v>0</v>
      </c>
      <c r="I12" s="26">
        <v>0</v>
      </c>
      <c r="J12" s="26">
        <v>30</v>
      </c>
      <c r="K12" s="26">
        <v>0</v>
      </c>
      <c r="L12" s="26">
        <v>0</v>
      </c>
      <c r="M12" s="26">
        <v>0</v>
      </c>
      <c r="N12" s="184">
        <f t="shared" si="1"/>
        <v>1175.9000000000001</v>
      </c>
      <c r="O12" s="106">
        <f t="shared" si="2"/>
        <v>293.97500000000002</v>
      </c>
    </row>
    <row r="13" spans="1:15" s="25" customFormat="1" ht="12.6" customHeight="1" x14ac:dyDescent="0.2">
      <c r="A13" s="156" t="s">
        <v>131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>SUM(B13:M13)</f>
        <v>0</v>
      </c>
      <c r="O13" s="106" t="str">
        <f t="shared" si="2"/>
        <v/>
      </c>
    </row>
    <row r="14" spans="1:15" s="25" customFormat="1" ht="12.6" customHeight="1" x14ac:dyDescent="0.2">
      <c r="A14" s="156" t="s">
        <v>167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184">
        <f t="shared" si="1"/>
        <v>0</v>
      </c>
      <c r="O14" s="106" t="str">
        <f t="shared" si="2"/>
        <v/>
      </c>
    </row>
    <row r="15" spans="1:15" s="25" customFormat="1" ht="12.6" customHeight="1" x14ac:dyDescent="0.2">
      <c r="A15" s="105" t="s">
        <v>182</v>
      </c>
      <c r="B15" s="26">
        <v>22</v>
      </c>
      <c r="C15" s="26">
        <v>0</v>
      </c>
      <c r="D15" s="26">
        <v>0</v>
      </c>
      <c r="E15" s="26">
        <v>0</v>
      </c>
      <c r="F15" s="26">
        <v>0</v>
      </c>
      <c r="G15" s="26">
        <v>469.4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 t="shared" si="1"/>
        <v>491.4</v>
      </c>
      <c r="O15" s="106">
        <f t="shared" si="2"/>
        <v>245.7</v>
      </c>
    </row>
    <row r="16" spans="1:15" s="25" customFormat="1" ht="12.6" customHeight="1" x14ac:dyDescent="0.2">
      <c r="A16" s="105" t="s">
        <v>80</v>
      </c>
      <c r="B16" s="26">
        <v>0</v>
      </c>
      <c r="C16" s="26">
        <v>0</v>
      </c>
      <c r="D16" s="26">
        <v>0</v>
      </c>
      <c r="E16" s="26">
        <v>919.19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84">
        <f t="shared" si="1"/>
        <v>919.19</v>
      </c>
      <c r="O16" s="106">
        <f t="shared" si="2"/>
        <v>919.19</v>
      </c>
    </row>
    <row r="17" spans="1:15" s="25" customFormat="1" ht="12.6" customHeight="1" x14ac:dyDescent="0.2">
      <c r="A17" s="105" t="s">
        <v>245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84">
        <f>SUM(B17:M17)</f>
        <v>0</v>
      </c>
      <c r="O17" s="106" t="str">
        <f t="shared" si="2"/>
        <v/>
      </c>
    </row>
    <row r="18" spans="1:15" s="25" customFormat="1" ht="12.6" customHeight="1" x14ac:dyDescent="0.2">
      <c r="A18" s="105" t="s">
        <v>276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84">
        <f t="shared" si="1"/>
        <v>0</v>
      </c>
      <c r="O18" s="106" t="str">
        <f t="shared" si="2"/>
        <v/>
      </c>
    </row>
    <row r="19" spans="1:15" s="25" customFormat="1" ht="12.6" customHeight="1" x14ac:dyDescent="0.2">
      <c r="A19" s="105" t="s">
        <v>67</v>
      </c>
      <c r="B19" s="26">
        <v>0</v>
      </c>
      <c r="C19" s="26">
        <v>0</v>
      </c>
      <c r="D19" s="26">
        <v>332.15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 t="shared" si="0"/>
        <v>332.15</v>
      </c>
      <c r="O19" s="106">
        <f t="shared" si="2"/>
        <v>332.15</v>
      </c>
    </row>
    <row r="20" spans="1:15" s="25" customFormat="1" ht="12.6" customHeight="1" x14ac:dyDescent="0.2">
      <c r="A20" s="105" t="s">
        <v>91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84">
        <f t="shared" si="0"/>
        <v>0</v>
      </c>
      <c r="O20" s="106" t="str">
        <f t="shared" si="2"/>
        <v/>
      </c>
    </row>
    <row r="21" spans="1:15" s="25" customFormat="1" ht="12.6" customHeight="1" x14ac:dyDescent="0.2">
      <c r="A21" s="105" t="s">
        <v>158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0"/>
        <v>0</v>
      </c>
      <c r="O21" s="106" t="str">
        <f t="shared" si="2"/>
        <v/>
      </c>
    </row>
    <row r="22" spans="1:15" s="25" customFormat="1" ht="12.6" customHeight="1" x14ac:dyDescent="0.2">
      <c r="A22" s="105" t="s">
        <v>93</v>
      </c>
      <c r="B22" s="26">
        <v>0</v>
      </c>
      <c r="C22" s="26">
        <v>100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0"/>
        <v>100</v>
      </c>
      <c r="O22" s="106">
        <f t="shared" si="2"/>
        <v>100</v>
      </c>
    </row>
    <row r="23" spans="1:15" s="25" customFormat="1" ht="12.6" customHeight="1" x14ac:dyDescent="0.2">
      <c r="A23" s="105" t="s">
        <v>88</v>
      </c>
      <c r="B23" s="26">
        <v>21.6</v>
      </c>
      <c r="C23" s="26">
        <v>25.7</v>
      </c>
      <c r="D23" s="26">
        <v>272.5</v>
      </c>
      <c r="E23" s="26">
        <v>0</v>
      </c>
      <c r="F23" s="26">
        <v>0</v>
      </c>
      <c r="G23" s="26">
        <v>0</v>
      </c>
      <c r="H23" s="26">
        <v>0</v>
      </c>
      <c r="I23" s="26">
        <v>133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0"/>
        <v>452.8</v>
      </c>
      <c r="O23" s="106">
        <f t="shared" si="2"/>
        <v>113.2</v>
      </c>
    </row>
    <row r="24" spans="1:15" s="25" customFormat="1" ht="12.6" customHeight="1" x14ac:dyDescent="0.2">
      <c r="A24" s="105" t="s">
        <v>108</v>
      </c>
      <c r="B24" s="26">
        <v>0</v>
      </c>
      <c r="C24" s="26">
        <v>0</v>
      </c>
      <c r="D24" s="26">
        <v>0</v>
      </c>
      <c r="E24" s="26">
        <v>344</v>
      </c>
      <c r="F24" s="26">
        <v>0</v>
      </c>
      <c r="G24" s="26">
        <v>430</v>
      </c>
      <c r="H24" s="26">
        <v>0</v>
      </c>
      <c r="I24" s="26">
        <v>0</v>
      </c>
      <c r="J24" s="26">
        <v>90</v>
      </c>
      <c r="K24" s="26">
        <v>0</v>
      </c>
      <c r="L24" s="26">
        <v>0</v>
      </c>
      <c r="M24" s="26">
        <v>0</v>
      </c>
      <c r="N24" s="184">
        <f t="shared" si="0"/>
        <v>864</v>
      </c>
      <c r="O24" s="106">
        <f t="shared" si="2"/>
        <v>288</v>
      </c>
    </row>
    <row r="25" spans="1:15" s="25" customFormat="1" ht="12.6" customHeight="1" x14ac:dyDescent="0.2">
      <c r="A25" s="105" t="s">
        <v>111</v>
      </c>
      <c r="B25" s="26">
        <v>0</v>
      </c>
      <c r="C25" s="26">
        <v>497</v>
      </c>
      <c r="D25" s="26">
        <v>903.46</v>
      </c>
      <c r="E25" s="26">
        <v>0</v>
      </c>
      <c r="F25" s="26">
        <v>220.94</v>
      </c>
      <c r="G25" s="26">
        <v>145.91999999999999</v>
      </c>
      <c r="H25" s="26">
        <v>0</v>
      </c>
      <c r="I25" s="26">
        <v>0</v>
      </c>
      <c r="J25" s="26">
        <v>303.02</v>
      </c>
      <c r="K25" s="26">
        <v>0</v>
      </c>
      <c r="L25" s="26">
        <v>0</v>
      </c>
      <c r="M25" s="26">
        <v>0</v>
      </c>
      <c r="N25" s="184">
        <f>SUM(B25:M25)</f>
        <v>2070.34</v>
      </c>
      <c r="O25" s="106">
        <f t="shared" si="2"/>
        <v>414.06800000000004</v>
      </c>
    </row>
    <row r="26" spans="1:15" s="25" customFormat="1" ht="12.6" customHeight="1" x14ac:dyDescent="0.2">
      <c r="A26" s="105" t="s">
        <v>126</v>
      </c>
      <c r="B26" s="26">
        <v>0</v>
      </c>
      <c r="C26" s="26">
        <v>0</v>
      </c>
      <c r="D26" s="26">
        <v>225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49.9</v>
      </c>
      <c r="K26" s="26">
        <v>0</v>
      </c>
      <c r="L26" s="26">
        <v>0</v>
      </c>
      <c r="M26" s="26">
        <v>0</v>
      </c>
      <c r="N26" s="184">
        <f t="shared" si="0"/>
        <v>274.89999999999998</v>
      </c>
      <c r="O26" s="106">
        <f t="shared" si="2"/>
        <v>137.44999999999999</v>
      </c>
    </row>
    <row r="27" spans="1:15" s="25" customFormat="1" ht="12.6" customHeight="1" x14ac:dyDescent="0.2">
      <c r="A27" s="105" t="s">
        <v>69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84">
        <f t="shared" si="0"/>
        <v>0</v>
      </c>
      <c r="O27" s="106" t="str">
        <f t="shared" si="2"/>
        <v/>
      </c>
    </row>
    <row r="28" spans="1:15" s="25" customFormat="1" ht="12.6" customHeight="1" x14ac:dyDescent="0.2">
      <c r="A28" s="105" t="s">
        <v>123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84">
        <f>SUM(B28:M28)</f>
        <v>0</v>
      </c>
      <c r="O28" s="106" t="str">
        <f t="shared" si="2"/>
        <v/>
      </c>
    </row>
    <row r="29" spans="1:15" s="25" customFormat="1" ht="12.6" customHeight="1" x14ac:dyDescent="0.2">
      <c r="A29" s="105" t="s">
        <v>423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0"/>
        <v>0</v>
      </c>
      <c r="O29" s="106" t="str">
        <f t="shared" si="2"/>
        <v/>
      </c>
    </row>
    <row r="30" spans="1:15" s="25" customFormat="1" ht="12.6" customHeight="1" x14ac:dyDescent="0.2">
      <c r="A30" s="105" t="s">
        <v>310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0"/>
        <v>0</v>
      </c>
      <c r="O30" s="106" t="str">
        <f t="shared" si="2"/>
        <v/>
      </c>
    </row>
    <row r="31" spans="1:15" s="25" customFormat="1" ht="12.6" customHeight="1" x14ac:dyDescent="0.2">
      <c r="A31" s="105" t="s">
        <v>176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184">
        <f t="shared" si="0"/>
        <v>0</v>
      </c>
      <c r="O31" s="106" t="str">
        <f t="shared" si="2"/>
        <v/>
      </c>
    </row>
    <row r="32" spans="1:15" s="25" customFormat="1" ht="12.6" customHeight="1" x14ac:dyDescent="0.2">
      <c r="A32" s="105" t="s">
        <v>181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0"/>
        <v>0</v>
      </c>
      <c r="O32" s="106" t="str">
        <f t="shared" si="2"/>
        <v/>
      </c>
    </row>
    <row r="33" spans="1:15" s="25" customFormat="1" ht="12.6" customHeight="1" x14ac:dyDescent="0.2">
      <c r="A33" s="270" t="s">
        <v>372</v>
      </c>
      <c r="B33" s="26">
        <v>104.44</v>
      </c>
      <c r="C33" s="26">
        <v>104.44</v>
      </c>
      <c r="D33" s="26">
        <v>104.44</v>
      </c>
      <c r="E33" s="26">
        <v>104.44</v>
      </c>
      <c r="F33" s="26">
        <v>104.44</v>
      </c>
      <c r="G33" s="26">
        <v>135.43</v>
      </c>
      <c r="H33" s="26">
        <v>135.43</v>
      </c>
      <c r="I33" s="26">
        <v>135.43</v>
      </c>
      <c r="J33" s="26">
        <v>135.43</v>
      </c>
      <c r="K33" s="26">
        <v>0</v>
      </c>
      <c r="L33" s="26">
        <v>0</v>
      </c>
      <c r="M33" s="26">
        <v>0</v>
      </c>
      <c r="N33" s="184">
        <f>SUM(B33:M33)</f>
        <v>1063.9200000000003</v>
      </c>
      <c r="O33" s="106">
        <f t="shared" si="2"/>
        <v>118.21333333333337</v>
      </c>
    </row>
    <row r="34" spans="1:15" s="25" customFormat="1" ht="12.6" customHeight="1" x14ac:dyDescent="0.2">
      <c r="A34" s="105" t="s">
        <v>147</v>
      </c>
      <c r="B34" s="26">
        <v>0</v>
      </c>
      <c r="C34" s="26">
        <v>0</v>
      </c>
      <c r="D34" s="26">
        <v>888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115</v>
      </c>
      <c r="K34" s="26">
        <v>0</v>
      </c>
      <c r="L34" s="26">
        <v>0</v>
      </c>
      <c r="M34" s="26">
        <v>0</v>
      </c>
      <c r="N34" s="184">
        <f t="shared" si="0"/>
        <v>1003</v>
      </c>
      <c r="O34" s="106">
        <f t="shared" si="2"/>
        <v>501.5</v>
      </c>
    </row>
    <row r="35" spans="1:15" s="25" customFormat="1" ht="12.6" customHeight="1" x14ac:dyDescent="0.2">
      <c r="A35" s="105" t="s">
        <v>274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184">
        <f>SUM(B35:M35)</f>
        <v>0</v>
      </c>
      <c r="O35" s="106" t="str">
        <f t="shared" si="2"/>
        <v/>
      </c>
    </row>
    <row r="36" spans="1:15" s="25" customFormat="1" ht="12.6" customHeight="1" x14ac:dyDescent="0.2">
      <c r="A36" s="105" t="s">
        <v>145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26">
        <f t="shared" si="0"/>
        <v>0</v>
      </c>
      <c r="O36" s="106" t="str">
        <f t="shared" si="2"/>
        <v/>
      </c>
    </row>
    <row r="37" spans="1:15" s="25" customFormat="1" ht="12.6" customHeight="1" x14ac:dyDescent="0.2">
      <c r="A37" s="105" t="s">
        <v>177</v>
      </c>
      <c r="B37" s="26">
        <v>200</v>
      </c>
      <c r="C37" s="26">
        <v>0</v>
      </c>
      <c r="D37" s="26">
        <v>147.80000000000001</v>
      </c>
      <c r="E37" s="26">
        <v>120</v>
      </c>
      <c r="F37" s="26">
        <v>352</v>
      </c>
      <c r="G37" s="26">
        <v>0</v>
      </c>
      <c r="H37" s="26">
        <v>0</v>
      </c>
      <c r="I37" s="26">
        <v>0</v>
      </c>
      <c r="J37" s="26">
        <v>234</v>
      </c>
      <c r="K37" s="26">
        <v>0</v>
      </c>
      <c r="L37" s="26">
        <v>0</v>
      </c>
      <c r="M37" s="26">
        <v>0</v>
      </c>
      <c r="N37" s="184">
        <f t="shared" si="0"/>
        <v>1053.8</v>
      </c>
      <c r="O37" s="106">
        <f t="shared" si="2"/>
        <v>210.76</v>
      </c>
    </row>
    <row r="38" spans="1:15" s="25" customFormat="1" ht="12.6" customHeight="1" x14ac:dyDescent="0.2">
      <c r="A38" s="105" t="s">
        <v>395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84">
        <f>SUM(B38:M38)</f>
        <v>0</v>
      </c>
      <c r="O38" s="106" t="str">
        <f t="shared" si="2"/>
        <v/>
      </c>
    </row>
    <row r="39" spans="1:15" s="25" customFormat="1" ht="12.6" customHeight="1" x14ac:dyDescent="0.2">
      <c r="A39" s="105" t="s">
        <v>95</v>
      </c>
      <c r="B39" s="26">
        <v>0</v>
      </c>
      <c r="C39" s="26">
        <v>755.29</v>
      </c>
      <c r="D39" s="26">
        <v>604.29999999999995</v>
      </c>
      <c r="E39" s="26">
        <v>240.79</v>
      </c>
      <c r="F39" s="26">
        <v>157.63</v>
      </c>
      <c r="G39" s="26">
        <v>136.49</v>
      </c>
      <c r="H39" s="26">
        <v>110.98</v>
      </c>
      <c r="I39" s="26">
        <v>110.26</v>
      </c>
      <c r="J39" s="26">
        <v>144.37</v>
      </c>
      <c r="K39" s="26">
        <v>0</v>
      </c>
      <c r="L39" s="26">
        <v>0</v>
      </c>
      <c r="M39" s="26">
        <v>0</v>
      </c>
      <c r="N39" s="184">
        <f t="shared" si="0"/>
        <v>2260.1099999999997</v>
      </c>
      <c r="O39" s="106">
        <f t="shared" si="2"/>
        <v>282.51374999999996</v>
      </c>
    </row>
    <row r="40" spans="1:15" s="25" customFormat="1" ht="12.6" customHeight="1" x14ac:dyDescent="0.2">
      <c r="A40" s="105" t="s">
        <v>98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184">
        <f>SUM(B40:M40)</f>
        <v>0</v>
      </c>
      <c r="O40" s="106" t="str">
        <f t="shared" si="2"/>
        <v/>
      </c>
    </row>
    <row r="41" spans="1:15" s="25" customFormat="1" ht="12.6" customHeight="1" x14ac:dyDescent="0.2">
      <c r="A41" s="105" t="s">
        <v>96</v>
      </c>
      <c r="B41" s="26">
        <v>709.3</v>
      </c>
      <c r="C41" s="26">
        <v>624.4</v>
      </c>
      <c r="D41" s="26">
        <v>624.4</v>
      </c>
      <c r="E41" s="26">
        <v>617.35</v>
      </c>
      <c r="F41" s="26">
        <v>624.4</v>
      </c>
      <c r="G41" s="26">
        <v>618.16</v>
      </c>
      <c r="H41" s="26">
        <v>624.4</v>
      </c>
      <c r="I41" s="26">
        <v>624.4</v>
      </c>
      <c r="J41" s="26">
        <v>624.4</v>
      </c>
      <c r="K41" s="26">
        <v>0</v>
      </c>
      <c r="L41" s="26">
        <v>0</v>
      </c>
      <c r="M41" s="26">
        <v>0</v>
      </c>
      <c r="N41" s="184">
        <f t="shared" si="0"/>
        <v>5691.2099999999991</v>
      </c>
      <c r="O41" s="106">
        <f t="shared" si="2"/>
        <v>632.35666666666657</v>
      </c>
    </row>
    <row r="42" spans="1:15" s="25" customFormat="1" ht="12.6" customHeight="1" x14ac:dyDescent="0.2">
      <c r="A42" s="105" t="s">
        <v>178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84">
        <f t="shared" si="0"/>
        <v>0</v>
      </c>
      <c r="O42" s="106" t="str">
        <f t="shared" si="2"/>
        <v/>
      </c>
    </row>
    <row r="43" spans="1:15" s="25" customFormat="1" ht="12.6" customHeight="1" x14ac:dyDescent="0.2">
      <c r="A43" s="105" t="s">
        <v>75</v>
      </c>
      <c r="B43" s="26">
        <v>427.62</v>
      </c>
      <c r="C43" s="26">
        <v>494.91</v>
      </c>
      <c r="D43" s="26">
        <v>467.53</v>
      </c>
      <c r="E43" s="26">
        <v>523.55999999999995</v>
      </c>
      <c r="F43" s="26">
        <v>0</v>
      </c>
      <c r="G43" s="26">
        <v>906.74</v>
      </c>
      <c r="H43" s="26">
        <v>454.9</v>
      </c>
      <c r="I43" s="26">
        <v>0</v>
      </c>
      <c r="J43" s="26">
        <v>832.73</v>
      </c>
      <c r="K43" s="26">
        <v>0</v>
      </c>
      <c r="L43" s="26">
        <v>0</v>
      </c>
      <c r="M43" s="26">
        <v>0</v>
      </c>
      <c r="N43" s="184">
        <f t="shared" si="0"/>
        <v>4107.99</v>
      </c>
      <c r="O43" s="106">
        <f t="shared" si="2"/>
        <v>586.85571428571427</v>
      </c>
    </row>
    <row r="44" spans="1:15" s="25" customFormat="1" ht="12.6" customHeight="1" x14ac:dyDescent="0.2">
      <c r="A44" s="105" t="s">
        <v>226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184">
        <f t="shared" si="0"/>
        <v>0</v>
      </c>
      <c r="O44" s="106" t="str">
        <f t="shared" si="2"/>
        <v/>
      </c>
    </row>
    <row r="45" spans="1:15" s="25" customFormat="1" ht="12.6" customHeight="1" x14ac:dyDescent="0.2">
      <c r="A45" s="105" t="s">
        <v>248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70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184">
        <f t="shared" si="0"/>
        <v>70</v>
      </c>
      <c r="O45" s="106">
        <f t="shared" si="2"/>
        <v>70</v>
      </c>
    </row>
    <row r="46" spans="1:15" s="25" customFormat="1" ht="12.6" customHeight="1" x14ac:dyDescent="0.2">
      <c r="A46" s="105" t="s">
        <v>79</v>
      </c>
      <c r="B46" s="26">
        <v>0</v>
      </c>
      <c r="C46" s="26">
        <v>42.3</v>
      </c>
      <c r="D46" s="26">
        <v>43.5</v>
      </c>
      <c r="E46" s="26">
        <v>42</v>
      </c>
      <c r="F46" s="26">
        <v>42</v>
      </c>
      <c r="G46" s="26">
        <v>86.5</v>
      </c>
      <c r="H46" s="26">
        <v>49</v>
      </c>
      <c r="I46" s="26">
        <v>49</v>
      </c>
      <c r="J46" s="26">
        <v>50</v>
      </c>
      <c r="K46" s="26">
        <v>0</v>
      </c>
      <c r="L46" s="26">
        <v>0</v>
      </c>
      <c r="M46" s="26">
        <v>0</v>
      </c>
      <c r="N46" s="184">
        <f t="shared" si="0"/>
        <v>404.3</v>
      </c>
      <c r="O46" s="106">
        <f t="shared" si="2"/>
        <v>50.537500000000001</v>
      </c>
    </row>
    <row r="47" spans="1:15" s="25" customFormat="1" ht="12.6" customHeight="1" x14ac:dyDescent="0.2">
      <c r="A47" s="105" t="s">
        <v>193</v>
      </c>
      <c r="B47" s="26">
        <v>0</v>
      </c>
      <c r="C47" s="26">
        <v>11.43</v>
      </c>
      <c r="D47" s="26">
        <v>0</v>
      </c>
      <c r="E47" s="26">
        <v>13.56</v>
      </c>
      <c r="F47" s="26">
        <v>3.1</v>
      </c>
      <c r="G47" s="26">
        <v>2.48</v>
      </c>
      <c r="H47" s="26">
        <v>9.8699999999999992</v>
      </c>
      <c r="I47" s="26">
        <v>0</v>
      </c>
      <c r="J47" s="26">
        <v>5.81</v>
      </c>
      <c r="K47" s="26">
        <v>0</v>
      </c>
      <c r="L47" s="26">
        <v>0</v>
      </c>
      <c r="M47" s="26">
        <v>0</v>
      </c>
      <c r="N47" s="184">
        <f t="shared" si="0"/>
        <v>46.250000000000007</v>
      </c>
      <c r="O47" s="106">
        <f t="shared" si="2"/>
        <v>7.7083333333333348</v>
      </c>
    </row>
    <row r="48" spans="1:15" s="25" customFormat="1" ht="12.6" customHeight="1" x14ac:dyDescent="0.2">
      <c r="A48" s="105" t="s">
        <v>81</v>
      </c>
      <c r="B48" s="26">
        <v>0</v>
      </c>
      <c r="C48" s="26">
        <v>263.45999999999998</v>
      </c>
      <c r="D48" s="26">
        <v>136.22</v>
      </c>
      <c r="E48" s="26">
        <v>134.47999999999999</v>
      </c>
      <c r="F48" s="26">
        <v>125.64</v>
      </c>
      <c r="G48" s="26">
        <v>125.64</v>
      </c>
      <c r="H48" s="26">
        <v>302.39999999999998</v>
      </c>
      <c r="I48" s="26">
        <v>128.86000000000001</v>
      </c>
      <c r="J48" s="26">
        <v>128.86000000000001</v>
      </c>
      <c r="K48" s="26">
        <v>0</v>
      </c>
      <c r="L48" s="26">
        <v>0</v>
      </c>
      <c r="M48" s="26">
        <v>0</v>
      </c>
      <c r="N48" s="184">
        <f t="shared" si="0"/>
        <v>1345.56</v>
      </c>
      <c r="O48" s="106">
        <f t="shared" si="2"/>
        <v>168.19499999999999</v>
      </c>
    </row>
    <row r="49" spans="1:16" s="25" customFormat="1" ht="12.6" customHeight="1" thickBot="1" x14ac:dyDescent="0.25">
      <c r="A49" s="168" t="s">
        <v>1</v>
      </c>
      <c r="B49" s="178">
        <f t="shared" ref="B49:M49" si="3">SUM(B7:B48)</f>
        <v>1704.96</v>
      </c>
      <c r="C49" s="178">
        <f t="shared" si="3"/>
        <v>2918.93</v>
      </c>
      <c r="D49" s="178">
        <f t="shared" si="3"/>
        <v>6195.2000000000007</v>
      </c>
      <c r="E49" s="178">
        <f t="shared" si="3"/>
        <v>3239.37</v>
      </c>
      <c r="F49" s="178">
        <f t="shared" si="3"/>
        <v>1630.1499999999999</v>
      </c>
      <c r="G49" s="178">
        <f t="shared" si="3"/>
        <v>3126.76</v>
      </c>
      <c r="H49" s="178">
        <f>SUM(H7:H48)</f>
        <v>1686.98</v>
      </c>
      <c r="I49" s="178">
        <f t="shared" si="3"/>
        <v>1180.9499999999998</v>
      </c>
      <c r="J49" s="178">
        <f t="shared" si="3"/>
        <v>2743.52</v>
      </c>
      <c r="K49" s="178">
        <f t="shared" si="3"/>
        <v>0</v>
      </c>
      <c r="L49" s="178">
        <f t="shared" si="3"/>
        <v>0</v>
      </c>
      <c r="M49" s="178">
        <f t="shared" si="3"/>
        <v>0</v>
      </c>
      <c r="N49" s="178">
        <f>SUM(N7:N48)</f>
        <v>24426.82</v>
      </c>
      <c r="O49" s="315">
        <f>IFERROR(AVERAGEIF(B49:M49,"&gt;0"),"")</f>
        <v>2714.0911111111109</v>
      </c>
    </row>
    <row r="50" spans="1:16" s="25" customFormat="1" ht="12.6" customHeight="1" thickBot="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1"/>
    </row>
    <row r="51" spans="1:16" s="25" customFormat="1" ht="12.6" customHeight="1" thickBot="1" x14ac:dyDescent="0.25">
      <c r="A51" s="64" t="s">
        <v>2</v>
      </c>
      <c r="B51" s="107">
        <f t="shared" ref="B51:O51" si="4">B6</f>
        <v>43831</v>
      </c>
      <c r="C51" s="108">
        <f t="shared" si="4"/>
        <v>43862</v>
      </c>
      <c r="D51" s="108">
        <f t="shared" si="4"/>
        <v>43891</v>
      </c>
      <c r="E51" s="108">
        <f t="shared" si="4"/>
        <v>43922</v>
      </c>
      <c r="F51" s="108">
        <f t="shared" si="4"/>
        <v>43952</v>
      </c>
      <c r="G51" s="108">
        <f t="shared" si="4"/>
        <v>43983</v>
      </c>
      <c r="H51" s="108">
        <f t="shared" si="4"/>
        <v>44013</v>
      </c>
      <c r="I51" s="108">
        <f t="shared" si="4"/>
        <v>44044</v>
      </c>
      <c r="J51" s="108">
        <f t="shared" si="4"/>
        <v>44075</v>
      </c>
      <c r="K51" s="108">
        <f t="shared" si="4"/>
        <v>44105</v>
      </c>
      <c r="L51" s="108">
        <f t="shared" si="4"/>
        <v>44136</v>
      </c>
      <c r="M51" s="108">
        <f t="shared" si="4"/>
        <v>44166</v>
      </c>
      <c r="N51" s="109" t="str">
        <f t="shared" si="4"/>
        <v>Total</v>
      </c>
      <c r="O51" s="120" t="str">
        <f t="shared" si="4"/>
        <v>Média</v>
      </c>
    </row>
    <row r="52" spans="1:16" s="25" customFormat="1" ht="12.6" customHeight="1" x14ac:dyDescent="0.2">
      <c r="A52" s="111" t="s">
        <v>5</v>
      </c>
      <c r="B52" s="26">
        <v>0</v>
      </c>
      <c r="C52" s="26">
        <v>5000</v>
      </c>
      <c r="D52" s="26">
        <v>5500</v>
      </c>
      <c r="E52" s="26">
        <v>5500</v>
      </c>
      <c r="F52" s="26">
        <v>5500</v>
      </c>
      <c r="G52" s="26">
        <v>5500</v>
      </c>
      <c r="H52" s="26">
        <v>5500</v>
      </c>
      <c r="I52" s="26">
        <v>5500</v>
      </c>
      <c r="J52" s="26">
        <v>5500</v>
      </c>
      <c r="K52" s="26">
        <v>0</v>
      </c>
      <c r="L52" s="26">
        <v>0</v>
      </c>
      <c r="M52" s="26">
        <v>0</v>
      </c>
      <c r="N52" s="214">
        <f t="shared" ref="N52:N60" si="5">SUM(B52:M52)</f>
        <v>43500</v>
      </c>
      <c r="O52" s="106">
        <f>IFERROR(AVERAGEIF(B52:M52,"&gt;0"),"")</f>
        <v>5437.5</v>
      </c>
    </row>
    <row r="53" spans="1:16" s="25" customFormat="1" ht="12.6" customHeight="1" x14ac:dyDescent="0.2">
      <c r="A53" s="111" t="s">
        <v>166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14">
        <f t="shared" si="5"/>
        <v>0</v>
      </c>
      <c r="O53" s="106" t="str">
        <f t="shared" ref="O53:O59" si="6">IFERROR(AVERAGEIF(B53:M53,"&gt;0"),"")</f>
        <v/>
      </c>
    </row>
    <row r="54" spans="1:16" s="25" customFormat="1" ht="12.6" customHeight="1" x14ac:dyDescent="0.2">
      <c r="A54" s="111" t="s">
        <v>306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14">
        <f t="shared" si="5"/>
        <v>0</v>
      </c>
      <c r="O54" s="106" t="str">
        <f t="shared" si="6"/>
        <v/>
      </c>
    </row>
    <row r="55" spans="1:16" s="25" customFormat="1" ht="12.6" customHeight="1" x14ac:dyDescent="0.2">
      <c r="A55" s="111" t="s">
        <v>390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14">
        <f t="shared" si="5"/>
        <v>0</v>
      </c>
      <c r="O55" s="106" t="str">
        <f t="shared" si="6"/>
        <v/>
      </c>
    </row>
    <row r="56" spans="1:16" s="25" customFormat="1" ht="12.6" customHeight="1" x14ac:dyDescent="0.2">
      <c r="A56" s="105" t="s">
        <v>380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14">
        <f t="shared" si="5"/>
        <v>0</v>
      </c>
      <c r="O56" s="106" t="str">
        <f t="shared" si="6"/>
        <v/>
      </c>
    </row>
    <row r="57" spans="1:16" s="25" customFormat="1" ht="12.6" customHeight="1" x14ac:dyDescent="0.2">
      <c r="A57" s="112" t="s">
        <v>61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14">
        <f>SUM(B57:M57)</f>
        <v>0</v>
      </c>
      <c r="O57" s="106" t="str">
        <f t="shared" si="6"/>
        <v/>
      </c>
    </row>
    <row r="58" spans="1:16" s="25" customFormat="1" ht="12.6" customHeight="1" x14ac:dyDescent="0.2">
      <c r="A58" s="112" t="s">
        <v>651</v>
      </c>
      <c r="B58" s="26">
        <v>0</v>
      </c>
      <c r="C58" s="26">
        <v>0</v>
      </c>
      <c r="D58" s="26">
        <v>170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14">
        <f>SUM(B58:M58)</f>
        <v>170</v>
      </c>
      <c r="O58" s="106">
        <f t="shared" si="6"/>
        <v>170</v>
      </c>
    </row>
    <row r="59" spans="1:16" s="25" customFormat="1" ht="12.6" customHeight="1" x14ac:dyDescent="0.2">
      <c r="A59" s="112" t="s">
        <v>3</v>
      </c>
      <c r="B59" s="26">
        <v>39</v>
      </c>
      <c r="C59" s="26">
        <v>341.4</v>
      </c>
      <c r="D59" s="26">
        <v>3.3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14">
        <f t="shared" si="5"/>
        <v>383.7</v>
      </c>
      <c r="O59" s="106">
        <f t="shared" si="6"/>
        <v>127.89999999999999</v>
      </c>
    </row>
    <row r="60" spans="1:16" s="25" customFormat="1" ht="12.6" customHeight="1" thickBot="1" x14ac:dyDescent="0.25">
      <c r="A60" s="176" t="s">
        <v>1</v>
      </c>
      <c r="B60" s="177">
        <f t="shared" ref="B60:M60" si="7">SUM(B52:B59)</f>
        <v>39</v>
      </c>
      <c r="C60" s="177">
        <f t="shared" si="7"/>
        <v>5341.4</v>
      </c>
      <c r="D60" s="177">
        <f t="shared" si="7"/>
        <v>5673.3</v>
      </c>
      <c r="E60" s="177">
        <f t="shared" si="7"/>
        <v>5500</v>
      </c>
      <c r="F60" s="177">
        <f t="shared" si="7"/>
        <v>5500</v>
      </c>
      <c r="G60" s="177">
        <f t="shared" si="7"/>
        <v>5500</v>
      </c>
      <c r="H60" s="177">
        <f t="shared" si="7"/>
        <v>5500</v>
      </c>
      <c r="I60" s="177">
        <f t="shared" si="7"/>
        <v>5500</v>
      </c>
      <c r="J60" s="177">
        <f t="shared" si="7"/>
        <v>5500</v>
      </c>
      <c r="K60" s="177">
        <f t="shared" si="7"/>
        <v>0</v>
      </c>
      <c r="L60" s="177">
        <f t="shared" si="7"/>
        <v>0</v>
      </c>
      <c r="M60" s="177">
        <f t="shared" si="7"/>
        <v>0</v>
      </c>
      <c r="N60" s="177">
        <f t="shared" si="5"/>
        <v>44053.7</v>
      </c>
      <c r="O60" s="304">
        <f>IFERROR(AVERAGEIF(B60:M60,"&gt;0"),"")</f>
        <v>4894.8555555555549</v>
      </c>
    </row>
    <row r="61" spans="1:16" s="25" customFormat="1" ht="12.6" customHeight="1" thickBot="1" x14ac:dyDescent="0.25">
      <c r="A61" s="4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3"/>
      <c r="O61" s="39"/>
    </row>
    <row r="62" spans="1:16" s="34" customFormat="1" ht="12.6" customHeight="1" thickBot="1" x14ac:dyDescent="0.25">
      <c r="A62" s="185" t="s">
        <v>9</v>
      </c>
      <c r="B62" s="186">
        <f>'[2]2020'!C28</f>
        <v>8159.07</v>
      </c>
      <c r="C62" s="186">
        <f>'[2]2020'!D28</f>
        <v>10996.8</v>
      </c>
      <c r="D62" s="186">
        <f>'[2]2020'!E28</f>
        <v>12382.06</v>
      </c>
      <c r="E62" s="186">
        <f>'[2]2020'!F28</f>
        <v>14796.6</v>
      </c>
      <c r="F62" s="186">
        <f>'[2]2020'!G28</f>
        <v>18677.25</v>
      </c>
      <c r="G62" s="186">
        <f>'[2]2020'!H28</f>
        <v>20985.919999999998</v>
      </c>
      <c r="H62" s="186">
        <f>'[2]2020'!I28</f>
        <v>24934.37</v>
      </c>
      <c r="I62" s="186">
        <f>'[2]2020'!J28</f>
        <v>29388.85</v>
      </c>
      <c r="J62" s="186">
        <f>'[2]2020'!K28</f>
        <v>32310.76</v>
      </c>
      <c r="K62" s="186">
        <f>'[2]2020'!L28</f>
        <v>0</v>
      </c>
      <c r="L62" s="186">
        <f>'[2]2020'!M28</f>
        <v>0</v>
      </c>
      <c r="M62" s="186">
        <f>'[2]2020'!N28</f>
        <v>0</v>
      </c>
      <c r="N62" s="43"/>
      <c r="O62" s="43"/>
      <c r="P62" s="43"/>
    </row>
    <row r="63" spans="1:16" s="25" customFormat="1" ht="14.1" customHeight="1" x14ac:dyDescent="0.2">
      <c r="N63" s="34"/>
    </row>
    <row r="64" spans="1:16" s="25" customFormat="1" ht="12" x14ac:dyDescent="0.2">
      <c r="N64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78740157480314965" bottom="0.78740157480314965" header="0.51181102362204722" footer="0.51181102362204722"/>
  <pageSetup paperSize="9" scale="65" firstPageNumber="0" orientation="landscape" horizontalDpi="300" verticalDpi="300" r:id="rId1"/>
  <headerFooter alignWithMargins="0"/>
  <ignoredErrors>
    <ignoredError sqref="B49:C49 D49:H49 L49:M49 I49:K49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:P67"/>
  <sheetViews>
    <sheetView topLeftCell="A25" zoomScale="120" zoomScaleNormal="120" workbookViewId="0">
      <selection activeCell="K36" sqref="K36"/>
    </sheetView>
  </sheetViews>
  <sheetFormatPr defaultRowHeight="12.75" x14ac:dyDescent="0.2"/>
  <cols>
    <col min="1" max="1" width="42" style="44" customWidth="1"/>
    <col min="2" max="2" width="9.5703125" style="44" customWidth="1"/>
    <col min="3" max="13" width="9.7109375" style="44" customWidth="1"/>
    <col min="14" max="14" width="10.855468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14" t="str">
        <f>APUCARANA!A2</f>
        <v>Demostrativo de Despesas - JANEIRO 2020 A DEZEMBRO 2020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7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17" t="s">
        <v>39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2.6" customHeight="1" thickBot="1" x14ac:dyDescent="0.2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0"/>
      <c r="O5" s="389"/>
    </row>
    <row r="6" spans="1:15" s="25" customFormat="1" ht="12.6" customHeight="1" thickBot="1" x14ac:dyDescent="0.25">
      <c r="A6" s="443" t="s">
        <v>0</v>
      </c>
      <c r="B6" s="444">
        <f>APUCARANA!B6</f>
        <v>43831</v>
      </c>
      <c r="C6" s="444">
        <f>APUCARANA!C6</f>
        <v>43862</v>
      </c>
      <c r="D6" s="444">
        <f>APUCARANA!D6</f>
        <v>43891</v>
      </c>
      <c r="E6" s="444">
        <f>APUCARANA!E6</f>
        <v>43922</v>
      </c>
      <c r="F6" s="444">
        <f>APUCARANA!F6</f>
        <v>43952</v>
      </c>
      <c r="G6" s="444">
        <f>APUCARANA!G6</f>
        <v>43983</v>
      </c>
      <c r="H6" s="444">
        <f>APUCARANA!H6</f>
        <v>44013</v>
      </c>
      <c r="I6" s="444">
        <f>APUCARANA!I6</f>
        <v>44044</v>
      </c>
      <c r="J6" s="444">
        <f>APUCARANA!J6</f>
        <v>44075</v>
      </c>
      <c r="K6" s="444">
        <f>APUCARANA!K6</f>
        <v>44105</v>
      </c>
      <c r="L6" s="444">
        <f>APUCARANA!L6</f>
        <v>44136</v>
      </c>
      <c r="M6" s="444">
        <f>APUCARANA!M6</f>
        <v>44166</v>
      </c>
      <c r="N6" s="445" t="str">
        <f>APUCARANA!N6</f>
        <v>Total</v>
      </c>
      <c r="O6" s="446" t="str">
        <f>APUCARANA!O6</f>
        <v>Média</v>
      </c>
    </row>
    <row r="7" spans="1:15" s="25" customFormat="1" ht="12.6" customHeight="1" x14ac:dyDescent="0.2">
      <c r="A7" s="395" t="s">
        <v>113</v>
      </c>
      <c r="B7" s="447">
        <v>0</v>
      </c>
      <c r="C7" s="447">
        <v>0</v>
      </c>
      <c r="D7" s="447">
        <v>0</v>
      </c>
      <c r="E7" s="447">
        <v>0</v>
      </c>
      <c r="F7" s="447">
        <v>0</v>
      </c>
      <c r="G7" s="447">
        <v>0</v>
      </c>
      <c r="H7" s="447">
        <v>0</v>
      </c>
      <c r="I7" s="447">
        <v>0</v>
      </c>
      <c r="J7" s="447">
        <v>0</v>
      </c>
      <c r="K7" s="447">
        <v>0</v>
      </c>
      <c r="L7" s="447">
        <v>0</v>
      </c>
      <c r="M7" s="447">
        <v>0</v>
      </c>
      <c r="N7" s="397">
        <f t="shared" ref="N7:N19" si="0">SUM(B7:M7)</f>
        <v>0</v>
      </c>
      <c r="O7" s="394" t="str">
        <f>IFERROR(AVERAGEIF(B7:M7,"&gt;0"),"")</f>
        <v/>
      </c>
    </row>
    <row r="8" spans="1:15" s="25" customFormat="1" ht="12.6" customHeight="1" x14ac:dyDescent="0.2">
      <c r="A8" s="395" t="s">
        <v>278</v>
      </c>
      <c r="B8" s="447">
        <v>0</v>
      </c>
      <c r="C8" s="447">
        <v>0</v>
      </c>
      <c r="D8" s="447">
        <v>0</v>
      </c>
      <c r="E8" s="447">
        <v>0</v>
      </c>
      <c r="F8" s="447">
        <v>0</v>
      </c>
      <c r="G8" s="447">
        <v>0</v>
      </c>
      <c r="H8" s="447">
        <v>0</v>
      </c>
      <c r="I8" s="447">
        <v>0</v>
      </c>
      <c r="J8" s="447">
        <v>0</v>
      </c>
      <c r="K8" s="447">
        <v>0</v>
      </c>
      <c r="L8" s="447">
        <v>0</v>
      </c>
      <c r="M8" s="447">
        <v>0</v>
      </c>
      <c r="N8" s="397">
        <f t="shared" si="0"/>
        <v>0</v>
      </c>
      <c r="O8" s="394" t="str">
        <f t="shared" ref="O8:O51" si="1">IFERROR(AVERAGEIF(B8:M8,"&gt;0"),"")</f>
        <v/>
      </c>
    </row>
    <row r="9" spans="1:15" s="25" customFormat="1" ht="12.6" customHeight="1" x14ac:dyDescent="0.2">
      <c r="A9" s="395" t="s">
        <v>639</v>
      </c>
      <c r="B9" s="447">
        <v>0</v>
      </c>
      <c r="C9" s="447">
        <v>0</v>
      </c>
      <c r="D9" s="447">
        <v>0</v>
      </c>
      <c r="E9" s="447">
        <v>0</v>
      </c>
      <c r="F9" s="447">
        <v>0</v>
      </c>
      <c r="G9" s="447">
        <v>0</v>
      </c>
      <c r="H9" s="447">
        <v>667.5</v>
      </c>
      <c r="I9" s="447">
        <v>0</v>
      </c>
      <c r="J9" s="447">
        <v>0</v>
      </c>
      <c r="K9" s="447">
        <v>0</v>
      </c>
      <c r="L9" s="447">
        <v>0</v>
      </c>
      <c r="M9" s="447">
        <v>0</v>
      </c>
      <c r="N9" s="397">
        <f t="shared" si="0"/>
        <v>667.5</v>
      </c>
      <c r="O9" s="394">
        <f t="shared" si="1"/>
        <v>667.5</v>
      </c>
    </row>
    <row r="10" spans="1:15" s="25" customFormat="1" ht="12.6" customHeight="1" x14ac:dyDescent="0.2">
      <c r="A10" s="395" t="s">
        <v>131</v>
      </c>
      <c r="B10" s="447">
        <v>0</v>
      </c>
      <c r="C10" s="447">
        <v>0</v>
      </c>
      <c r="D10" s="447">
        <v>0</v>
      </c>
      <c r="E10" s="447">
        <v>0</v>
      </c>
      <c r="F10" s="447">
        <v>0</v>
      </c>
      <c r="G10" s="447">
        <v>0</v>
      </c>
      <c r="H10" s="447">
        <v>0</v>
      </c>
      <c r="I10" s="447">
        <v>0</v>
      </c>
      <c r="J10" s="447">
        <v>0</v>
      </c>
      <c r="K10" s="447">
        <v>0</v>
      </c>
      <c r="L10" s="447">
        <v>0</v>
      </c>
      <c r="M10" s="447">
        <v>0</v>
      </c>
      <c r="N10" s="397">
        <f>SUM(B10:M10)</f>
        <v>0</v>
      </c>
      <c r="O10" s="394" t="str">
        <f t="shared" si="1"/>
        <v/>
      </c>
    </row>
    <row r="11" spans="1:15" s="25" customFormat="1" ht="12.6" customHeight="1" x14ac:dyDescent="0.2">
      <c r="A11" s="395" t="s">
        <v>157</v>
      </c>
      <c r="B11" s="447">
        <v>0</v>
      </c>
      <c r="C11" s="447">
        <v>0</v>
      </c>
      <c r="D11" s="447">
        <v>0</v>
      </c>
      <c r="E11" s="447">
        <v>0</v>
      </c>
      <c r="F11" s="447">
        <v>0</v>
      </c>
      <c r="G11" s="447">
        <v>0</v>
      </c>
      <c r="H11" s="447">
        <v>0</v>
      </c>
      <c r="I11" s="447">
        <v>0</v>
      </c>
      <c r="J11" s="447">
        <v>0</v>
      </c>
      <c r="K11" s="447">
        <v>0</v>
      </c>
      <c r="L11" s="447">
        <v>0</v>
      </c>
      <c r="M11" s="447">
        <v>0</v>
      </c>
      <c r="N11" s="397">
        <f t="shared" si="0"/>
        <v>0</v>
      </c>
      <c r="O11" s="394" t="str">
        <f t="shared" si="1"/>
        <v/>
      </c>
    </row>
    <row r="12" spans="1:15" s="25" customFormat="1" ht="12.6" customHeight="1" x14ac:dyDescent="0.2">
      <c r="A12" s="395" t="s">
        <v>334</v>
      </c>
      <c r="B12" s="447">
        <v>267</v>
      </c>
      <c r="C12" s="447">
        <v>0</v>
      </c>
      <c r="D12" s="447">
        <v>267</v>
      </c>
      <c r="E12" s="447">
        <v>0</v>
      </c>
      <c r="F12" s="447">
        <v>178</v>
      </c>
      <c r="G12" s="447">
        <v>0</v>
      </c>
      <c r="H12" s="447">
        <v>0</v>
      </c>
      <c r="I12" s="447">
        <v>0</v>
      </c>
      <c r="J12" s="447">
        <v>0</v>
      </c>
      <c r="K12" s="447">
        <v>0</v>
      </c>
      <c r="L12" s="447">
        <v>0</v>
      </c>
      <c r="M12" s="447">
        <v>0</v>
      </c>
      <c r="N12" s="397">
        <f>SUM(B12:M12)</f>
        <v>712</v>
      </c>
      <c r="O12" s="394">
        <f t="shared" si="1"/>
        <v>237.33333333333334</v>
      </c>
    </row>
    <row r="13" spans="1:15" s="25" customFormat="1" ht="12.6" customHeight="1" x14ac:dyDescent="0.2">
      <c r="A13" s="391" t="s">
        <v>167</v>
      </c>
      <c r="B13" s="447"/>
      <c r="C13" s="447">
        <v>290</v>
      </c>
      <c r="D13" s="447">
        <v>0</v>
      </c>
      <c r="E13" s="447">
        <v>0</v>
      </c>
      <c r="F13" s="447">
        <v>0</v>
      </c>
      <c r="G13" s="447">
        <v>0</v>
      </c>
      <c r="H13" s="447">
        <v>0</v>
      </c>
      <c r="I13" s="447">
        <v>0</v>
      </c>
      <c r="J13" s="447">
        <v>0</v>
      </c>
      <c r="K13" s="447">
        <v>0</v>
      </c>
      <c r="L13" s="447">
        <v>0</v>
      </c>
      <c r="M13" s="447">
        <v>0</v>
      </c>
      <c r="N13" s="397">
        <f>SUM(B13:M13)</f>
        <v>290</v>
      </c>
      <c r="O13" s="394">
        <f t="shared" si="1"/>
        <v>290</v>
      </c>
    </row>
    <row r="14" spans="1:15" s="25" customFormat="1" ht="12.6" customHeight="1" x14ac:dyDescent="0.2">
      <c r="A14" s="395" t="s">
        <v>182</v>
      </c>
      <c r="B14" s="447">
        <v>0</v>
      </c>
      <c r="C14" s="447">
        <v>0</v>
      </c>
      <c r="D14" s="447">
        <v>0</v>
      </c>
      <c r="E14" s="447">
        <v>0</v>
      </c>
      <c r="F14" s="447">
        <v>0</v>
      </c>
      <c r="G14" s="447">
        <v>0</v>
      </c>
      <c r="H14" s="447">
        <v>0</v>
      </c>
      <c r="I14" s="447">
        <v>0</v>
      </c>
      <c r="J14" s="447">
        <v>0</v>
      </c>
      <c r="K14" s="447">
        <v>0</v>
      </c>
      <c r="L14" s="447">
        <v>0</v>
      </c>
      <c r="M14" s="447">
        <v>0</v>
      </c>
      <c r="N14" s="397">
        <f>SUM(B14:M14)</f>
        <v>0</v>
      </c>
      <c r="O14" s="394" t="str">
        <f t="shared" si="1"/>
        <v/>
      </c>
    </row>
    <row r="15" spans="1:15" s="25" customFormat="1" ht="12.6" customHeight="1" x14ac:dyDescent="0.2">
      <c r="A15" s="395" t="s">
        <v>187</v>
      </c>
      <c r="B15" s="447">
        <v>0</v>
      </c>
      <c r="C15" s="447">
        <v>0</v>
      </c>
      <c r="D15" s="447">
        <v>0</v>
      </c>
      <c r="E15" s="447">
        <v>0</v>
      </c>
      <c r="F15" s="447">
        <v>0</v>
      </c>
      <c r="G15" s="447">
        <v>0</v>
      </c>
      <c r="H15" s="447">
        <v>0</v>
      </c>
      <c r="I15" s="447">
        <v>0</v>
      </c>
      <c r="J15" s="447">
        <v>0</v>
      </c>
      <c r="K15" s="447">
        <v>0</v>
      </c>
      <c r="L15" s="447">
        <v>0</v>
      </c>
      <c r="M15" s="447">
        <v>0</v>
      </c>
      <c r="N15" s="397">
        <f t="shared" si="0"/>
        <v>0</v>
      </c>
      <c r="O15" s="394" t="str">
        <f t="shared" si="1"/>
        <v/>
      </c>
    </row>
    <row r="16" spans="1:15" s="25" customFormat="1" ht="12.6" customHeight="1" x14ac:dyDescent="0.2">
      <c r="A16" s="395" t="s">
        <v>491</v>
      </c>
      <c r="B16" s="447">
        <v>0</v>
      </c>
      <c r="C16" s="447">
        <v>234.24</v>
      </c>
      <c r="D16" s="447">
        <v>0</v>
      </c>
      <c r="E16" s="447">
        <v>0</v>
      </c>
      <c r="F16" s="447">
        <v>0</v>
      </c>
      <c r="G16" s="447">
        <v>0</v>
      </c>
      <c r="H16" s="447">
        <v>0</v>
      </c>
      <c r="I16" s="447">
        <v>0</v>
      </c>
      <c r="J16" s="447">
        <v>0</v>
      </c>
      <c r="K16" s="447">
        <v>0</v>
      </c>
      <c r="L16" s="447">
        <v>0</v>
      </c>
      <c r="M16" s="447">
        <v>0</v>
      </c>
      <c r="N16" s="397">
        <f t="shared" si="0"/>
        <v>234.24</v>
      </c>
      <c r="O16" s="394">
        <f t="shared" si="1"/>
        <v>234.24</v>
      </c>
    </row>
    <row r="17" spans="1:15" s="25" customFormat="1" ht="12.6" customHeight="1" x14ac:dyDescent="0.2">
      <c r="A17" s="395" t="s">
        <v>67</v>
      </c>
      <c r="B17" s="447">
        <v>68.38</v>
      </c>
      <c r="C17" s="447">
        <v>0</v>
      </c>
      <c r="D17" s="447">
        <v>0</v>
      </c>
      <c r="E17" s="447">
        <v>0</v>
      </c>
      <c r="F17" s="447">
        <v>0</v>
      </c>
      <c r="G17" s="447">
        <v>0</v>
      </c>
      <c r="H17" s="447">
        <v>0</v>
      </c>
      <c r="I17" s="447">
        <v>0</v>
      </c>
      <c r="J17" s="447">
        <v>0</v>
      </c>
      <c r="K17" s="447">
        <v>0</v>
      </c>
      <c r="L17" s="447">
        <v>0</v>
      </c>
      <c r="M17" s="447">
        <v>0</v>
      </c>
      <c r="N17" s="397">
        <f t="shared" si="0"/>
        <v>68.38</v>
      </c>
      <c r="O17" s="394">
        <f t="shared" si="1"/>
        <v>68.38</v>
      </c>
    </row>
    <row r="18" spans="1:15" s="25" customFormat="1" ht="12.6" customHeight="1" x14ac:dyDescent="0.2">
      <c r="A18" s="395" t="s">
        <v>557</v>
      </c>
      <c r="B18" s="447">
        <v>0</v>
      </c>
      <c r="C18" s="447">
        <v>0</v>
      </c>
      <c r="D18" s="447">
        <v>0</v>
      </c>
      <c r="E18" s="447">
        <v>0</v>
      </c>
      <c r="F18" s="447">
        <v>0</v>
      </c>
      <c r="G18" s="447">
        <v>0</v>
      </c>
      <c r="H18" s="447">
        <v>0</v>
      </c>
      <c r="I18" s="447">
        <v>0</v>
      </c>
      <c r="J18" s="447">
        <v>0</v>
      </c>
      <c r="K18" s="447">
        <v>0</v>
      </c>
      <c r="L18" s="447">
        <v>0</v>
      </c>
      <c r="M18" s="447">
        <v>0</v>
      </c>
      <c r="N18" s="397">
        <f>SUM(B18:M18)</f>
        <v>0</v>
      </c>
      <c r="O18" s="394" t="str">
        <f t="shared" si="1"/>
        <v/>
      </c>
    </row>
    <row r="19" spans="1:15" s="25" customFormat="1" ht="12.6" customHeight="1" x14ac:dyDescent="0.2">
      <c r="A19" s="395" t="s">
        <v>272</v>
      </c>
      <c r="B19" s="447">
        <v>0</v>
      </c>
      <c r="C19" s="447">
        <v>0</v>
      </c>
      <c r="D19" s="447">
        <v>0</v>
      </c>
      <c r="E19" s="447">
        <v>0</v>
      </c>
      <c r="F19" s="447">
        <v>0</v>
      </c>
      <c r="G19" s="447">
        <v>0</v>
      </c>
      <c r="H19" s="447">
        <v>0</v>
      </c>
      <c r="I19" s="447">
        <v>0</v>
      </c>
      <c r="J19" s="447">
        <v>0</v>
      </c>
      <c r="K19" s="447">
        <v>0</v>
      </c>
      <c r="L19" s="447">
        <v>0</v>
      </c>
      <c r="M19" s="447">
        <v>0</v>
      </c>
      <c r="N19" s="397">
        <f t="shared" si="0"/>
        <v>0</v>
      </c>
      <c r="O19" s="394" t="str">
        <f t="shared" si="1"/>
        <v/>
      </c>
    </row>
    <row r="20" spans="1:15" s="25" customFormat="1" ht="12.6" customHeight="1" x14ac:dyDescent="0.2">
      <c r="A20" s="395" t="s">
        <v>91</v>
      </c>
      <c r="B20" s="447">
        <v>200</v>
      </c>
      <c r="C20" s="447">
        <v>200</v>
      </c>
      <c r="D20" s="447">
        <v>200</v>
      </c>
      <c r="E20" s="447">
        <v>0</v>
      </c>
      <c r="F20" s="447">
        <v>200</v>
      </c>
      <c r="G20" s="447">
        <v>200</v>
      </c>
      <c r="H20" s="447">
        <v>200</v>
      </c>
      <c r="I20" s="447">
        <v>200</v>
      </c>
      <c r="J20" s="447">
        <v>200</v>
      </c>
      <c r="K20" s="447">
        <v>0</v>
      </c>
      <c r="L20" s="447">
        <v>0</v>
      </c>
      <c r="M20" s="447">
        <v>0</v>
      </c>
      <c r="N20" s="397">
        <f t="shared" ref="N20:N33" si="2">SUM(B20:M20)</f>
        <v>1600</v>
      </c>
      <c r="O20" s="394">
        <f t="shared" si="1"/>
        <v>200</v>
      </c>
    </row>
    <row r="21" spans="1:15" s="25" customFormat="1" ht="12.6" customHeight="1" x14ac:dyDescent="0.2">
      <c r="A21" s="395" t="s">
        <v>88</v>
      </c>
      <c r="B21" s="447">
        <v>112.88</v>
      </c>
      <c r="C21" s="447">
        <v>30</v>
      </c>
      <c r="D21" s="447">
        <v>15</v>
      </c>
      <c r="E21" s="447">
        <v>0</v>
      </c>
      <c r="F21" s="447">
        <v>0</v>
      </c>
      <c r="G21" s="447">
        <v>15</v>
      </c>
      <c r="H21" s="447">
        <v>15</v>
      </c>
      <c r="I21" s="447">
        <v>0</v>
      </c>
      <c r="J21" s="447">
        <v>0</v>
      </c>
      <c r="K21" s="447">
        <v>0</v>
      </c>
      <c r="L21" s="447">
        <v>0</v>
      </c>
      <c r="M21" s="447">
        <v>0</v>
      </c>
      <c r="N21" s="397">
        <f t="shared" si="2"/>
        <v>187.88</v>
      </c>
      <c r="O21" s="394">
        <f t="shared" si="1"/>
        <v>37.576000000000001</v>
      </c>
    </row>
    <row r="22" spans="1:15" s="25" customFormat="1" ht="12.6" customHeight="1" x14ac:dyDescent="0.2">
      <c r="A22" s="395" t="s">
        <v>77</v>
      </c>
      <c r="B22" s="447">
        <v>0</v>
      </c>
      <c r="C22" s="447">
        <v>0</v>
      </c>
      <c r="D22" s="447">
        <v>0</v>
      </c>
      <c r="E22" s="447">
        <v>0</v>
      </c>
      <c r="F22" s="447">
        <v>0</v>
      </c>
      <c r="G22" s="447">
        <v>0</v>
      </c>
      <c r="H22" s="447">
        <v>0</v>
      </c>
      <c r="I22" s="447">
        <v>0</v>
      </c>
      <c r="J22" s="447">
        <v>0</v>
      </c>
      <c r="K22" s="447">
        <v>0</v>
      </c>
      <c r="L22" s="447">
        <v>0</v>
      </c>
      <c r="M22" s="447">
        <v>0</v>
      </c>
      <c r="N22" s="397">
        <f t="shared" si="2"/>
        <v>0</v>
      </c>
      <c r="O22" s="394" t="str">
        <f t="shared" si="1"/>
        <v/>
      </c>
    </row>
    <row r="23" spans="1:15" s="25" customFormat="1" ht="12.6" customHeight="1" x14ac:dyDescent="0.2">
      <c r="A23" s="395" t="s">
        <v>558</v>
      </c>
      <c r="B23" s="447">
        <v>1400</v>
      </c>
      <c r="C23" s="447">
        <v>0</v>
      </c>
      <c r="D23" s="447">
        <v>0</v>
      </c>
      <c r="E23" s="447">
        <v>0</v>
      </c>
      <c r="F23" s="447">
        <v>0</v>
      </c>
      <c r="G23" s="447">
        <v>0</v>
      </c>
      <c r="H23" s="447">
        <v>0</v>
      </c>
      <c r="I23" s="447">
        <v>0</v>
      </c>
      <c r="J23" s="447">
        <v>8</v>
      </c>
      <c r="K23" s="447">
        <v>0</v>
      </c>
      <c r="L23" s="447">
        <v>0</v>
      </c>
      <c r="M23" s="447">
        <v>0</v>
      </c>
      <c r="N23" s="397">
        <f t="shared" si="2"/>
        <v>1408</v>
      </c>
      <c r="O23" s="394">
        <f t="shared" si="1"/>
        <v>704</v>
      </c>
    </row>
    <row r="24" spans="1:15" s="25" customFormat="1" ht="12.6" customHeight="1" x14ac:dyDescent="0.2">
      <c r="A24" s="395" t="s">
        <v>111</v>
      </c>
      <c r="B24" s="447">
        <v>0</v>
      </c>
      <c r="C24" s="447">
        <v>303.5</v>
      </c>
      <c r="D24" s="447">
        <v>9.6999999999999993</v>
      </c>
      <c r="E24" s="447">
        <v>84</v>
      </c>
      <c r="F24" s="447">
        <v>104.95</v>
      </c>
      <c r="G24" s="447">
        <v>80.849999999999994</v>
      </c>
      <c r="H24" s="447">
        <v>103.46</v>
      </c>
      <c r="I24" s="447">
        <v>183.47</v>
      </c>
      <c r="J24" s="447">
        <v>0</v>
      </c>
      <c r="K24" s="447">
        <v>0</v>
      </c>
      <c r="L24" s="447">
        <v>0</v>
      </c>
      <c r="M24" s="447">
        <v>0</v>
      </c>
      <c r="N24" s="397">
        <f t="shared" si="2"/>
        <v>869.93000000000006</v>
      </c>
      <c r="O24" s="394">
        <f t="shared" si="1"/>
        <v>124.2757142857143</v>
      </c>
    </row>
    <row r="25" spans="1:15" s="25" customFormat="1" ht="12.6" customHeight="1" x14ac:dyDescent="0.2">
      <c r="A25" s="395" t="s">
        <v>69</v>
      </c>
      <c r="B25" s="447">
        <v>0</v>
      </c>
      <c r="C25" s="447">
        <v>189</v>
      </c>
      <c r="D25" s="447">
        <v>0</v>
      </c>
      <c r="E25" s="447">
        <v>0</v>
      </c>
      <c r="F25" s="447">
        <v>0</v>
      </c>
      <c r="G25" s="447">
        <v>0</v>
      </c>
      <c r="H25" s="447">
        <v>0</v>
      </c>
      <c r="I25" s="447">
        <v>0</v>
      </c>
      <c r="J25" s="447">
        <v>0</v>
      </c>
      <c r="K25" s="447">
        <v>0</v>
      </c>
      <c r="L25" s="447">
        <v>0</v>
      </c>
      <c r="M25" s="447">
        <v>0</v>
      </c>
      <c r="N25" s="397">
        <f t="shared" si="2"/>
        <v>189</v>
      </c>
      <c r="O25" s="394">
        <f t="shared" si="1"/>
        <v>189</v>
      </c>
    </row>
    <row r="26" spans="1:15" s="25" customFormat="1" ht="12.6" customHeight="1" x14ac:dyDescent="0.2">
      <c r="A26" s="395" t="s">
        <v>548</v>
      </c>
      <c r="B26" s="447">
        <v>29.9</v>
      </c>
      <c r="C26" s="447">
        <v>0</v>
      </c>
      <c r="D26" s="447">
        <v>0</v>
      </c>
      <c r="E26" s="447">
        <v>0</v>
      </c>
      <c r="F26" s="447">
        <v>0</v>
      </c>
      <c r="G26" s="447">
        <v>0</v>
      </c>
      <c r="H26" s="447">
        <v>0</v>
      </c>
      <c r="I26" s="447">
        <v>0</v>
      </c>
      <c r="J26" s="447">
        <v>0</v>
      </c>
      <c r="K26" s="447">
        <v>0</v>
      </c>
      <c r="L26" s="447">
        <v>0</v>
      </c>
      <c r="M26" s="447">
        <v>0</v>
      </c>
      <c r="N26" s="397">
        <f t="shared" si="2"/>
        <v>29.9</v>
      </c>
      <c r="O26" s="394">
        <f t="shared" si="1"/>
        <v>29.9</v>
      </c>
    </row>
    <row r="27" spans="1:15" s="25" customFormat="1" ht="12.6" customHeight="1" x14ac:dyDescent="0.2">
      <c r="A27" s="395" t="s">
        <v>470</v>
      </c>
      <c r="B27" s="447">
        <v>0</v>
      </c>
      <c r="C27" s="447">
        <v>0</v>
      </c>
      <c r="D27" s="447">
        <v>0</v>
      </c>
      <c r="E27" s="447">
        <v>0</v>
      </c>
      <c r="F27" s="447">
        <v>32</v>
      </c>
      <c r="G27" s="447">
        <v>0</v>
      </c>
      <c r="H27" s="447">
        <v>0</v>
      </c>
      <c r="I27" s="447">
        <v>34.950000000000003</v>
      </c>
      <c r="J27" s="447">
        <v>0</v>
      </c>
      <c r="K27" s="447">
        <v>0</v>
      </c>
      <c r="L27" s="447">
        <v>0</v>
      </c>
      <c r="M27" s="447">
        <v>0</v>
      </c>
      <c r="N27" s="397">
        <f t="shared" si="2"/>
        <v>66.95</v>
      </c>
      <c r="O27" s="394">
        <f t="shared" si="1"/>
        <v>33.475000000000001</v>
      </c>
    </row>
    <row r="28" spans="1:15" s="25" customFormat="1" ht="12.6" customHeight="1" x14ac:dyDescent="0.2">
      <c r="A28" s="395" t="s">
        <v>559</v>
      </c>
      <c r="B28" s="447">
        <v>0</v>
      </c>
      <c r="C28" s="447">
        <v>0</v>
      </c>
      <c r="D28" s="447">
        <v>0</v>
      </c>
      <c r="E28" s="447">
        <v>0</v>
      </c>
      <c r="F28" s="447">
        <v>0</v>
      </c>
      <c r="G28" s="447">
        <v>0</v>
      </c>
      <c r="H28" s="447">
        <v>0</v>
      </c>
      <c r="I28" s="447">
        <v>0</v>
      </c>
      <c r="J28" s="447">
        <v>0</v>
      </c>
      <c r="K28" s="447">
        <v>0</v>
      </c>
      <c r="L28" s="447">
        <v>0</v>
      </c>
      <c r="M28" s="447">
        <v>0</v>
      </c>
      <c r="N28" s="397">
        <f t="shared" si="2"/>
        <v>0</v>
      </c>
      <c r="O28" s="394" t="str">
        <f t="shared" si="1"/>
        <v/>
      </c>
    </row>
    <row r="29" spans="1:15" s="25" customFormat="1" ht="12.6" customHeight="1" x14ac:dyDescent="0.2">
      <c r="A29" s="395" t="s">
        <v>495</v>
      </c>
      <c r="B29" s="447">
        <v>0</v>
      </c>
      <c r="C29" s="447">
        <v>58.48</v>
      </c>
      <c r="D29" s="447">
        <v>0</v>
      </c>
      <c r="E29" s="447">
        <v>0</v>
      </c>
      <c r="F29" s="447">
        <v>0</v>
      </c>
      <c r="G29" s="447">
        <v>0</v>
      </c>
      <c r="H29" s="447">
        <v>0</v>
      </c>
      <c r="I29" s="447">
        <v>0</v>
      </c>
      <c r="J29" s="447">
        <v>0</v>
      </c>
      <c r="K29" s="447">
        <v>0</v>
      </c>
      <c r="L29" s="447">
        <v>0</v>
      </c>
      <c r="M29" s="447">
        <v>0</v>
      </c>
      <c r="N29" s="397">
        <f t="shared" si="2"/>
        <v>58.48</v>
      </c>
      <c r="O29" s="394">
        <f t="shared" si="1"/>
        <v>58.48</v>
      </c>
    </row>
    <row r="30" spans="1:15" s="25" customFormat="1" ht="12.6" customHeight="1" x14ac:dyDescent="0.2">
      <c r="A30" s="395" t="s">
        <v>232</v>
      </c>
      <c r="B30" s="447">
        <v>35</v>
      </c>
      <c r="C30" s="447">
        <v>0</v>
      </c>
      <c r="D30" s="447">
        <v>0</v>
      </c>
      <c r="E30" s="447">
        <v>0</v>
      </c>
      <c r="F30" s="447">
        <v>120</v>
      </c>
      <c r="G30" s="447">
        <v>0</v>
      </c>
      <c r="H30" s="447">
        <v>0</v>
      </c>
      <c r="I30" s="447">
        <v>330</v>
      </c>
      <c r="J30" s="447">
        <v>1500</v>
      </c>
      <c r="K30" s="447">
        <v>0</v>
      </c>
      <c r="L30" s="447">
        <v>0</v>
      </c>
      <c r="M30" s="447">
        <v>0</v>
      </c>
      <c r="N30" s="397">
        <f t="shared" si="2"/>
        <v>1985</v>
      </c>
      <c r="O30" s="394">
        <f t="shared" si="1"/>
        <v>496.25</v>
      </c>
    </row>
    <row r="31" spans="1:15" s="25" customFormat="1" ht="12.6" customHeight="1" x14ac:dyDescent="0.2">
      <c r="A31" s="395" t="s">
        <v>280</v>
      </c>
      <c r="B31" s="447">
        <v>830</v>
      </c>
      <c r="C31" s="447">
        <v>380</v>
      </c>
      <c r="D31" s="447">
        <v>860</v>
      </c>
      <c r="E31" s="447">
        <v>0</v>
      </c>
      <c r="F31" s="447">
        <v>330</v>
      </c>
      <c r="G31" s="447">
        <v>330</v>
      </c>
      <c r="H31" s="447">
        <v>330</v>
      </c>
      <c r="I31" s="447">
        <v>0</v>
      </c>
      <c r="J31" s="447">
        <v>330</v>
      </c>
      <c r="K31" s="447">
        <v>0</v>
      </c>
      <c r="L31" s="447">
        <v>0</v>
      </c>
      <c r="M31" s="447">
        <v>0</v>
      </c>
      <c r="N31" s="397">
        <f t="shared" si="2"/>
        <v>3390</v>
      </c>
      <c r="O31" s="394">
        <f t="shared" si="1"/>
        <v>484.28571428571428</v>
      </c>
    </row>
    <row r="32" spans="1:15" s="25" customFormat="1" ht="12.6" customHeight="1" x14ac:dyDescent="0.2">
      <c r="A32" s="395" t="s">
        <v>181</v>
      </c>
      <c r="B32" s="447">
        <v>0</v>
      </c>
      <c r="C32" s="447">
        <v>0</v>
      </c>
      <c r="D32" s="447">
        <v>0</v>
      </c>
      <c r="E32" s="447">
        <v>0</v>
      </c>
      <c r="F32" s="447">
        <v>0</v>
      </c>
      <c r="G32" s="447">
        <v>0</v>
      </c>
      <c r="H32" s="447">
        <v>0</v>
      </c>
      <c r="I32" s="447">
        <v>0</v>
      </c>
      <c r="J32" s="447">
        <v>0</v>
      </c>
      <c r="K32" s="447">
        <v>0</v>
      </c>
      <c r="L32" s="447">
        <v>0</v>
      </c>
      <c r="M32" s="447">
        <v>0</v>
      </c>
      <c r="N32" s="397">
        <f t="shared" si="2"/>
        <v>0</v>
      </c>
      <c r="O32" s="394" t="str">
        <f t="shared" si="1"/>
        <v/>
      </c>
    </row>
    <row r="33" spans="1:15" s="25" customFormat="1" ht="12.6" customHeight="1" x14ac:dyDescent="0.2">
      <c r="A33" s="395" t="s">
        <v>690</v>
      </c>
      <c r="B33" s="447">
        <v>0</v>
      </c>
      <c r="C33" s="447">
        <v>0</v>
      </c>
      <c r="D33" s="447">
        <v>0</v>
      </c>
      <c r="E33" s="447">
        <v>0</v>
      </c>
      <c r="F33" s="447">
        <v>0</v>
      </c>
      <c r="G33" s="447">
        <v>0</v>
      </c>
      <c r="H33" s="447">
        <v>0</v>
      </c>
      <c r="I33" s="447">
        <v>0</v>
      </c>
      <c r="J33" s="447">
        <v>26.07</v>
      </c>
      <c r="K33" s="447">
        <v>0</v>
      </c>
      <c r="L33" s="447">
        <v>0</v>
      </c>
      <c r="M33" s="447">
        <v>0</v>
      </c>
      <c r="N33" s="397">
        <f t="shared" si="2"/>
        <v>26.07</v>
      </c>
      <c r="O33" s="394">
        <f t="shared" si="1"/>
        <v>26.07</v>
      </c>
    </row>
    <row r="34" spans="1:15" s="25" customFormat="1" ht="12.6" customHeight="1" x14ac:dyDescent="0.2">
      <c r="A34" s="395" t="s">
        <v>619</v>
      </c>
      <c r="B34" s="447">
        <v>209.65</v>
      </c>
      <c r="C34" s="447">
        <v>209.65</v>
      </c>
      <c r="D34" s="447">
        <v>209.65</v>
      </c>
      <c r="E34" s="447">
        <v>209.65</v>
      </c>
      <c r="F34" s="447">
        <v>209.65</v>
      </c>
      <c r="G34" s="447">
        <v>209.65</v>
      </c>
      <c r="H34" s="447">
        <v>209.65</v>
      </c>
      <c r="I34" s="447">
        <v>209.65</v>
      </c>
      <c r="J34" s="447">
        <v>267.55</v>
      </c>
      <c r="K34" s="447">
        <v>0</v>
      </c>
      <c r="L34" s="447">
        <v>0</v>
      </c>
      <c r="M34" s="447">
        <v>0</v>
      </c>
      <c r="N34" s="397">
        <f t="shared" ref="N34:N51" si="3">SUM(B34:M34)</f>
        <v>1944.7500000000002</v>
      </c>
      <c r="O34" s="394">
        <f t="shared" si="1"/>
        <v>216.08333333333337</v>
      </c>
    </row>
    <row r="35" spans="1:15" s="25" customFormat="1" ht="12.6" customHeight="1" x14ac:dyDescent="0.2">
      <c r="A35" s="395" t="s">
        <v>560</v>
      </c>
      <c r="B35" s="447">
        <v>0</v>
      </c>
      <c r="C35" s="447">
        <v>0</v>
      </c>
      <c r="D35" s="447">
        <v>0</v>
      </c>
      <c r="E35" s="447">
        <v>0</v>
      </c>
      <c r="F35" s="447">
        <v>0</v>
      </c>
      <c r="G35" s="447">
        <v>0</v>
      </c>
      <c r="H35" s="447">
        <v>0</v>
      </c>
      <c r="I35" s="447">
        <v>0</v>
      </c>
      <c r="J35" s="447">
        <v>0</v>
      </c>
      <c r="K35" s="447">
        <v>0</v>
      </c>
      <c r="L35" s="447">
        <v>0</v>
      </c>
      <c r="M35" s="447">
        <v>0</v>
      </c>
      <c r="N35" s="397">
        <f t="shared" si="3"/>
        <v>0</v>
      </c>
      <c r="O35" s="394" t="str">
        <f t="shared" si="1"/>
        <v/>
      </c>
    </row>
    <row r="36" spans="1:15" s="25" customFormat="1" ht="12.6" customHeight="1" x14ac:dyDescent="0.2">
      <c r="A36" s="395" t="s">
        <v>497</v>
      </c>
      <c r="B36" s="447">
        <v>435</v>
      </c>
      <c r="C36" s="447">
        <v>910</v>
      </c>
      <c r="D36" s="447">
        <v>630</v>
      </c>
      <c r="E36" s="447">
        <v>360</v>
      </c>
      <c r="F36" s="447">
        <v>300</v>
      </c>
      <c r="G36" s="447">
        <v>480</v>
      </c>
      <c r="H36" s="447">
        <v>480</v>
      </c>
      <c r="I36" s="447">
        <v>500</v>
      </c>
      <c r="J36" s="447">
        <v>240</v>
      </c>
      <c r="K36" s="447">
        <v>0</v>
      </c>
      <c r="L36" s="447">
        <v>0</v>
      </c>
      <c r="M36" s="447">
        <v>0</v>
      </c>
      <c r="N36" s="397">
        <f t="shared" si="3"/>
        <v>4335</v>
      </c>
      <c r="O36" s="394">
        <f t="shared" si="1"/>
        <v>481.66666666666669</v>
      </c>
    </row>
    <row r="37" spans="1:15" s="25" customFormat="1" ht="12.6" customHeight="1" x14ac:dyDescent="0.2">
      <c r="A37" s="395" t="s">
        <v>498</v>
      </c>
      <c r="B37" s="447">
        <v>0</v>
      </c>
      <c r="C37" s="447">
        <v>0</v>
      </c>
      <c r="D37" s="447">
        <v>0</v>
      </c>
      <c r="E37" s="447">
        <v>0</v>
      </c>
      <c r="F37" s="447">
        <v>0</v>
      </c>
      <c r="G37" s="447">
        <v>0</v>
      </c>
      <c r="H37" s="447">
        <v>0</v>
      </c>
      <c r="I37" s="447">
        <v>0</v>
      </c>
      <c r="J37" s="447">
        <v>0</v>
      </c>
      <c r="K37" s="447">
        <v>0</v>
      </c>
      <c r="L37" s="447">
        <v>0</v>
      </c>
      <c r="M37" s="447">
        <v>0</v>
      </c>
      <c r="N37" s="397">
        <f t="shared" si="3"/>
        <v>0</v>
      </c>
      <c r="O37" s="394" t="str">
        <f t="shared" si="1"/>
        <v/>
      </c>
    </row>
    <row r="38" spans="1:15" s="25" customFormat="1" ht="12.6" customHeight="1" x14ac:dyDescent="0.2">
      <c r="A38" s="395" t="s">
        <v>561</v>
      </c>
      <c r="B38" s="447">
        <v>0</v>
      </c>
      <c r="C38" s="447">
        <v>0</v>
      </c>
      <c r="D38" s="447">
        <v>0</v>
      </c>
      <c r="E38" s="447">
        <v>0</v>
      </c>
      <c r="F38" s="447">
        <v>0</v>
      </c>
      <c r="G38" s="447">
        <v>0</v>
      </c>
      <c r="H38" s="447">
        <v>0</v>
      </c>
      <c r="I38" s="447">
        <v>0</v>
      </c>
      <c r="J38" s="447">
        <v>0</v>
      </c>
      <c r="K38" s="447">
        <v>0</v>
      </c>
      <c r="L38" s="447">
        <v>0</v>
      </c>
      <c r="M38" s="447">
        <v>0</v>
      </c>
      <c r="N38" s="397">
        <f t="shared" si="3"/>
        <v>0</v>
      </c>
      <c r="O38" s="394" t="str">
        <f t="shared" si="1"/>
        <v/>
      </c>
    </row>
    <row r="39" spans="1:15" s="25" customFormat="1" ht="12.6" customHeight="1" x14ac:dyDescent="0.2">
      <c r="A39" s="395" t="s">
        <v>500</v>
      </c>
      <c r="B39" s="447">
        <v>44.7</v>
      </c>
      <c r="C39" s="447">
        <v>32.200000000000003</v>
      </c>
      <c r="D39" s="447">
        <v>16.649999999999999</v>
      </c>
      <c r="E39" s="447">
        <v>15.55</v>
      </c>
      <c r="F39" s="447">
        <v>32.200000000000003</v>
      </c>
      <c r="G39" s="447">
        <v>16.649999999999999</v>
      </c>
      <c r="H39" s="447">
        <v>35.85</v>
      </c>
      <c r="I39" s="447">
        <v>16.649999999999999</v>
      </c>
      <c r="J39" s="447">
        <v>32.200000000000003</v>
      </c>
      <c r="K39" s="447">
        <v>0</v>
      </c>
      <c r="L39" s="447">
        <v>0</v>
      </c>
      <c r="M39" s="447">
        <v>0</v>
      </c>
      <c r="N39" s="397">
        <f t="shared" si="3"/>
        <v>242.65000000000003</v>
      </c>
      <c r="O39" s="394">
        <f t="shared" si="1"/>
        <v>26.961111111111116</v>
      </c>
    </row>
    <row r="40" spans="1:15" s="25" customFormat="1" ht="12.6" customHeight="1" x14ac:dyDescent="0.2">
      <c r="A40" s="395" t="s">
        <v>95</v>
      </c>
      <c r="B40" s="447">
        <v>292.83999999999997</v>
      </c>
      <c r="C40" s="447">
        <v>239.74</v>
      </c>
      <c r="D40" s="447">
        <v>367.76</v>
      </c>
      <c r="E40" s="447">
        <v>343.72</v>
      </c>
      <c r="F40" s="447">
        <v>278.69</v>
      </c>
      <c r="G40" s="447">
        <v>277.75</v>
      </c>
      <c r="H40" s="447">
        <v>276.89</v>
      </c>
      <c r="I40" s="447">
        <v>77.83</v>
      </c>
      <c r="J40" s="447">
        <v>75.430000000000007</v>
      </c>
      <c r="K40" s="447">
        <v>0</v>
      </c>
      <c r="L40" s="447">
        <v>0</v>
      </c>
      <c r="M40" s="447">
        <v>0</v>
      </c>
      <c r="N40" s="397">
        <f t="shared" si="3"/>
        <v>2230.6499999999996</v>
      </c>
      <c r="O40" s="394">
        <f t="shared" si="1"/>
        <v>247.84999999999997</v>
      </c>
    </row>
    <row r="41" spans="1:15" s="25" customFormat="1" ht="12.6" customHeight="1" x14ac:dyDescent="0.2">
      <c r="A41" s="395" t="s">
        <v>105</v>
      </c>
      <c r="B41" s="447">
        <v>120</v>
      </c>
      <c r="C41" s="447">
        <v>100</v>
      </c>
      <c r="D41" s="447">
        <v>895</v>
      </c>
      <c r="E41" s="447">
        <v>0</v>
      </c>
      <c r="F41" s="447">
        <v>100</v>
      </c>
      <c r="G41" s="447">
        <v>0</v>
      </c>
      <c r="H41" s="447">
        <v>100</v>
      </c>
      <c r="I41" s="447">
        <v>100</v>
      </c>
      <c r="J41" s="447">
        <v>0</v>
      </c>
      <c r="K41" s="447">
        <v>0</v>
      </c>
      <c r="L41" s="447">
        <v>0</v>
      </c>
      <c r="M41" s="447">
        <v>0</v>
      </c>
      <c r="N41" s="397">
        <f t="shared" si="3"/>
        <v>1415</v>
      </c>
      <c r="O41" s="394">
        <f t="shared" si="1"/>
        <v>235.83333333333334</v>
      </c>
    </row>
    <row r="42" spans="1:15" s="25" customFormat="1" ht="12.6" customHeight="1" x14ac:dyDescent="0.2">
      <c r="A42" s="395" t="s">
        <v>96</v>
      </c>
      <c r="B42" s="447">
        <v>199.9</v>
      </c>
      <c r="C42" s="447">
        <v>199.9</v>
      </c>
      <c r="D42" s="447">
        <v>199.9</v>
      </c>
      <c r="E42" s="447">
        <v>199.9</v>
      </c>
      <c r="F42" s="447">
        <v>199.9</v>
      </c>
      <c r="G42" s="447">
        <v>199.9</v>
      </c>
      <c r="H42" s="447">
        <v>199.9</v>
      </c>
      <c r="I42" s="447">
        <v>199.9</v>
      </c>
      <c r="J42" s="447">
        <v>199.9</v>
      </c>
      <c r="K42" s="447">
        <v>0</v>
      </c>
      <c r="L42" s="447">
        <v>0</v>
      </c>
      <c r="M42" s="447">
        <v>0</v>
      </c>
      <c r="N42" s="397">
        <f t="shared" si="3"/>
        <v>1799.1000000000004</v>
      </c>
      <c r="O42" s="394">
        <f t="shared" si="1"/>
        <v>199.90000000000003</v>
      </c>
    </row>
    <row r="43" spans="1:15" s="25" customFormat="1" ht="12.6" customHeight="1" x14ac:dyDescent="0.2">
      <c r="A43" s="395" t="s">
        <v>75</v>
      </c>
      <c r="B43" s="447">
        <v>321.14</v>
      </c>
      <c r="C43" s="447">
        <v>401.75</v>
      </c>
      <c r="D43" s="447">
        <v>355.66</v>
      </c>
      <c r="E43" s="447">
        <v>319.93</v>
      </c>
      <c r="F43" s="447">
        <v>312.82</v>
      </c>
      <c r="G43" s="447">
        <v>332.7</v>
      </c>
      <c r="H43" s="447">
        <v>313.62</v>
      </c>
      <c r="I43" s="447">
        <v>303.02</v>
      </c>
      <c r="J43" s="447">
        <v>336.29</v>
      </c>
      <c r="K43" s="447">
        <v>0</v>
      </c>
      <c r="L43" s="447">
        <v>0</v>
      </c>
      <c r="M43" s="447">
        <v>0</v>
      </c>
      <c r="N43" s="397">
        <f t="shared" si="3"/>
        <v>2996.93</v>
      </c>
      <c r="O43" s="394">
        <f t="shared" si="1"/>
        <v>332.99222222222221</v>
      </c>
    </row>
    <row r="44" spans="1:15" s="25" customFormat="1" ht="12.6" customHeight="1" x14ac:dyDescent="0.2">
      <c r="A44" s="395" t="s">
        <v>543</v>
      </c>
      <c r="B44" s="447">
        <v>64.44</v>
      </c>
      <c r="C44" s="447">
        <v>237.81</v>
      </c>
      <c r="D44" s="447">
        <v>86.7</v>
      </c>
      <c r="E44" s="447">
        <v>111.87</v>
      </c>
      <c r="F44" s="447">
        <v>65.16</v>
      </c>
      <c r="G44" s="447">
        <v>87.06</v>
      </c>
      <c r="H44" s="447">
        <v>130.88999999999999</v>
      </c>
      <c r="I44" s="447">
        <v>64.8</v>
      </c>
      <c r="J44" s="447">
        <v>113.94</v>
      </c>
      <c r="K44" s="447">
        <v>0</v>
      </c>
      <c r="L44" s="447">
        <v>0</v>
      </c>
      <c r="M44" s="447">
        <v>0</v>
      </c>
      <c r="N44" s="397">
        <f t="shared" si="3"/>
        <v>962.66999999999985</v>
      </c>
      <c r="O44" s="394">
        <f t="shared" si="1"/>
        <v>106.96333333333331</v>
      </c>
    </row>
    <row r="45" spans="1:15" s="25" customFormat="1" ht="12.6" customHeight="1" x14ac:dyDescent="0.2">
      <c r="A45" s="395" t="s">
        <v>353</v>
      </c>
      <c r="B45" s="447">
        <v>0</v>
      </c>
      <c r="C45" s="447">
        <v>0</v>
      </c>
      <c r="D45" s="447">
        <v>0</v>
      </c>
      <c r="E45" s="447">
        <v>264</v>
      </c>
      <c r="F45" s="447">
        <v>0</v>
      </c>
      <c r="G45" s="447">
        <v>0</v>
      </c>
      <c r="H45" s="447">
        <v>0</v>
      </c>
      <c r="I45" s="447">
        <v>0</v>
      </c>
      <c r="J45" s="447">
        <v>0</v>
      </c>
      <c r="K45" s="447">
        <v>0</v>
      </c>
      <c r="L45" s="447">
        <v>0</v>
      </c>
      <c r="M45" s="447">
        <v>0</v>
      </c>
      <c r="N45" s="397">
        <f t="shared" si="3"/>
        <v>264</v>
      </c>
      <c r="O45" s="394">
        <f t="shared" si="1"/>
        <v>264</v>
      </c>
    </row>
    <row r="46" spans="1:15" s="25" customFormat="1" ht="12.6" customHeight="1" x14ac:dyDescent="0.2">
      <c r="A46" s="395" t="s">
        <v>513</v>
      </c>
      <c r="B46" s="447">
        <v>0</v>
      </c>
      <c r="C46" s="447">
        <v>0</v>
      </c>
      <c r="D46" s="447">
        <v>0</v>
      </c>
      <c r="E46" s="447">
        <v>0</v>
      </c>
      <c r="F46" s="447">
        <v>0</v>
      </c>
      <c r="G46" s="447">
        <v>0</v>
      </c>
      <c r="H46" s="447">
        <v>0</v>
      </c>
      <c r="I46" s="447">
        <v>0</v>
      </c>
      <c r="J46" s="447">
        <v>0</v>
      </c>
      <c r="K46" s="447">
        <v>0</v>
      </c>
      <c r="L46" s="447">
        <v>0</v>
      </c>
      <c r="M46" s="447">
        <v>0</v>
      </c>
      <c r="N46" s="397">
        <f t="shared" si="3"/>
        <v>0</v>
      </c>
      <c r="O46" s="394" t="str">
        <f t="shared" si="1"/>
        <v/>
      </c>
    </row>
    <row r="47" spans="1:15" s="25" customFormat="1" ht="12.6" customHeight="1" x14ac:dyDescent="0.2">
      <c r="A47" s="395" t="s">
        <v>138</v>
      </c>
      <c r="B47" s="447">
        <v>160</v>
      </c>
      <c r="C47" s="447">
        <v>0</v>
      </c>
      <c r="D47" s="447">
        <v>0</v>
      </c>
      <c r="E47" s="447">
        <v>160</v>
      </c>
      <c r="F47" s="447">
        <v>160</v>
      </c>
      <c r="G47" s="447">
        <v>0</v>
      </c>
      <c r="H47" s="447">
        <v>250</v>
      </c>
      <c r="I47" s="447">
        <v>0</v>
      </c>
      <c r="J47" s="447">
        <v>0</v>
      </c>
      <c r="K47" s="447">
        <v>0</v>
      </c>
      <c r="L47" s="447">
        <v>0</v>
      </c>
      <c r="M47" s="447">
        <v>0</v>
      </c>
      <c r="N47" s="397">
        <f t="shared" si="3"/>
        <v>730</v>
      </c>
      <c r="O47" s="394">
        <f t="shared" si="1"/>
        <v>182.5</v>
      </c>
    </row>
    <row r="48" spans="1:15" s="25" customFormat="1" ht="12.6" customHeight="1" x14ac:dyDescent="0.2">
      <c r="A48" s="395" t="s">
        <v>269</v>
      </c>
      <c r="B48" s="447">
        <v>0</v>
      </c>
      <c r="C48" s="447">
        <v>0</v>
      </c>
      <c r="D48" s="447">
        <v>0</v>
      </c>
      <c r="E48" s="447">
        <v>0</v>
      </c>
      <c r="F48" s="447">
        <v>0</v>
      </c>
      <c r="G48" s="447">
        <v>0</v>
      </c>
      <c r="H48" s="447">
        <v>0</v>
      </c>
      <c r="I48" s="447">
        <v>0</v>
      </c>
      <c r="J48" s="447">
        <v>0</v>
      </c>
      <c r="K48" s="447">
        <v>0</v>
      </c>
      <c r="L48" s="447">
        <v>0</v>
      </c>
      <c r="M48" s="447">
        <v>0</v>
      </c>
      <c r="N48" s="397">
        <f t="shared" si="3"/>
        <v>0</v>
      </c>
      <c r="O48" s="394" t="str">
        <f t="shared" si="1"/>
        <v/>
      </c>
    </row>
    <row r="49" spans="1:15" s="25" customFormat="1" ht="12.6" customHeight="1" x14ac:dyDescent="0.2">
      <c r="A49" s="395" t="s">
        <v>79</v>
      </c>
      <c r="B49" s="447">
        <v>0</v>
      </c>
      <c r="C49" s="447">
        <v>0</v>
      </c>
      <c r="D49" s="447">
        <v>0</v>
      </c>
      <c r="E49" s="447">
        <v>42</v>
      </c>
      <c r="F49" s="447">
        <v>42</v>
      </c>
      <c r="G49" s="447">
        <v>49</v>
      </c>
      <c r="H49" s="447">
        <v>82</v>
      </c>
      <c r="I49" s="447">
        <v>85.5</v>
      </c>
      <c r="J49" s="447">
        <v>60</v>
      </c>
      <c r="K49" s="447">
        <v>0</v>
      </c>
      <c r="L49" s="447">
        <v>0</v>
      </c>
      <c r="M49" s="447">
        <v>0</v>
      </c>
      <c r="N49" s="397">
        <f t="shared" si="3"/>
        <v>360.5</v>
      </c>
      <c r="O49" s="394">
        <f t="shared" si="1"/>
        <v>60.083333333333336</v>
      </c>
    </row>
    <row r="50" spans="1:15" s="25" customFormat="1" ht="12.6" customHeight="1" x14ac:dyDescent="0.2">
      <c r="A50" s="395" t="s">
        <v>163</v>
      </c>
      <c r="B50" s="447">
        <v>129.91</v>
      </c>
      <c r="C50" s="447">
        <v>132.08000000000001</v>
      </c>
      <c r="D50" s="447">
        <v>144.16999999999999</v>
      </c>
      <c r="E50" s="447">
        <v>145.59</v>
      </c>
      <c r="F50" s="447">
        <v>125.64</v>
      </c>
      <c r="G50" s="447">
        <v>125.64</v>
      </c>
      <c r="H50" s="447">
        <v>125.64</v>
      </c>
      <c r="I50" s="447">
        <v>125.64</v>
      </c>
      <c r="J50" s="447">
        <v>125.64</v>
      </c>
      <c r="K50" s="447">
        <v>0</v>
      </c>
      <c r="L50" s="447">
        <v>0</v>
      </c>
      <c r="M50" s="447">
        <v>0</v>
      </c>
      <c r="N50" s="397">
        <f t="shared" si="3"/>
        <v>1179.95</v>
      </c>
      <c r="O50" s="394">
        <f t="shared" si="1"/>
        <v>131.10555555555555</v>
      </c>
    </row>
    <row r="51" spans="1:15" s="25" customFormat="1" ht="12.6" customHeight="1" x14ac:dyDescent="0.2">
      <c r="A51" s="395" t="s">
        <v>87</v>
      </c>
      <c r="B51" s="447">
        <v>13.18</v>
      </c>
      <c r="C51" s="447">
        <v>0</v>
      </c>
      <c r="D51" s="447">
        <v>256.08</v>
      </c>
      <c r="E51" s="447">
        <v>2.4300000000000002</v>
      </c>
      <c r="F51" s="447">
        <v>10.99</v>
      </c>
      <c r="G51" s="447">
        <v>0</v>
      </c>
      <c r="H51" s="447">
        <v>17.45</v>
      </c>
      <c r="I51" s="447">
        <v>0</v>
      </c>
      <c r="J51" s="447">
        <v>44.23</v>
      </c>
      <c r="K51" s="447">
        <v>0</v>
      </c>
      <c r="L51" s="447">
        <v>0</v>
      </c>
      <c r="M51" s="447">
        <v>0</v>
      </c>
      <c r="N51" s="397">
        <f t="shared" si="3"/>
        <v>344.36</v>
      </c>
      <c r="O51" s="394">
        <f t="shared" si="1"/>
        <v>57.393333333333338</v>
      </c>
    </row>
    <row r="52" spans="1:15" s="25" customFormat="1" ht="12.6" customHeight="1" thickBot="1" x14ac:dyDescent="0.25">
      <c r="A52" s="400" t="s">
        <v>1</v>
      </c>
      <c r="B52" s="401">
        <f t="shared" ref="B52:N52" si="4">SUM(B7:B51)</f>
        <v>4933.92</v>
      </c>
      <c r="C52" s="401">
        <f t="shared" si="4"/>
        <v>4148.3499999999995</v>
      </c>
      <c r="D52" s="401">
        <f t="shared" si="4"/>
        <v>4513.2700000000004</v>
      </c>
      <c r="E52" s="401">
        <f t="shared" si="4"/>
        <v>2258.64</v>
      </c>
      <c r="F52" s="401">
        <f t="shared" si="4"/>
        <v>2802</v>
      </c>
      <c r="G52" s="401">
        <f t="shared" si="4"/>
        <v>2404.1999999999998</v>
      </c>
      <c r="H52" s="401">
        <f t="shared" si="4"/>
        <v>3537.8499999999995</v>
      </c>
      <c r="I52" s="401">
        <f t="shared" si="4"/>
        <v>2431.4100000000003</v>
      </c>
      <c r="J52" s="401">
        <f t="shared" si="4"/>
        <v>3559.25</v>
      </c>
      <c r="K52" s="401">
        <f t="shared" si="4"/>
        <v>0</v>
      </c>
      <c r="L52" s="401">
        <f t="shared" si="4"/>
        <v>0</v>
      </c>
      <c r="M52" s="401">
        <f t="shared" si="4"/>
        <v>0</v>
      </c>
      <c r="N52" s="401">
        <f t="shared" si="4"/>
        <v>30588.889999999996</v>
      </c>
      <c r="O52" s="402">
        <f>IFERROR(AVERAGEIF(B52:M52,"&gt;0"),"")</f>
        <v>3398.7655555555557</v>
      </c>
    </row>
    <row r="53" spans="1:15" s="25" customFormat="1" ht="12.6" customHeight="1" thickBot="1" x14ac:dyDescent="0.25">
      <c r="A53" s="448"/>
      <c r="B53" s="449"/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50"/>
    </row>
    <row r="54" spans="1:15" s="25" customFormat="1" ht="12.6" customHeight="1" thickBot="1" x14ac:dyDescent="0.25">
      <c r="A54" s="403" t="s">
        <v>2</v>
      </c>
      <c r="B54" s="404">
        <f t="shared" ref="B54:O54" si="5">B6</f>
        <v>43831</v>
      </c>
      <c r="C54" s="405">
        <f t="shared" si="5"/>
        <v>43862</v>
      </c>
      <c r="D54" s="405">
        <f t="shared" si="5"/>
        <v>43891</v>
      </c>
      <c r="E54" s="405">
        <f t="shared" si="5"/>
        <v>43922</v>
      </c>
      <c r="F54" s="405">
        <f t="shared" si="5"/>
        <v>43952</v>
      </c>
      <c r="G54" s="405">
        <f t="shared" si="5"/>
        <v>43983</v>
      </c>
      <c r="H54" s="405">
        <f t="shared" si="5"/>
        <v>44013</v>
      </c>
      <c r="I54" s="405">
        <f t="shared" si="5"/>
        <v>44044</v>
      </c>
      <c r="J54" s="405">
        <f t="shared" si="5"/>
        <v>44075</v>
      </c>
      <c r="K54" s="405">
        <f t="shared" si="5"/>
        <v>44105</v>
      </c>
      <c r="L54" s="405">
        <f t="shared" si="5"/>
        <v>44136</v>
      </c>
      <c r="M54" s="405">
        <f t="shared" si="5"/>
        <v>44166</v>
      </c>
      <c r="N54" s="406" t="str">
        <f t="shared" si="5"/>
        <v>Total</v>
      </c>
      <c r="O54" s="407" t="str">
        <f t="shared" si="5"/>
        <v>Média</v>
      </c>
    </row>
    <row r="55" spans="1:15" s="25" customFormat="1" ht="12.6" customHeight="1" x14ac:dyDescent="0.2">
      <c r="A55" s="408" t="s">
        <v>5</v>
      </c>
      <c r="B55" s="447">
        <v>0</v>
      </c>
      <c r="C55" s="447">
        <v>3000</v>
      </c>
      <c r="D55" s="447">
        <v>4000</v>
      </c>
      <c r="E55" s="447">
        <v>4000</v>
      </c>
      <c r="F55" s="447">
        <v>4000</v>
      </c>
      <c r="G55" s="447">
        <v>4000</v>
      </c>
      <c r="H55" s="447">
        <v>4000</v>
      </c>
      <c r="I55" s="447">
        <v>4000</v>
      </c>
      <c r="J55" s="447">
        <v>4000</v>
      </c>
      <c r="K55" s="447">
        <v>0</v>
      </c>
      <c r="L55" s="447">
        <v>0</v>
      </c>
      <c r="M55" s="447">
        <v>0</v>
      </c>
      <c r="N55" s="409">
        <f t="shared" ref="N55:N64" si="6">SUM(B55:M55)</f>
        <v>31000</v>
      </c>
      <c r="O55" s="394">
        <f>IFERROR(AVERAGEIF(B55:M55,"&gt;0"),"")</f>
        <v>3875</v>
      </c>
    </row>
    <row r="56" spans="1:15" s="25" customFormat="1" ht="12.6" customHeight="1" x14ac:dyDescent="0.2">
      <c r="A56" s="408" t="s">
        <v>292</v>
      </c>
      <c r="B56" s="447">
        <v>0</v>
      </c>
      <c r="C56" s="447">
        <v>141.46</v>
      </c>
      <c r="D56" s="447">
        <v>251.35</v>
      </c>
      <c r="E56" s="447">
        <v>0</v>
      </c>
      <c r="F56" s="447">
        <v>0</v>
      </c>
      <c r="G56" s="447">
        <v>0</v>
      </c>
      <c r="H56" s="447">
        <v>0</v>
      </c>
      <c r="I56" s="447">
        <v>0</v>
      </c>
      <c r="J56" s="447">
        <v>0</v>
      </c>
      <c r="K56" s="447">
        <v>0</v>
      </c>
      <c r="L56" s="447">
        <v>0</v>
      </c>
      <c r="M56" s="447">
        <v>0</v>
      </c>
      <c r="N56" s="409">
        <f t="shared" si="6"/>
        <v>392.81</v>
      </c>
      <c r="O56" s="394">
        <f t="shared" ref="O56:O63" si="7">IFERROR(AVERAGEIF(B56:M56,"&gt;0"),"")</f>
        <v>196.405</v>
      </c>
    </row>
    <row r="57" spans="1:15" s="25" customFormat="1" ht="12.6" customHeight="1" x14ac:dyDescent="0.2">
      <c r="A57" s="408" t="s">
        <v>321</v>
      </c>
      <c r="B57" s="447">
        <v>0</v>
      </c>
      <c r="C57" s="447">
        <v>0</v>
      </c>
      <c r="D57" s="447">
        <v>0</v>
      </c>
      <c r="E57" s="447">
        <v>0</v>
      </c>
      <c r="F57" s="447">
        <v>0</v>
      </c>
      <c r="G57" s="447">
        <v>0</v>
      </c>
      <c r="H57" s="447">
        <v>0</v>
      </c>
      <c r="I57" s="447">
        <v>0</v>
      </c>
      <c r="J57" s="447">
        <v>0</v>
      </c>
      <c r="K57" s="447">
        <v>0</v>
      </c>
      <c r="L57" s="447">
        <v>0</v>
      </c>
      <c r="M57" s="447">
        <v>0</v>
      </c>
      <c r="N57" s="409">
        <f>SUM(B57:M57)</f>
        <v>0</v>
      </c>
      <c r="O57" s="394" t="str">
        <f t="shared" si="7"/>
        <v/>
      </c>
    </row>
    <row r="58" spans="1:15" s="25" customFormat="1" ht="12.6" customHeight="1" x14ac:dyDescent="0.2">
      <c r="A58" s="408" t="s">
        <v>390</v>
      </c>
      <c r="B58" s="447">
        <v>0</v>
      </c>
      <c r="C58" s="447">
        <v>0</v>
      </c>
      <c r="D58" s="447">
        <v>0</v>
      </c>
      <c r="E58" s="447">
        <v>0</v>
      </c>
      <c r="F58" s="447">
        <v>0</v>
      </c>
      <c r="G58" s="447">
        <v>0</v>
      </c>
      <c r="H58" s="447">
        <v>0</v>
      </c>
      <c r="I58" s="447">
        <v>0</v>
      </c>
      <c r="J58" s="447">
        <v>0</v>
      </c>
      <c r="K58" s="447">
        <v>0</v>
      </c>
      <c r="L58" s="447">
        <v>0</v>
      </c>
      <c r="M58" s="447">
        <v>0</v>
      </c>
      <c r="N58" s="409">
        <f>SUM(B58:M58)</f>
        <v>0</v>
      </c>
      <c r="O58" s="394" t="str">
        <f t="shared" si="7"/>
        <v/>
      </c>
    </row>
    <row r="59" spans="1:15" s="25" customFormat="1" ht="12.6" customHeight="1" x14ac:dyDescent="0.2">
      <c r="A59" s="411" t="s">
        <v>148</v>
      </c>
      <c r="B59" s="447">
        <v>0</v>
      </c>
      <c r="C59" s="447">
        <v>0.48</v>
      </c>
      <c r="D59" s="447">
        <v>0</v>
      </c>
      <c r="E59" s="447">
        <v>0</v>
      </c>
      <c r="F59" s="447">
        <v>0</v>
      </c>
      <c r="G59" s="447">
        <v>0</v>
      </c>
      <c r="H59" s="447">
        <v>0</v>
      </c>
      <c r="I59" s="447">
        <v>0</v>
      </c>
      <c r="J59" s="447">
        <v>0</v>
      </c>
      <c r="K59" s="447">
        <v>0</v>
      </c>
      <c r="L59" s="447">
        <v>0</v>
      </c>
      <c r="M59" s="447">
        <v>0</v>
      </c>
      <c r="N59" s="396">
        <f>SUM(B59:M59)</f>
        <v>0.48</v>
      </c>
      <c r="O59" s="394">
        <f t="shared" si="7"/>
        <v>0.48</v>
      </c>
    </row>
    <row r="60" spans="1:15" s="25" customFormat="1" ht="12.6" customHeight="1" x14ac:dyDescent="0.2">
      <c r="A60" s="411" t="s">
        <v>61</v>
      </c>
      <c r="B60" s="447">
        <v>576.12</v>
      </c>
      <c r="C60" s="447">
        <v>47.7</v>
      </c>
      <c r="D60" s="447">
        <v>398.68</v>
      </c>
      <c r="E60" s="447">
        <v>0</v>
      </c>
      <c r="F60" s="447">
        <v>267</v>
      </c>
      <c r="G60" s="447">
        <v>29.4</v>
      </c>
      <c r="H60" s="447">
        <v>116.88</v>
      </c>
      <c r="I60" s="447">
        <v>54.6</v>
      </c>
      <c r="J60" s="447">
        <v>81.14</v>
      </c>
      <c r="K60" s="447">
        <v>0</v>
      </c>
      <c r="L60" s="447">
        <v>0</v>
      </c>
      <c r="M60" s="447">
        <v>0</v>
      </c>
      <c r="N60" s="409">
        <f t="shared" si="6"/>
        <v>1571.5200000000002</v>
      </c>
      <c r="O60" s="394">
        <f t="shared" si="7"/>
        <v>196.44000000000003</v>
      </c>
    </row>
    <row r="61" spans="1:15" s="25" customFormat="1" ht="12.6" customHeight="1" x14ac:dyDescent="0.2">
      <c r="A61" s="411" t="s">
        <v>3</v>
      </c>
      <c r="B61" s="447">
        <v>31.55</v>
      </c>
      <c r="C61" s="447">
        <v>18.8</v>
      </c>
      <c r="D61" s="447">
        <v>214</v>
      </c>
      <c r="E61" s="447">
        <v>0</v>
      </c>
      <c r="F61" s="447">
        <v>0</v>
      </c>
      <c r="G61" s="447">
        <v>0</v>
      </c>
      <c r="H61" s="447">
        <v>3.2</v>
      </c>
      <c r="I61" s="447">
        <v>0</v>
      </c>
      <c r="J61" s="447">
        <v>0</v>
      </c>
      <c r="K61" s="447">
        <v>0</v>
      </c>
      <c r="L61" s="447">
        <v>0</v>
      </c>
      <c r="M61" s="447">
        <v>0</v>
      </c>
      <c r="N61" s="409">
        <f t="shared" si="6"/>
        <v>267.55</v>
      </c>
      <c r="O61" s="394">
        <f t="shared" si="7"/>
        <v>66.887500000000003</v>
      </c>
    </row>
    <row r="62" spans="1:15" s="25" customFormat="1" ht="12.6" customHeight="1" x14ac:dyDescent="0.2">
      <c r="A62" s="411" t="s">
        <v>651</v>
      </c>
      <c r="B62" s="447"/>
      <c r="C62" s="447"/>
      <c r="D62" s="447">
        <v>47</v>
      </c>
      <c r="E62" s="447">
        <v>0</v>
      </c>
      <c r="F62" s="447">
        <v>0</v>
      </c>
      <c r="G62" s="447">
        <v>0</v>
      </c>
      <c r="H62" s="447">
        <v>0</v>
      </c>
      <c r="I62" s="447">
        <v>0</v>
      </c>
      <c r="J62" s="447">
        <v>0</v>
      </c>
      <c r="K62" s="447">
        <v>0</v>
      </c>
      <c r="L62" s="447">
        <v>0</v>
      </c>
      <c r="M62" s="447">
        <v>0</v>
      </c>
      <c r="N62" s="409"/>
      <c r="O62" s="394">
        <f>IFERROR(AVERAGEIF(B62:M62,"&gt;0"),"")</f>
        <v>47</v>
      </c>
    </row>
    <row r="63" spans="1:15" s="25" customFormat="1" ht="12.6" customHeight="1" x14ac:dyDescent="0.2">
      <c r="A63" s="411" t="s">
        <v>65</v>
      </c>
      <c r="B63" s="447">
        <v>194.88</v>
      </c>
      <c r="C63" s="447">
        <v>140.49</v>
      </c>
      <c r="D63" s="447">
        <v>56.1</v>
      </c>
      <c r="E63" s="447">
        <v>2.82</v>
      </c>
      <c r="F63" s="447">
        <v>-142.05000000000001</v>
      </c>
      <c r="G63" s="447">
        <v>117.83</v>
      </c>
      <c r="H63" s="447">
        <v>114.32</v>
      </c>
      <c r="I63" s="447">
        <v>51.87</v>
      </c>
      <c r="J63" s="447">
        <v>0</v>
      </c>
      <c r="K63" s="447">
        <v>0</v>
      </c>
      <c r="L63" s="447">
        <v>0</v>
      </c>
      <c r="M63" s="447">
        <v>0</v>
      </c>
      <c r="N63" s="409">
        <f t="shared" si="6"/>
        <v>536.26</v>
      </c>
      <c r="O63" s="394">
        <f t="shared" si="7"/>
        <v>96.901428571428582</v>
      </c>
    </row>
    <row r="64" spans="1:15" s="25" customFormat="1" ht="12.6" customHeight="1" thickBot="1" x14ac:dyDescent="0.25">
      <c r="A64" s="412" t="s">
        <v>1</v>
      </c>
      <c r="B64" s="413">
        <f t="shared" ref="B64:M64" si="8">SUM(B55:B63)</f>
        <v>802.55</v>
      </c>
      <c r="C64" s="413">
        <f t="shared" si="8"/>
        <v>3348.9300000000003</v>
      </c>
      <c r="D64" s="413">
        <f t="shared" si="8"/>
        <v>4967.130000000001</v>
      </c>
      <c r="E64" s="413">
        <f t="shared" si="8"/>
        <v>4002.82</v>
      </c>
      <c r="F64" s="413">
        <f t="shared" si="8"/>
        <v>4124.95</v>
      </c>
      <c r="G64" s="413">
        <f t="shared" si="8"/>
        <v>4147.2300000000005</v>
      </c>
      <c r="H64" s="413">
        <f t="shared" si="8"/>
        <v>4234.3999999999996</v>
      </c>
      <c r="I64" s="413">
        <f t="shared" si="8"/>
        <v>4106.47</v>
      </c>
      <c r="J64" s="413">
        <f t="shared" si="8"/>
        <v>4081.14</v>
      </c>
      <c r="K64" s="413">
        <f t="shared" si="8"/>
        <v>0</v>
      </c>
      <c r="L64" s="413">
        <f t="shared" si="8"/>
        <v>0</v>
      </c>
      <c r="M64" s="413">
        <f t="shared" si="8"/>
        <v>0</v>
      </c>
      <c r="N64" s="413">
        <f t="shared" si="6"/>
        <v>33815.620000000003</v>
      </c>
      <c r="O64" s="414">
        <f>IFERROR(AVERAGEIF(B64:M64,"&gt;0"),"")</f>
        <v>3757.2911111111116</v>
      </c>
    </row>
    <row r="65" spans="1:16" s="25" customFormat="1" ht="12.6" customHeight="1" thickBot="1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219"/>
      <c r="O65" s="52"/>
    </row>
    <row r="66" spans="1:16" s="34" customFormat="1" ht="12.6" customHeight="1" thickBot="1" x14ac:dyDescent="0.25">
      <c r="A66" s="451" t="s">
        <v>9</v>
      </c>
      <c r="B66" s="419">
        <f>'[2]2020'!C29</f>
        <v>64588.45</v>
      </c>
      <c r="C66" s="419">
        <f>'[2]2020'!D29</f>
        <v>63475.32</v>
      </c>
      <c r="D66" s="419">
        <f>'[2]2020'!E29</f>
        <v>63795.85</v>
      </c>
      <c r="E66" s="419">
        <f>'[2]2020'!F29</f>
        <v>65871.539999999994</v>
      </c>
      <c r="F66" s="419">
        <f>'[2]2020'!G29</f>
        <v>67358.990000000005</v>
      </c>
      <c r="G66" s="419">
        <f>'[2]2020'!H29</f>
        <v>69417.240000000005</v>
      </c>
      <c r="H66" s="419">
        <f>'[2]2020'!I29</f>
        <v>70397.56</v>
      </c>
      <c r="I66" s="419">
        <f>'[2]2020'!J29</f>
        <v>72425.95</v>
      </c>
      <c r="J66" s="419">
        <f>'[2]2020'!K29</f>
        <v>73174.39</v>
      </c>
      <c r="K66" s="419">
        <f>'[2]2020'!L29</f>
        <v>0</v>
      </c>
      <c r="L66" s="419">
        <f>'[2]2020'!M29</f>
        <v>0</v>
      </c>
      <c r="M66" s="419">
        <f>'[2]2020'!N29</f>
        <v>0</v>
      </c>
      <c r="N66" s="452"/>
      <c r="O66" s="452"/>
      <c r="P66" s="43"/>
    </row>
    <row r="67" spans="1:16" s="25" customFormat="1" ht="12" x14ac:dyDescent="0.2">
      <c r="N67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C52 D52:F52 H52:M52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O80"/>
  <sheetViews>
    <sheetView topLeftCell="A43" zoomScale="140" zoomScaleNormal="140" workbookViewId="0">
      <selection activeCell="I63" sqref="I63"/>
    </sheetView>
  </sheetViews>
  <sheetFormatPr defaultRowHeight="12.75" x14ac:dyDescent="0.2"/>
  <cols>
    <col min="1" max="1" width="37.140625" style="44" customWidth="1"/>
    <col min="2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8"/>
    </row>
    <row r="2" spans="1:15" ht="14.1" customHeight="1" thickBot="1" x14ac:dyDescent="0.25">
      <c r="A2" s="514" t="str">
        <f>APUCARANA!A2</f>
        <v>Demostrativo de Despesas - JANEIRO 2020 A DEZEMBRO 2020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7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17" t="s">
        <v>17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9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5"/>
      <c r="O5" s="46"/>
    </row>
    <row r="6" spans="1:15" s="25" customFormat="1" ht="12.6" customHeight="1" thickBot="1" x14ac:dyDescent="0.25">
      <c r="A6" s="101" t="s">
        <v>0</v>
      </c>
      <c r="B6" s="102">
        <f>APUCARANA!B6</f>
        <v>43831</v>
      </c>
      <c r="C6" s="102">
        <f>APUCARANA!C6</f>
        <v>43862</v>
      </c>
      <c r="D6" s="102">
        <f>APUCARANA!D6</f>
        <v>43891</v>
      </c>
      <c r="E6" s="102">
        <f>APUCARANA!E6</f>
        <v>43922</v>
      </c>
      <c r="F6" s="102">
        <f>APUCARANA!F6</f>
        <v>43952</v>
      </c>
      <c r="G6" s="102">
        <f>APUCARANA!G6</f>
        <v>43983</v>
      </c>
      <c r="H6" s="102">
        <f>APUCARANA!H6</f>
        <v>44013</v>
      </c>
      <c r="I6" s="102">
        <f>APUCARANA!I6</f>
        <v>44044</v>
      </c>
      <c r="J6" s="102">
        <f>APUCARANA!J6</f>
        <v>44075</v>
      </c>
      <c r="K6" s="102">
        <f>APUCARANA!K6</f>
        <v>44105</v>
      </c>
      <c r="L6" s="102">
        <f>APUCARANA!L6</f>
        <v>44136</v>
      </c>
      <c r="M6" s="102">
        <f>APUCARANA!M6</f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294</v>
      </c>
      <c r="B7" s="26">
        <v>20.83</v>
      </c>
      <c r="C7" s="26">
        <v>20.83</v>
      </c>
      <c r="D7" s="26">
        <v>20.83</v>
      </c>
      <c r="E7" s="26">
        <v>20.83</v>
      </c>
      <c r="F7" s="26">
        <v>20.83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>SUM(B7:M7)</f>
        <v>104.14999999999999</v>
      </c>
      <c r="O7" s="106">
        <f>IFERROR(AVERAGEIF(B7:M7,"&gt;0"),"")</f>
        <v>20.83</v>
      </c>
    </row>
    <row r="8" spans="1:15" s="25" customFormat="1" ht="12.6" customHeight="1" x14ac:dyDescent="0.2">
      <c r="A8" s="105" t="s">
        <v>483</v>
      </c>
      <c r="B8" s="26">
        <v>0</v>
      </c>
      <c r="C8" s="26"/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 t="shared" ref="N8:N62" si="0">SUM(B8:M8)</f>
        <v>0</v>
      </c>
      <c r="O8" s="106" t="str">
        <f t="shared" ref="O8:O62" si="1">IFERROR(AVERAGEIF(B8:M8,"&gt;0"),"")</f>
        <v/>
      </c>
    </row>
    <row r="9" spans="1:15" s="25" customFormat="1" ht="12.6" customHeight="1" x14ac:dyDescent="0.2">
      <c r="A9" s="105" t="s">
        <v>113</v>
      </c>
      <c r="B9" s="26">
        <v>0</v>
      </c>
      <c r="C9" s="26">
        <v>118.9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si="0"/>
        <v>118.9</v>
      </c>
      <c r="O9" s="106">
        <f t="shared" si="1"/>
        <v>118.9</v>
      </c>
    </row>
    <row r="10" spans="1:15" s="25" customFormat="1" ht="12.6" customHeight="1" x14ac:dyDescent="0.2">
      <c r="A10" s="105" t="s">
        <v>180</v>
      </c>
      <c r="B10" s="26">
        <v>0</v>
      </c>
      <c r="C10" s="26">
        <v>50.06</v>
      </c>
      <c r="D10" s="26">
        <v>254.37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84">
        <f t="shared" si="0"/>
        <v>304.43</v>
      </c>
      <c r="O10" s="106">
        <f t="shared" si="1"/>
        <v>152.215</v>
      </c>
    </row>
    <row r="11" spans="1:15" s="25" customFormat="1" ht="12.6" customHeight="1" x14ac:dyDescent="0.2">
      <c r="A11" s="105" t="s">
        <v>614</v>
      </c>
      <c r="B11" s="26">
        <v>0</v>
      </c>
      <c r="C11" s="26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84">
        <f>SUM(B11:M11)</f>
        <v>0</v>
      </c>
      <c r="O11" s="106" t="str">
        <f t="shared" si="1"/>
        <v/>
      </c>
    </row>
    <row r="12" spans="1:15" s="25" customFormat="1" ht="12.6" customHeight="1" x14ac:dyDescent="0.2">
      <c r="A12" s="105" t="s">
        <v>278</v>
      </c>
      <c r="B12" s="26">
        <v>0</v>
      </c>
      <c r="C12" s="26"/>
      <c r="D12" s="26">
        <v>0</v>
      </c>
      <c r="E12" s="26">
        <v>0</v>
      </c>
      <c r="F12" s="26">
        <v>115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0"/>
        <v>115</v>
      </c>
      <c r="O12" s="106">
        <f t="shared" si="1"/>
        <v>115</v>
      </c>
    </row>
    <row r="13" spans="1:15" s="25" customFormat="1" ht="12.6" customHeight="1" x14ac:dyDescent="0.2">
      <c r="A13" s="105" t="s">
        <v>228</v>
      </c>
      <c r="B13" s="26">
        <v>0</v>
      </c>
      <c r="C13" s="26"/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157</v>
      </c>
      <c r="B14" s="26">
        <v>0</v>
      </c>
      <c r="C14" s="26"/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150</v>
      </c>
      <c r="J14" s="26">
        <v>0</v>
      </c>
      <c r="K14" s="26">
        <v>0</v>
      </c>
      <c r="L14" s="26">
        <v>0</v>
      </c>
      <c r="M14" s="26">
        <v>0</v>
      </c>
      <c r="N14" s="184">
        <f t="shared" si="0"/>
        <v>150</v>
      </c>
      <c r="O14" s="106">
        <f t="shared" si="1"/>
        <v>150</v>
      </c>
    </row>
    <row r="15" spans="1:15" s="25" customFormat="1" ht="12.6" customHeight="1" x14ac:dyDescent="0.2">
      <c r="A15" s="162" t="s">
        <v>131</v>
      </c>
      <c r="B15" s="26">
        <v>0</v>
      </c>
      <c r="C15" s="26"/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62" t="s">
        <v>167</v>
      </c>
      <c r="B16" s="26">
        <v>0</v>
      </c>
      <c r="C16" s="26"/>
      <c r="D16" s="26">
        <v>0</v>
      </c>
      <c r="E16" s="26">
        <v>0</v>
      </c>
      <c r="F16" s="26">
        <v>0</v>
      </c>
      <c r="G16" s="26">
        <v>0</v>
      </c>
      <c r="H16" s="26">
        <v>1350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84">
        <f t="shared" si="0"/>
        <v>1350</v>
      </c>
      <c r="O16" s="106">
        <f t="shared" si="1"/>
        <v>1350</v>
      </c>
    </row>
    <row r="17" spans="1:15" s="25" customFormat="1" ht="12.6" customHeight="1" x14ac:dyDescent="0.2">
      <c r="A17" s="105" t="s">
        <v>149</v>
      </c>
      <c r="B17" s="26">
        <v>96.2</v>
      </c>
      <c r="C17" s="26"/>
      <c r="D17" s="26">
        <v>93</v>
      </c>
      <c r="E17" s="26">
        <v>0</v>
      </c>
      <c r="F17" s="26">
        <v>0</v>
      </c>
      <c r="G17" s="26">
        <v>0</v>
      </c>
      <c r="H17" s="26">
        <v>362.8</v>
      </c>
      <c r="I17" s="26">
        <v>0</v>
      </c>
      <c r="J17" s="26">
        <v>308.22000000000003</v>
      </c>
      <c r="K17" s="26">
        <v>0</v>
      </c>
      <c r="L17" s="26">
        <v>0</v>
      </c>
      <c r="M17" s="26">
        <v>0</v>
      </c>
      <c r="N17" s="184">
        <f t="shared" si="0"/>
        <v>860.22</v>
      </c>
      <c r="O17" s="106">
        <f t="shared" si="1"/>
        <v>215.05500000000001</v>
      </c>
    </row>
    <row r="18" spans="1:15" s="25" customFormat="1" ht="12.6" customHeight="1" x14ac:dyDescent="0.2">
      <c r="A18" s="105" t="s">
        <v>198</v>
      </c>
      <c r="B18" s="26">
        <v>165</v>
      </c>
      <c r="C18" s="26">
        <v>36</v>
      </c>
      <c r="D18" s="26">
        <v>752.25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84">
        <f t="shared" si="0"/>
        <v>953.25</v>
      </c>
      <c r="O18" s="106">
        <f t="shared" si="1"/>
        <v>317.75</v>
      </c>
    </row>
    <row r="19" spans="1:15" s="25" customFormat="1" ht="12.6" customHeight="1" x14ac:dyDescent="0.2">
      <c r="A19" s="105" t="s">
        <v>276</v>
      </c>
      <c r="B19" s="26">
        <v>0</v>
      </c>
      <c r="C19" s="26"/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80</v>
      </c>
      <c r="B20" s="26">
        <v>160.79</v>
      </c>
      <c r="C20" s="26">
        <v>313.02</v>
      </c>
      <c r="D20" s="26">
        <v>622.12</v>
      </c>
      <c r="E20" s="26">
        <v>230.11</v>
      </c>
      <c r="F20" s="26">
        <v>0</v>
      </c>
      <c r="G20" s="26">
        <v>0</v>
      </c>
      <c r="H20" s="26">
        <v>29.04</v>
      </c>
      <c r="I20" s="26">
        <v>0</v>
      </c>
      <c r="J20" s="26">
        <v>267.08999999999997</v>
      </c>
      <c r="K20" s="26">
        <v>0</v>
      </c>
      <c r="L20" s="26">
        <v>0</v>
      </c>
      <c r="M20" s="26">
        <v>0</v>
      </c>
      <c r="N20" s="184">
        <f t="shared" si="0"/>
        <v>1622.1699999999998</v>
      </c>
      <c r="O20" s="106">
        <f t="shared" si="1"/>
        <v>270.36166666666662</v>
      </c>
    </row>
    <row r="21" spans="1:15" s="25" customFormat="1" ht="12.6" customHeight="1" x14ac:dyDescent="0.2">
      <c r="A21" s="105" t="s">
        <v>346</v>
      </c>
      <c r="B21" s="26">
        <v>0</v>
      </c>
      <c r="C21" s="26"/>
      <c r="D21" s="26">
        <v>200.5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0"/>
        <v>200.5</v>
      </c>
      <c r="O21" s="106">
        <f t="shared" si="1"/>
        <v>200.5</v>
      </c>
    </row>
    <row r="22" spans="1:15" s="25" customFormat="1" ht="12.6" customHeight="1" x14ac:dyDescent="0.2">
      <c r="A22" s="105" t="s">
        <v>67</v>
      </c>
      <c r="B22" s="26">
        <v>22.5</v>
      </c>
      <c r="C22" s="26">
        <v>527.66</v>
      </c>
      <c r="D22" s="26">
        <v>316.5</v>
      </c>
      <c r="E22" s="26">
        <v>0</v>
      </c>
      <c r="F22" s="26">
        <v>120</v>
      </c>
      <c r="G22" s="26">
        <v>26</v>
      </c>
      <c r="H22" s="26">
        <v>201</v>
      </c>
      <c r="I22" s="26">
        <v>83.3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0"/>
        <v>1296.9599999999998</v>
      </c>
      <c r="O22" s="106">
        <f t="shared" si="1"/>
        <v>185.27999999999997</v>
      </c>
    </row>
    <row r="23" spans="1:15" s="25" customFormat="1" ht="12.6" customHeight="1" x14ac:dyDescent="0.2">
      <c r="A23" s="105" t="s">
        <v>273</v>
      </c>
      <c r="B23" s="26">
        <v>0</v>
      </c>
      <c r="C23" s="26"/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338</v>
      </c>
      <c r="B24" s="26">
        <v>0</v>
      </c>
      <c r="C24" s="26"/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84">
        <f>SUM(B24:M24)</f>
        <v>0</v>
      </c>
      <c r="O24" s="106" t="str">
        <f t="shared" si="1"/>
        <v/>
      </c>
    </row>
    <row r="25" spans="1:15" s="25" customFormat="1" ht="12.6" customHeight="1" x14ac:dyDescent="0.2">
      <c r="A25" s="105" t="s">
        <v>397</v>
      </c>
      <c r="B25" s="26">
        <v>0</v>
      </c>
      <c r="C25" s="26"/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84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287</v>
      </c>
      <c r="B26" s="26">
        <v>70</v>
      </c>
      <c r="C26" s="26"/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184">
        <f t="shared" si="0"/>
        <v>70</v>
      </c>
      <c r="O26" s="106">
        <f t="shared" si="1"/>
        <v>70</v>
      </c>
    </row>
    <row r="27" spans="1:15" s="25" customFormat="1" ht="12.6" customHeight="1" x14ac:dyDescent="0.2">
      <c r="A27" s="105" t="s">
        <v>142</v>
      </c>
      <c r="B27" s="26">
        <v>0</v>
      </c>
      <c r="C27" s="26">
        <v>180</v>
      </c>
      <c r="D27" s="26">
        <v>200</v>
      </c>
      <c r="E27" s="26">
        <v>0</v>
      </c>
      <c r="F27" s="26">
        <v>0</v>
      </c>
      <c r="G27" s="26">
        <v>0</v>
      </c>
      <c r="H27" s="26">
        <v>0</v>
      </c>
      <c r="I27" s="26">
        <v>100</v>
      </c>
      <c r="J27" s="26">
        <v>50</v>
      </c>
      <c r="K27" s="26">
        <v>0</v>
      </c>
      <c r="L27" s="26">
        <v>0</v>
      </c>
      <c r="M27" s="26">
        <v>0</v>
      </c>
      <c r="N27" s="184">
        <f t="shared" si="0"/>
        <v>530</v>
      </c>
      <c r="O27" s="106">
        <f t="shared" si="1"/>
        <v>132.5</v>
      </c>
    </row>
    <row r="28" spans="1:15" s="25" customFormat="1" ht="12.6" customHeight="1" x14ac:dyDescent="0.2">
      <c r="A28" s="105" t="s">
        <v>680</v>
      </c>
      <c r="B28" s="26">
        <v>0</v>
      </c>
      <c r="C28" s="26"/>
      <c r="D28" s="26"/>
      <c r="E28" s="26">
        <v>0</v>
      </c>
      <c r="F28" s="26">
        <v>0</v>
      </c>
      <c r="G28" s="26">
        <v>0</v>
      </c>
      <c r="H28" s="26">
        <v>45</v>
      </c>
      <c r="I28" s="26">
        <v>0</v>
      </c>
      <c r="J28" s="26">
        <v>140</v>
      </c>
      <c r="K28" s="26">
        <v>0</v>
      </c>
      <c r="L28" s="26">
        <v>0</v>
      </c>
      <c r="M28" s="26">
        <v>0</v>
      </c>
      <c r="N28" s="184"/>
      <c r="O28" s="106"/>
    </row>
    <row r="29" spans="1:15" s="25" customFormat="1" ht="12.6" customHeight="1" x14ac:dyDescent="0.2">
      <c r="A29" s="105" t="s">
        <v>355</v>
      </c>
      <c r="B29" s="26">
        <v>0</v>
      </c>
      <c r="C29" s="26"/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137</v>
      </c>
      <c r="B30" s="26">
        <v>0</v>
      </c>
      <c r="C30" s="26"/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05" t="s">
        <v>195</v>
      </c>
      <c r="B31" s="26">
        <v>0</v>
      </c>
      <c r="C31" s="26"/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184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05" t="s">
        <v>85</v>
      </c>
      <c r="B32" s="26">
        <v>110</v>
      </c>
      <c r="C32" s="26"/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0"/>
        <v>110</v>
      </c>
      <c r="O32" s="106">
        <f t="shared" si="1"/>
        <v>110</v>
      </c>
    </row>
    <row r="33" spans="1:15" s="25" customFormat="1" ht="12.6" customHeight="1" x14ac:dyDescent="0.2">
      <c r="A33" s="105" t="s">
        <v>68</v>
      </c>
      <c r="B33" s="26">
        <v>31.14</v>
      </c>
      <c r="C33" s="26"/>
      <c r="D33" s="26">
        <v>40.299999999999997</v>
      </c>
      <c r="E33" s="26">
        <v>68.5</v>
      </c>
      <c r="F33" s="26">
        <v>123.5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 t="shared" si="0"/>
        <v>263.44</v>
      </c>
      <c r="O33" s="106">
        <f t="shared" si="1"/>
        <v>65.86</v>
      </c>
    </row>
    <row r="34" spans="1:15" s="25" customFormat="1" ht="12.6" customHeight="1" x14ac:dyDescent="0.2">
      <c r="A34" s="105" t="s">
        <v>108</v>
      </c>
      <c r="B34" s="26">
        <v>0</v>
      </c>
      <c r="C34" s="26">
        <v>579.5</v>
      </c>
      <c r="D34" s="26">
        <v>0</v>
      </c>
      <c r="E34" s="26">
        <v>95</v>
      </c>
      <c r="F34" s="26">
        <v>0</v>
      </c>
      <c r="G34" s="26">
        <v>0</v>
      </c>
      <c r="H34" s="26">
        <v>110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84">
        <f t="shared" si="0"/>
        <v>784.5</v>
      </c>
      <c r="O34" s="106">
        <f t="shared" si="1"/>
        <v>261.5</v>
      </c>
    </row>
    <row r="35" spans="1:15" s="25" customFormat="1" ht="12.6" customHeight="1" x14ac:dyDescent="0.2">
      <c r="A35" s="105" t="s">
        <v>111</v>
      </c>
      <c r="B35" s="26">
        <v>0</v>
      </c>
      <c r="C35" s="26">
        <v>53.8</v>
      </c>
      <c r="D35" s="26">
        <v>0</v>
      </c>
      <c r="E35" s="26">
        <v>29.94</v>
      </c>
      <c r="F35" s="26">
        <v>127.13</v>
      </c>
      <c r="G35" s="26">
        <v>0</v>
      </c>
      <c r="H35" s="26">
        <v>132.57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184">
        <f t="shared" si="0"/>
        <v>343.44</v>
      </c>
      <c r="O35" s="106">
        <f t="shared" si="1"/>
        <v>85.86</v>
      </c>
    </row>
    <row r="36" spans="1:15" s="25" customFormat="1" ht="12.6" customHeight="1" x14ac:dyDescent="0.2">
      <c r="A36" s="105" t="s">
        <v>69</v>
      </c>
      <c r="B36" s="26">
        <v>0</v>
      </c>
      <c r="C36" s="26">
        <v>80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84">
        <f t="shared" si="0"/>
        <v>80</v>
      </c>
      <c r="O36" s="106">
        <f t="shared" si="1"/>
        <v>80</v>
      </c>
    </row>
    <row r="37" spans="1:15" s="25" customFormat="1" ht="12.6" customHeight="1" x14ac:dyDescent="0.2">
      <c r="A37" s="105" t="s">
        <v>123</v>
      </c>
      <c r="B37" s="26">
        <v>0</v>
      </c>
      <c r="C37" s="26"/>
      <c r="D37" s="26">
        <v>100</v>
      </c>
      <c r="E37" s="26">
        <v>79.599999999999994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84">
        <f t="shared" si="0"/>
        <v>179.6</v>
      </c>
      <c r="O37" s="106">
        <f t="shared" si="1"/>
        <v>89.8</v>
      </c>
    </row>
    <row r="38" spans="1:15" s="25" customFormat="1" ht="12.6" customHeight="1" x14ac:dyDescent="0.2">
      <c r="A38" s="105" t="s">
        <v>295</v>
      </c>
      <c r="B38" s="26">
        <v>0</v>
      </c>
      <c r="C38" s="26">
        <v>100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84">
        <f t="shared" si="0"/>
        <v>100</v>
      </c>
      <c r="O38" s="106">
        <f t="shared" si="1"/>
        <v>100</v>
      </c>
    </row>
    <row r="39" spans="1:15" s="25" customFormat="1" ht="12.6" customHeight="1" x14ac:dyDescent="0.2">
      <c r="A39" s="105" t="s">
        <v>176</v>
      </c>
      <c r="B39" s="26">
        <v>0</v>
      </c>
      <c r="C39" s="26"/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184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05" t="s">
        <v>314</v>
      </c>
      <c r="B40" s="26">
        <v>0</v>
      </c>
      <c r="C40" s="26"/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184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126</v>
      </c>
      <c r="B41" s="26">
        <v>0</v>
      </c>
      <c r="C41" s="26"/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340</v>
      </c>
      <c r="J41" s="26">
        <v>0</v>
      </c>
      <c r="K41" s="26">
        <v>0</v>
      </c>
      <c r="L41" s="26">
        <v>0</v>
      </c>
      <c r="M41" s="26">
        <v>0</v>
      </c>
      <c r="N41" s="184">
        <f t="shared" si="0"/>
        <v>340</v>
      </c>
      <c r="O41" s="106">
        <f t="shared" si="1"/>
        <v>340</v>
      </c>
    </row>
    <row r="42" spans="1:15" s="25" customFormat="1" ht="12.6" customHeight="1" x14ac:dyDescent="0.2">
      <c r="A42" s="105" t="s">
        <v>640</v>
      </c>
      <c r="B42" s="26">
        <v>28.32</v>
      </c>
      <c r="C42" s="26"/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84">
        <f>SUM(B42:M42)</f>
        <v>28.32</v>
      </c>
      <c r="O42" s="106">
        <f t="shared" si="1"/>
        <v>28.32</v>
      </c>
    </row>
    <row r="43" spans="1:15" s="25" customFormat="1" ht="12.6" customHeight="1" x14ac:dyDescent="0.2">
      <c r="A43" s="105" t="s">
        <v>181</v>
      </c>
      <c r="B43" s="26">
        <v>0</v>
      </c>
      <c r="C43" s="26"/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84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270" t="s">
        <v>667</v>
      </c>
      <c r="B44" s="26">
        <v>0</v>
      </c>
      <c r="C44" s="26"/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20.68</v>
      </c>
      <c r="K44" s="26">
        <v>0</v>
      </c>
      <c r="L44" s="26">
        <v>0</v>
      </c>
      <c r="M44" s="26">
        <v>0</v>
      </c>
      <c r="N44" s="184">
        <f t="shared" si="0"/>
        <v>20.68</v>
      </c>
      <c r="O44" s="106">
        <f t="shared" si="1"/>
        <v>20.68</v>
      </c>
    </row>
    <row r="45" spans="1:15" s="25" customFormat="1" ht="12.6" customHeight="1" x14ac:dyDescent="0.2">
      <c r="A45" s="270" t="s">
        <v>372</v>
      </c>
      <c r="B45" s="26">
        <v>29.81</v>
      </c>
      <c r="C45" s="26">
        <v>29.81</v>
      </c>
      <c r="D45" s="26">
        <v>29.81</v>
      </c>
      <c r="E45" s="26">
        <v>29.81</v>
      </c>
      <c r="F45" s="26">
        <v>29.81</v>
      </c>
      <c r="G45" s="26">
        <v>35.22</v>
      </c>
      <c r="H45" s="26">
        <v>35.22</v>
      </c>
      <c r="I45" s="26">
        <v>35.22</v>
      </c>
      <c r="J45" s="26">
        <v>35.22</v>
      </c>
      <c r="K45" s="26">
        <v>0</v>
      </c>
      <c r="L45" s="26">
        <v>0</v>
      </c>
      <c r="M45" s="26">
        <v>0</v>
      </c>
      <c r="N45" s="184">
        <f t="shared" si="0"/>
        <v>289.92999999999995</v>
      </c>
      <c r="O45" s="106">
        <f t="shared" si="1"/>
        <v>32.214444444444439</v>
      </c>
    </row>
    <row r="46" spans="1:15" s="25" customFormat="1" ht="12.6" customHeight="1" x14ac:dyDescent="0.2">
      <c r="A46" s="105" t="s">
        <v>254</v>
      </c>
      <c r="B46" s="26">
        <v>0</v>
      </c>
      <c r="C46" s="26"/>
      <c r="D46" s="26">
        <v>0</v>
      </c>
      <c r="E46" s="26">
        <v>60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184">
        <f t="shared" si="0"/>
        <v>60</v>
      </c>
      <c r="O46" s="106">
        <f t="shared" si="1"/>
        <v>60</v>
      </c>
    </row>
    <row r="47" spans="1:15" s="25" customFormat="1" ht="12.6" customHeight="1" x14ac:dyDescent="0.2">
      <c r="A47" s="105" t="s">
        <v>106</v>
      </c>
      <c r="B47" s="26">
        <v>0</v>
      </c>
      <c r="C47" s="26"/>
      <c r="D47" s="26">
        <v>350</v>
      </c>
      <c r="E47" s="26">
        <v>0</v>
      </c>
      <c r="F47" s="26">
        <v>300</v>
      </c>
      <c r="G47" s="26">
        <v>200</v>
      </c>
      <c r="H47" s="26">
        <v>0</v>
      </c>
      <c r="I47" s="26">
        <v>0</v>
      </c>
      <c r="J47" s="26">
        <v>200</v>
      </c>
      <c r="K47" s="26">
        <v>0</v>
      </c>
      <c r="L47" s="26">
        <v>0</v>
      </c>
      <c r="M47" s="26">
        <v>0</v>
      </c>
      <c r="N47" s="184">
        <f t="shared" si="0"/>
        <v>1050</v>
      </c>
      <c r="O47" s="106">
        <f t="shared" si="1"/>
        <v>262.5</v>
      </c>
    </row>
    <row r="48" spans="1:15" s="25" customFormat="1" ht="12.6" customHeight="1" x14ac:dyDescent="0.2">
      <c r="A48" s="105" t="s">
        <v>145</v>
      </c>
      <c r="B48" s="26">
        <v>0</v>
      </c>
      <c r="C48" s="26"/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84">
        <f t="shared" si="0"/>
        <v>0</v>
      </c>
      <c r="O48" s="106" t="str">
        <f t="shared" si="1"/>
        <v/>
      </c>
    </row>
    <row r="49" spans="1:15" s="25" customFormat="1" ht="12.6" customHeight="1" x14ac:dyDescent="0.2">
      <c r="A49" s="105" t="s">
        <v>71</v>
      </c>
      <c r="B49" s="26">
        <v>23.7</v>
      </c>
      <c r="C49" s="26">
        <v>31.4</v>
      </c>
      <c r="D49" s="26">
        <v>36.15</v>
      </c>
      <c r="E49" s="26">
        <v>0</v>
      </c>
      <c r="F49" s="26">
        <v>15.55</v>
      </c>
      <c r="G49" s="26">
        <v>26.7</v>
      </c>
      <c r="H49" s="26">
        <v>20.350000000000001</v>
      </c>
      <c r="I49" s="26">
        <v>10.3</v>
      </c>
      <c r="J49" s="26">
        <v>9.1999999999999993</v>
      </c>
      <c r="K49" s="26">
        <v>0</v>
      </c>
      <c r="L49" s="26">
        <v>0</v>
      </c>
      <c r="M49" s="26">
        <v>0</v>
      </c>
      <c r="N49" s="184">
        <f t="shared" si="0"/>
        <v>173.35</v>
      </c>
      <c r="O49" s="106">
        <f t="shared" si="1"/>
        <v>21.668749999999999</v>
      </c>
    </row>
    <row r="50" spans="1:15" s="25" customFormat="1" ht="12.6" customHeight="1" x14ac:dyDescent="0.2">
      <c r="A50" s="105" t="s">
        <v>456</v>
      </c>
      <c r="B50" s="26">
        <v>0</v>
      </c>
      <c r="C50" s="26"/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184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05" t="s">
        <v>451</v>
      </c>
      <c r="B51" s="26">
        <v>0</v>
      </c>
      <c r="C51" s="26"/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84">
        <f t="shared" si="0"/>
        <v>0</v>
      </c>
      <c r="O51" s="106" t="str">
        <f t="shared" si="1"/>
        <v/>
      </c>
    </row>
    <row r="52" spans="1:15" s="25" customFormat="1" ht="12.6" customHeight="1" x14ac:dyDescent="0.2">
      <c r="A52" s="105" t="s">
        <v>95</v>
      </c>
      <c r="B52" s="26">
        <v>272.01</v>
      </c>
      <c r="C52" s="26">
        <v>179.6</v>
      </c>
      <c r="D52" s="26">
        <v>274.23</v>
      </c>
      <c r="E52" s="26">
        <v>285.55</v>
      </c>
      <c r="F52" s="26">
        <v>109.51</v>
      </c>
      <c r="G52" s="26">
        <v>126.55</v>
      </c>
      <c r="H52" s="26">
        <v>112.73</v>
      </c>
      <c r="I52" s="26">
        <v>113.77</v>
      </c>
      <c r="J52" s="26">
        <v>118.5</v>
      </c>
      <c r="K52" s="26">
        <v>0</v>
      </c>
      <c r="L52" s="26">
        <v>0</v>
      </c>
      <c r="M52" s="26">
        <v>0</v>
      </c>
      <c r="N52" s="184">
        <f t="shared" si="0"/>
        <v>1592.45</v>
      </c>
      <c r="O52" s="106">
        <f t="shared" si="1"/>
        <v>176.9388888888889</v>
      </c>
    </row>
    <row r="53" spans="1:15" s="25" customFormat="1" ht="12.6" customHeight="1" x14ac:dyDescent="0.2">
      <c r="A53" s="105" t="s">
        <v>105</v>
      </c>
      <c r="B53" s="26">
        <v>0</v>
      </c>
      <c r="C53" s="26">
        <v>330</v>
      </c>
      <c r="D53" s="26">
        <v>380</v>
      </c>
      <c r="E53" s="26">
        <v>80</v>
      </c>
      <c r="F53" s="26">
        <v>80</v>
      </c>
      <c r="G53" s="26">
        <v>80</v>
      </c>
      <c r="H53" s="26">
        <v>0</v>
      </c>
      <c r="I53" s="26">
        <v>180</v>
      </c>
      <c r="J53" s="26">
        <v>120</v>
      </c>
      <c r="K53" s="26">
        <v>0</v>
      </c>
      <c r="L53" s="26">
        <v>0</v>
      </c>
      <c r="M53" s="26">
        <v>0</v>
      </c>
      <c r="N53" s="184">
        <f t="shared" si="0"/>
        <v>1250</v>
      </c>
      <c r="O53" s="106">
        <f t="shared" si="1"/>
        <v>178.57142857142858</v>
      </c>
    </row>
    <row r="54" spans="1:15" s="25" customFormat="1" ht="12.6" customHeight="1" x14ac:dyDescent="0.2">
      <c r="A54" s="105" t="s">
        <v>96</v>
      </c>
      <c r="B54" s="26">
        <v>406.7</v>
      </c>
      <c r="C54" s="26">
        <v>406.7</v>
      </c>
      <c r="D54" s="26">
        <v>706.7</v>
      </c>
      <c r="E54" s="26">
        <v>565.73</v>
      </c>
      <c r="F54" s="26">
        <v>326.8</v>
      </c>
      <c r="G54" s="26">
        <v>164.93</v>
      </c>
      <c r="H54" s="26">
        <v>459.6</v>
      </c>
      <c r="I54" s="26">
        <v>174.84</v>
      </c>
      <c r="J54" s="26">
        <v>119.9</v>
      </c>
      <c r="K54" s="26">
        <v>0</v>
      </c>
      <c r="L54" s="26">
        <v>0</v>
      </c>
      <c r="M54" s="26">
        <v>0</v>
      </c>
      <c r="N54" s="184">
        <f t="shared" si="0"/>
        <v>3331.9</v>
      </c>
      <c r="O54" s="106">
        <f t="shared" si="1"/>
        <v>370.21111111111111</v>
      </c>
    </row>
    <row r="55" spans="1:15" s="25" customFormat="1" ht="12.6" customHeight="1" x14ac:dyDescent="0.2">
      <c r="A55" s="105" t="s">
        <v>74</v>
      </c>
      <c r="B55" s="26">
        <v>204</v>
      </c>
      <c r="C55" s="26">
        <v>204</v>
      </c>
      <c r="D55" s="26">
        <v>204</v>
      </c>
      <c r="E55" s="26">
        <v>204</v>
      </c>
      <c r="F55" s="26">
        <v>0</v>
      </c>
      <c r="G55" s="26">
        <v>408</v>
      </c>
      <c r="H55" s="26">
        <v>204</v>
      </c>
      <c r="I55" s="26">
        <v>204</v>
      </c>
      <c r="J55" s="26">
        <v>204</v>
      </c>
      <c r="K55" s="26">
        <v>0</v>
      </c>
      <c r="L55" s="26">
        <v>0</v>
      </c>
      <c r="M55" s="26">
        <v>0</v>
      </c>
      <c r="N55" s="184">
        <f t="shared" si="0"/>
        <v>1836</v>
      </c>
      <c r="O55" s="106">
        <f t="shared" si="1"/>
        <v>229.5</v>
      </c>
    </row>
    <row r="56" spans="1:15" s="25" customFormat="1" ht="12.6" customHeight="1" x14ac:dyDescent="0.2">
      <c r="A56" s="105" t="s">
        <v>75</v>
      </c>
      <c r="B56" s="26">
        <v>476.41</v>
      </c>
      <c r="C56" s="26">
        <v>425.99</v>
      </c>
      <c r="D56" s="26">
        <v>428.83</v>
      </c>
      <c r="E56" s="26">
        <v>463.13</v>
      </c>
      <c r="F56" s="26">
        <v>345.01</v>
      </c>
      <c r="G56" s="26">
        <v>345.65</v>
      </c>
      <c r="H56" s="26">
        <v>375.68</v>
      </c>
      <c r="I56" s="26">
        <v>374.9</v>
      </c>
      <c r="J56" s="26">
        <v>334.27</v>
      </c>
      <c r="K56" s="26">
        <v>0</v>
      </c>
      <c r="L56" s="26">
        <v>0</v>
      </c>
      <c r="M56" s="26">
        <v>0</v>
      </c>
      <c r="N56" s="184">
        <f t="shared" si="0"/>
        <v>3569.87</v>
      </c>
      <c r="O56" s="106">
        <f t="shared" si="1"/>
        <v>396.65222222222224</v>
      </c>
    </row>
    <row r="57" spans="1:15" s="25" customFormat="1" ht="12.6" customHeight="1" x14ac:dyDescent="0.2">
      <c r="A57" s="105" t="s">
        <v>258</v>
      </c>
      <c r="B57" s="26">
        <v>0</v>
      </c>
      <c r="C57" s="26"/>
      <c r="D57" s="26">
        <v>590</v>
      </c>
      <c r="E57" s="26">
        <v>0</v>
      </c>
      <c r="F57" s="26">
        <v>350</v>
      </c>
      <c r="G57" s="26">
        <v>350</v>
      </c>
      <c r="H57" s="26">
        <v>350</v>
      </c>
      <c r="I57" s="26">
        <v>350</v>
      </c>
      <c r="J57" s="26">
        <v>350</v>
      </c>
      <c r="K57" s="26">
        <v>0</v>
      </c>
      <c r="L57" s="26">
        <v>0</v>
      </c>
      <c r="M57" s="26">
        <v>0</v>
      </c>
      <c r="N57" s="184">
        <f t="shared" si="0"/>
        <v>2340</v>
      </c>
      <c r="O57" s="106">
        <f t="shared" si="1"/>
        <v>390</v>
      </c>
    </row>
    <row r="58" spans="1:15" s="25" customFormat="1" ht="12.6" customHeight="1" x14ac:dyDescent="0.2">
      <c r="A58" s="105" t="s">
        <v>279</v>
      </c>
      <c r="B58" s="26">
        <v>0</v>
      </c>
      <c r="C58" s="26"/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184">
        <f t="shared" si="0"/>
        <v>0</v>
      </c>
      <c r="O58" s="106" t="str">
        <f t="shared" si="1"/>
        <v/>
      </c>
    </row>
    <row r="59" spans="1:15" s="25" customFormat="1" ht="12.6" customHeight="1" x14ac:dyDescent="0.2">
      <c r="A59" s="105" t="s">
        <v>315</v>
      </c>
      <c r="B59" s="26">
        <v>0</v>
      </c>
      <c r="C59" s="26">
        <v>2.5</v>
      </c>
      <c r="D59" s="26">
        <v>44.5</v>
      </c>
      <c r="E59" s="26">
        <v>42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184">
        <f t="shared" si="0"/>
        <v>89</v>
      </c>
      <c r="O59" s="106">
        <f t="shared" si="1"/>
        <v>29.666666666666668</v>
      </c>
    </row>
    <row r="60" spans="1:15" s="25" customFormat="1" ht="12.6" customHeight="1" x14ac:dyDescent="0.2">
      <c r="A60" s="105" t="s">
        <v>81</v>
      </c>
      <c r="B60" s="26">
        <v>72.180000000000007</v>
      </c>
      <c r="C60" s="26">
        <v>72.16</v>
      </c>
      <c r="D60" s="26">
        <v>72.150000000000006</v>
      </c>
      <c r="E60" s="26">
        <v>74.48</v>
      </c>
      <c r="F60" s="26">
        <v>69.8</v>
      </c>
      <c r="G60" s="26">
        <v>69.8</v>
      </c>
      <c r="H60" s="26">
        <v>69.8</v>
      </c>
      <c r="I60" s="26">
        <v>69.8</v>
      </c>
      <c r="J60" s="26">
        <v>69.8</v>
      </c>
      <c r="K60" s="26">
        <v>0</v>
      </c>
      <c r="L60" s="26">
        <v>0</v>
      </c>
      <c r="M60" s="26">
        <v>0</v>
      </c>
      <c r="N60" s="184">
        <f t="shared" si="0"/>
        <v>639.97</v>
      </c>
      <c r="O60" s="106">
        <f t="shared" si="1"/>
        <v>71.107777777777784</v>
      </c>
    </row>
    <row r="61" spans="1:15" s="25" customFormat="1" ht="12.6" customHeight="1" x14ac:dyDescent="0.2">
      <c r="A61" s="105" t="s">
        <v>87</v>
      </c>
      <c r="B61" s="26">
        <v>24.44</v>
      </c>
      <c r="C61" s="26">
        <v>19.600000000000001</v>
      </c>
      <c r="D61" s="26">
        <v>1.36</v>
      </c>
      <c r="E61" s="26">
        <v>5.65</v>
      </c>
      <c r="F61" s="26">
        <v>10.6</v>
      </c>
      <c r="G61" s="26">
        <v>0</v>
      </c>
      <c r="H61" s="26">
        <v>12.63</v>
      </c>
      <c r="I61" s="26">
        <v>0</v>
      </c>
      <c r="J61" s="26">
        <v>9.91</v>
      </c>
      <c r="K61" s="26">
        <v>0</v>
      </c>
      <c r="L61" s="26">
        <v>0</v>
      </c>
      <c r="M61" s="26">
        <v>0</v>
      </c>
      <c r="N61" s="184">
        <f t="shared" si="0"/>
        <v>84.19</v>
      </c>
      <c r="O61" s="106">
        <f t="shared" si="1"/>
        <v>12.027142857142858</v>
      </c>
    </row>
    <row r="62" spans="1:15" s="25" customFormat="1" ht="12.6" customHeight="1" x14ac:dyDescent="0.2">
      <c r="A62" s="105" t="s">
        <v>202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26">
        <f t="shared" si="0"/>
        <v>0</v>
      </c>
      <c r="O62" s="106" t="str">
        <f t="shared" si="1"/>
        <v/>
      </c>
    </row>
    <row r="63" spans="1:15" s="25" customFormat="1" ht="12.6" customHeight="1" thickBot="1" x14ac:dyDescent="0.25">
      <c r="A63" s="168" t="s">
        <v>1</v>
      </c>
      <c r="B63" s="178">
        <f>SUM(B7:B62)</f>
        <v>2214.0299999999997</v>
      </c>
      <c r="C63" s="178">
        <f t="shared" ref="C63:M63" si="2">SUM(C7:C62)</f>
        <v>3761.5299999999993</v>
      </c>
      <c r="D63" s="178">
        <f t="shared" si="2"/>
        <v>5717.5999999999995</v>
      </c>
      <c r="E63" s="178">
        <f t="shared" si="2"/>
        <v>2334.33</v>
      </c>
      <c r="F63" s="178">
        <f t="shared" si="2"/>
        <v>2143.54</v>
      </c>
      <c r="G63" s="178">
        <f t="shared" si="2"/>
        <v>1832.8500000000001</v>
      </c>
      <c r="H63" s="178">
        <f t="shared" si="2"/>
        <v>3870.42</v>
      </c>
      <c r="I63" s="178">
        <f>SUM(I7:I62)</f>
        <v>2186.13</v>
      </c>
      <c r="J63" s="178">
        <f t="shared" si="2"/>
        <v>2356.79</v>
      </c>
      <c r="K63" s="178">
        <f t="shared" si="2"/>
        <v>0</v>
      </c>
      <c r="L63" s="178">
        <f t="shared" si="2"/>
        <v>0</v>
      </c>
      <c r="M63" s="178">
        <f t="shared" si="2"/>
        <v>0</v>
      </c>
      <c r="N63" s="178">
        <f>SUM(N7:N62)</f>
        <v>26232.22</v>
      </c>
      <c r="O63" s="315">
        <f>IFERROR(AVERAGEIF(B63:M63,"&gt;0"),"")</f>
        <v>2935.2466666666664</v>
      </c>
    </row>
    <row r="64" spans="1:15" s="25" customFormat="1" ht="12.6" customHeight="1" thickBo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1"/>
    </row>
    <row r="65" spans="1:15" s="25" customFormat="1" ht="12.6" customHeight="1" thickBot="1" x14ac:dyDescent="0.25">
      <c r="A65" s="64" t="s">
        <v>2</v>
      </c>
      <c r="B65" s="107">
        <f t="shared" ref="B65:O65" si="3">B6</f>
        <v>43831</v>
      </c>
      <c r="C65" s="108">
        <f t="shared" si="3"/>
        <v>43862</v>
      </c>
      <c r="D65" s="108">
        <f>D6</f>
        <v>43891</v>
      </c>
      <c r="E65" s="108">
        <f t="shared" si="3"/>
        <v>43922</v>
      </c>
      <c r="F65" s="108">
        <f t="shared" si="3"/>
        <v>43952</v>
      </c>
      <c r="G65" s="108">
        <f t="shared" si="3"/>
        <v>43983</v>
      </c>
      <c r="H65" s="108">
        <f t="shared" si="3"/>
        <v>44013</v>
      </c>
      <c r="I65" s="108">
        <f t="shared" si="3"/>
        <v>44044</v>
      </c>
      <c r="J65" s="108">
        <f t="shared" si="3"/>
        <v>44075</v>
      </c>
      <c r="K65" s="108">
        <f t="shared" si="3"/>
        <v>44105</v>
      </c>
      <c r="L65" s="108">
        <f t="shared" si="3"/>
        <v>44136</v>
      </c>
      <c r="M65" s="108">
        <f t="shared" si="3"/>
        <v>44166</v>
      </c>
      <c r="N65" s="109" t="str">
        <f t="shared" si="3"/>
        <v>Total</v>
      </c>
      <c r="O65" s="134" t="str">
        <f t="shared" si="3"/>
        <v>Média</v>
      </c>
    </row>
    <row r="66" spans="1:15" s="25" customFormat="1" ht="12.6" customHeight="1" x14ac:dyDescent="0.2">
      <c r="A66" s="111" t="s">
        <v>5</v>
      </c>
      <c r="B66" s="26">
        <v>0</v>
      </c>
      <c r="C66" s="26">
        <v>4000</v>
      </c>
      <c r="D66" s="26">
        <v>4500</v>
      </c>
      <c r="E66" s="26">
        <v>4500</v>
      </c>
      <c r="F66" s="26">
        <v>4500</v>
      </c>
      <c r="G66" s="26">
        <v>4500</v>
      </c>
      <c r="H66" s="26">
        <v>4500</v>
      </c>
      <c r="I66" s="26">
        <v>4500</v>
      </c>
      <c r="J66" s="26">
        <v>4500</v>
      </c>
      <c r="K66" s="26">
        <v>0</v>
      </c>
      <c r="L66" s="26">
        <v>0</v>
      </c>
      <c r="M66" s="26">
        <v>0</v>
      </c>
      <c r="N66" s="235">
        <f t="shared" ref="N66:N77" si="4">SUM(B66:M66)</f>
        <v>35500</v>
      </c>
      <c r="O66" s="106">
        <f>IFERROR(AVERAGEIF(B66:M66,"&gt;0"),"")</f>
        <v>4437.5</v>
      </c>
    </row>
    <row r="67" spans="1:15" s="25" customFormat="1" ht="12.6" customHeight="1" x14ac:dyDescent="0.2">
      <c r="A67" s="111" t="s">
        <v>429</v>
      </c>
      <c r="B67" s="26">
        <v>2000</v>
      </c>
      <c r="C67" s="26"/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23">
        <f t="shared" si="4"/>
        <v>2000</v>
      </c>
      <c r="O67" s="106">
        <f t="shared" ref="O67:O76" si="5">IFERROR(AVERAGEIF(B67:M67,"&gt;0"),"")</f>
        <v>2000</v>
      </c>
    </row>
    <row r="68" spans="1:15" s="25" customFormat="1" ht="12.6" customHeight="1" x14ac:dyDescent="0.2">
      <c r="A68" s="111" t="s">
        <v>166</v>
      </c>
      <c r="B68" s="26">
        <v>0</v>
      </c>
      <c r="C68" s="26">
        <v>72.83</v>
      </c>
      <c r="D68" s="26"/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35">
        <f t="shared" si="4"/>
        <v>72.83</v>
      </c>
      <c r="O68" s="106">
        <f t="shared" si="5"/>
        <v>72.83</v>
      </c>
    </row>
    <row r="69" spans="1:15" s="25" customFormat="1" ht="12.6" customHeight="1" x14ac:dyDescent="0.2">
      <c r="A69" s="111" t="s">
        <v>431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35">
        <f>SUM(B69:M69)</f>
        <v>0</v>
      </c>
      <c r="O69" s="106" t="str">
        <f t="shared" si="5"/>
        <v/>
      </c>
    </row>
    <row r="70" spans="1:15" s="25" customFormat="1" ht="12.6" customHeight="1" x14ac:dyDescent="0.2">
      <c r="A70" s="111" t="s">
        <v>416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35">
        <f>SUM(B70:M70)</f>
        <v>0</v>
      </c>
      <c r="O70" s="106" t="str">
        <f t="shared" si="5"/>
        <v/>
      </c>
    </row>
    <row r="71" spans="1:15" s="25" customFormat="1" ht="12.6" customHeight="1" x14ac:dyDescent="0.2">
      <c r="A71" s="111" t="s">
        <v>345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35">
        <f>SUM(B71:M71)</f>
        <v>0</v>
      </c>
      <c r="O71" s="106" t="str">
        <f t="shared" si="5"/>
        <v/>
      </c>
    </row>
    <row r="72" spans="1:15" s="25" customFormat="1" ht="12.6" customHeight="1" x14ac:dyDescent="0.2">
      <c r="A72" s="111" t="s">
        <v>148</v>
      </c>
      <c r="B72" s="26">
        <v>0</v>
      </c>
      <c r="C72" s="26">
        <v>0.78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3.22</v>
      </c>
      <c r="K72" s="26">
        <v>0</v>
      </c>
      <c r="L72" s="26">
        <v>0</v>
      </c>
      <c r="M72" s="26">
        <v>0</v>
      </c>
      <c r="N72" s="235">
        <f>SUM(B72:M72)</f>
        <v>4</v>
      </c>
      <c r="O72" s="106">
        <f t="shared" si="5"/>
        <v>2</v>
      </c>
    </row>
    <row r="73" spans="1:15" s="25" customFormat="1" ht="12.6" customHeight="1" x14ac:dyDescent="0.2">
      <c r="A73" s="111" t="s">
        <v>61</v>
      </c>
      <c r="B73" s="26">
        <v>70</v>
      </c>
      <c r="C73" s="26"/>
      <c r="D73" s="26">
        <v>240</v>
      </c>
      <c r="E73" s="26">
        <v>122</v>
      </c>
      <c r="F73" s="26">
        <v>80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35">
        <f t="shared" si="4"/>
        <v>512</v>
      </c>
      <c r="O73" s="106">
        <f t="shared" si="5"/>
        <v>128</v>
      </c>
    </row>
    <row r="74" spans="1:15" s="25" customFormat="1" ht="12.6" customHeight="1" x14ac:dyDescent="0.2">
      <c r="A74" s="112" t="s">
        <v>3</v>
      </c>
      <c r="B74" s="26">
        <v>32</v>
      </c>
      <c r="C74" s="26">
        <v>70</v>
      </c>
      <c r="D74" s="26">
        <v>2.6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35">
        <f t="shared" si="4"/>
        <v>104.6</v>
      </c>
      <c r="O74" s="106">
        <f t="shared" si="5"/>
        <v>34.866666666666667</v>
      </c>
    </row>
    <row r="75" spans="1:15" s="25" customFormat="1" ht="12.6" customHeight="1" x14ac:dyDescent="0.2">
      <c r="A75" s="112" t="s">
        <v>307</v>
      </c>
      <c r="B75" s="26">
        <v>0</v>
      </c>
      <c r="C75" s="26"/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14">
        <f t="shared" si="4"/>
        <v>0</v>
      </c>
      <c r="O75" s="106" t="str">
        <f t="shared" si="5"/>
        <v/>
      </c>
    </row>
    <row r="76" spans="1:15" s="25" customFormat="1" ht="12.6" customHeight="1" x14ac:dyDescent="0.2">
      <c r="A76" s="112" t="s">
        <v>155</v>
      </c>
      <c r="B76" s="26">
        <v>24.55</v>
      </c>
      <c r="C76" s="26">
        <v>15.04</v>
      </c>
      <c r="D76" s="26">
        <v>11.94</v>
      </c>
      <c r="E76" s="26">
        <v>5.51</v>
      </c>
      <c r="F76" s="26">
        <v>-10.56</v>
      </c>
      <c r="G76" s="26">
        <v>6.86</v>
      </c>
      <c r="H76" s="26">
        <v>4.8499999999999996</v>
      </c>
      <c r="I76" s="26">
        <v>2.04</v>
      </c>
      <c r="J76" s="26">
        <v>0</v>
      </c>
      <c r="K76" s="26">
        <v>0</v>
      </c>
      <c r="L76" s="26">
        <v>0</v>
      </c>
      <c r="M76" s="26">
        <v>0</v>
      </c>
      <c r="N76" s="235">
        <f t="shared" si="4"/>
        <v>60.23</v>
      </c>
      <c r="O76" s="106">
        <f t="shared" si="5"/>
        <v>10.112857142857143</v>
      </c>
    </row>
    <row r="77" spans="1:15" s="25" customFormat="1" ht="12.6" customHeight="1" thickBot="1" x14ac:dyDescent="0.25">
      <c r="A77" s="176" t="s">
        <v>1</v>
      </c>
      <c r="B77" s="177">
        <f t="shared" ref="B77:M77" si="6">SUM(B66:B76)</f>
        <v>2126.5500000000002</v>
      </c>
      <c r="C77" s="177">
        <f t="shared" si="6"/>
        <v>4158.6500000000005</v>
      </c>
      <c r="D77" s="177">
        <f t="shared" si="6"/>
        <v>4754.54</v>
      </c>
      <c r="E77" s="177">
        <f t="shared" si="6"/>
        <v>4627.51</v>
      </c>
      <c r="F77" s="177">
        <f>SUM(F66:F76)</f>
        <v>4569.4399999999996</v>
      </c>
      <c r="G77" s="177">
        <f t="shared" si="6"/>
        <v>4506.8599999999997</v>
      </c>
      <c r="H77" s="177">
        <f t="shared" si="6"/>
        <v>4504.8500000000004</v>
      </c>
      <c r="I77" s="177">
        <f>SUM(I66:I76)</f>
        <v>4502.04</v>
      </c>
      <c r="J77" s="177">
        <f t="shared" si="6"/>
        <v>4503.22</v>
      </c>
      <c r="K77" s="177">
        <f t="shared" si="6"/>
        <v>0</v>
      </c>
      <c r="L77" s="177">
        <f t="shared" si="6"/>
        <v>0</v>
      </c>
      <c r="M77" s="177">
        <f t="shared" si="6"/>
        <v>0</v>
      </c>
      <c r="N77" s="179">
        <f t="shared" si="4"/>
        <v>38253.660000000003</v>
      </c>
      <c r="O77" s="304">
        <f>IFERROR(AVERAGEIF(B77:M77,"&gt;0"),"")</f>
        <v>4250.4066666666668</v>
      </c>
    </row>
    <row r="78" spans="1:15" s="25" customFormat="1" ht="12.6" customHeight="1" thickBot="1" x14ac:dyDescent="0.25">
      <c r="N78" s="34"/>
    </row>
    <row r="79" spans="1:15" s="34" customFormat="1" ht="12.6" customHeight="1" thickBot="1" x14ac:dyDescent="0.25">
      <c r="A79" s="187" t="s">
        <v>9</v>
      </c>
      <c r="B79" s="186">
        <f>'[2]2020'!C30</f>
        <v>10704.28</v>
      </c>
      <c r="C79" s="186">
        <f>'[2]2020'!D30</f>
        <v>11241.8</v>
      </c>
      <c r="D79" s="186">
        <f>'[2]2020'!E30</f>
        <v>10077.629999999999</v>
      </c>
      <c r="E79" s="186">
        <f>'[2]2020'!F30</f>
        <v>12481.89</v>
      </c>
      <c r="F79" s="186">
        <f>'[2]2020'!G30</f>
        <v>15175.81</v>
      </c>
      <c r="G79" s="186">
        <f>'[2]2020'!H30</f>
        <v>17883.52</v>
      </c>
      <c r="H79" s="186">
        <f>'[2]2020'!I30</f>
        <v>18524.22</v>
      </c>
      <c r="I79" s="186">
        <f>'[2]2020'!J30</f>
        <v>20927.66</v>
      </c>
      <c r="J79" s="186">
        <f>'[2]2020'!K30</f>
        <v>23076.09</v>
      </c>
      <c r="K79" s="186">
        <f>'[2]2020'!L30</f>
        <v>0</v>
      </c>
      <c r="L79" s="186">
        <f>'[2]2020'!M30</f>
        <v>0</v>
      </c>
      <c r="M79" s="186">
        <f>'[2]2020'!N30</f>
        <v>0</v>
      </c>
      <c r="N79" s="42"/>
      <c r="O79" s="42"/>
    </row>
    <row r="80" spans="1:15" s="25" customFormat="1" ht="14.1" customHeight="1" x14ac:dyDescent="0.2">
      <c r="N80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4803149606299213" right="0.39370078740157483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O59"/>
  <sheetViews>
    <sheetView topLeftCell="A28" zoomScale="140" zoomScaleNormal="140" workbookViewId="0">
      <selection activeCell="I47" sqref="I47"/>
    </sheetView>
  </sheetViews>
  <sheetFormatPr defaultRowHeight="12.75" x14ac:dyDescent="0.2"/>
  <cols>
    <col min="1" max="1" width="36.85546875" style="44" customWidth="1"/>
    <col min="2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4.1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x14ac:dyDescent="0.2">
      <c r="A4" s="560" t="s">
        <v>38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2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5"/>
      <c r="O5" s="46"/>
    </row>
    <row r="6" spans="1:15" s="25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113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184">
        <f t="shared" ref="N7:N12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124</v>
      </c>
      <c r="B8" s="27">
        <v>0</v>
      </c>
      <c r="C8" s="27">
        <v>450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36">
        <f t="shared" si="0"/>
        <v>450</v>
      </c>
      <c r="O8" s="106">
        <f t="shared" ref="O8:O40" si="1">IFERROR(AVERAGEIF(B8:M8,"&gt;0"),"")</f>
        <v>450</v>
      </c>
    </row>
    <row r="9" spans="1:15" s="25" customFormat="1" ht="12.6" customHeight="1" x14ac:dyDescent="0.2">
      <c r="A9" s="105" t="s">
        <v>180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36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228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20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157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184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131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184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149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184">
        <f t="shared" ref="N13:N29" si="2">SUM(B13:M13)</f>
        <v>0</v>
      </c>
      <c r="O13" s="106" t="str">
        <f t="shared" si="1"/>
        <v/>
      </c>
    </row>
    <row r="14" spans="1:15" s="25" customFormat="1" ht="12.6" customHeight="1" x14ac:dyDescent="0.2">
      <c r="A14" s="105" t="s">
        <v>182</v>
      </c>
      <c r="B14" s="27">
        <v>0</v>
      </c>
      <c r="C14" s="27">
        <v>256.51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84">
        <f t="shared" si="2"/>
        <v>256.51</v>
      </c>
      <c r="O14" s="106">
        <f t="shared" si="1"/>
        <v>256.51</v>
      </c>
    </row>
    <row r="15" spans="1:15" s="25" customFormat="1" ht="12.6" customHeight="1" x14ac:dyDescent="0.2">
      <c r="A15" s="105" t="s">
        <v>562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84">
        <f>SUM(B15:M15)</f>
        <v>0</v>
      </c>
      <c r="O15" s="106" t="str">
        <f t="shared" si="1"/>
        <v/>
      </c>
    </row>
    <row r="16" spans="1:15" s="25" customFormat="1" ht="12.6" customHeight="1" x14ac:dyDescent="0.2">
      <c r="A16" s="105" t="s">
        <v>67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184">
        <f>SUM(B16:M16)</f>
        <v>0</v>
      </c>
      <c r="O16" s="106" t="str">
        <f t="shared" si="1"/>
        <v/>
      </c>
    </row>
    <row r="17" spans="1:15" s="25" customFormat="1" ht="12.6" customHeight="1" x14ac:dyDescent="0.2">
      <c r="A17" s="105" t="s">
        <v>142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80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184">
        <f t="shared" si="2"/>
        <v>80</v>
      </c>
      <c r="O17" s="106">
        <f t="shared" si="1"/>
        <v>80</v>
      </c>
    </row>
    <row r="18" spans="1:15" s="25" customFormat="1" ht="12.6" customHeight="1" x14ac:dyDescent="0.2">
      <c r="A18" s="105" t="s">
        <v>479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184">
        <f>SUM(B18:M18)</f>
        <v>0</v>
      </c>
      <c r="O18" s="106" t="str">
        <f t="shared" si="1"/>
        <v/>
      </c>
    </row>
    <row r="19" spans="1:15" s="25" customFormat="1" ht="12.6" customHeight="1" x14ac:dyDescent="0.2">
      <c r="A19" s="105" t="s">
        <v>625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84">
        <f>SUM(B19:M19)</f>
        <v>0</v>
      </c>
      <c r="O19" s="106" t="str">
        <f t="shared" si="1"/>
        <v/>
      </c>
    </row>
    <row r="20" spans="1:15" s="25" customFormat="1" ht="12.6" customHeight="1" x14ac:dyDescent="0.2">
      <c r="A20" s="105" t="s">
        <v>68</v>
      </c>
      <c r="B20" s="27">
        <v>0</v>
      </c>
      <c r="C20" s="27">
        <v>215</v>
      </c>
      <c r="D20" s="27">
        <v>0</v>
      </c>
      <c r="E20" s="27">
        <v>0</v>
      </c>
      <c r="F20" s="27">
        <v>57.95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184">
        <f t="shared" si="2"/>
        <v>272.95</v>
      </c>
      <c r="O20" s="106">
        <f t="shared" si="1"/>
        <v>136.47499999999999</v>
      </c>
    </row>
    <row r="21" spans="1:15" s="25" customFormat="1" ht="12.6" customHeight="1" x14ac:dyDescent="0.2">
      <c r="A21" s="105" t="s">
        <v>548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184">
        <f>SUM(B21:M21)</f>
        <v>0</v>
      </c>
      <c r="O21" s="106" t="str">
        <f t="shared" si="1"/>
        <v/>
      </c>
    </row>
    <row r="22" spans="1:15" s="25" customFormat="1" ht="12.6" customHeight="1" x14ac:dyDescent="0.2">
      <c r="A22" s="105" t="s">
        <v>563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184">
        <f t="shared" si="2"/>
        <v>0</v>
      </c>
      <c r="O22" s="106" t="str">
        <f t="shared" si="1"/>
        <v/>
      </c>
    </row>
    <row r="23" spans="1:15" s="25" customFormat="1" ht="12.6" customHeight="1" x14ac:dyDescent="0.2">
      <c r="A23" s="105" t="s">
        <v>111</v>
      </c>
      <c r="B23" s="27">
        <v>354.9</v>
      </c>
      <c r="C23" s="27">
        <v>619.61</v>
      </c>
      <c r="D23" s="27">
        <v>0</v>
      </c>
      <c r="E23" s="27">
        <v>0</v>
      </c>
      <c r="F23" s="27">
        <v>846.42</v>
      </c>
      <c r="G23" s="27">
        <v>278.26</v>
      </c>
      <c r="H23" s="27">
        <v>336.27</v>
      </c>
      <c r="I23" s="27">
        <v>286.22000000000003</v>
      </c>
      <c r="J23" s="27">
        <v>331.7</v>
      </c>
      <c r="K23" s="27">
        <v>0</v>
      </c>
      <c r="L23" s="27">
        <v>0</v>
      </c>
      <c r="M23" s="27">
        <v>0</v>
      </c>
      <c r="N23" s="184">
        <f t="shared" si="2"/>
        <v>3053.3799999999992</v>
      </c>
      <c r="O23" s="106">
        <f t="shared" si="1"/>
        <v>436.19714285714275</v>
      </c>
    </row>
    <row r="24" spans="1:15" s="25" customFormat="1" ht="12.6" customHeight="1" x14ac:dyDescent="0.2">
      <c r="A24" s="105" t="s">
        <v>69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184">
        <f t="shared" si="2"/>
        <v>0</v>
      </c>
      <c r="O24" s="106" t="str">
        <f t="shared" si="1"/>
        <v/>
      </c>
    </row>
    <row r="25" spans="1:15" s="25" customFormat="1" ht="12.6" customHeight="1" x14ac:dyDescent="0.2">
      <c r="A25" s="105" t="s">
        <v>176</v>
      </c>
      <c r="B25" s="27">
        <v>0</v>
      </c>
      <c r="C25" s="27">
        <v>0</v>
      </c>
      <c r="D25" s="27">
        <v>0</v>
      </c>
      <c r="E25" s="27">
        <v>0</v>
      </c>
      <c r="F25" s="27">
        <v>426.82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184">
        <f t="shared" si="2"/>
        <v>426.82</v>
      </c>
      <c r="O25" s="106">
        <f t="shared" si="1"/>
        <v>426.82</v>
      </c>
    </row>
    <row r="26" spans="1:15" s="25" customFormat="1" ht="12.6" customHeight="1" x14ac:dyDescent="0.2">
      <c r="A26" s="105" t="s">
        <v>118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184">
        <f t="shared" si="2"/>
        <v>0</v>
      </c>
      <c r="O26" s="106" t="str">
        <f t="shared" si="1"/>
        <v/>
      </c>
    </row>
    <row r="27" spans="1:15" s="25" customFormat="1" ht="12.6" customHeight="1" x14ac:dyDescent="0.2">
      <c r="A27" s="105" t="s">
        <v>181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90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184">
        <f t="shared" si="2"/>
        <v>90</v>
      </c>
      <c r="O27" s="106">
        <f t="shared" si="1"/>
        <v>90</v>
      </c>
    </row>
    <row r="28" spans="1:15" s="25" customFormat="1" ht="12.6" customHeight="1" x14ac:dyDescent="0.2">
      <c r="A28" s="105" t="s">
        <v>626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730</v>
      </c>
      <c r="K28" s="27">
        <v>0</v>
      </c>
      <c r="L28" s="27">
        <v>0</v>
      </c>
      <c r="M28" s="27">
        <v>0</v>
      </c>
      <c r="N28" s="184">
        <f t="shared" si="2"/>
        <v>730</v>
      </c>
      <c r="O28" s="106">
        <f t="shared" si="1"/>
        <v>730</v>
      </c>
    </row>
    <row r="29" spans="1:15" s="25" customFormat="1" ht="12.6" customHeight="1" x14ac:dyDescent="0.2">
      <c r="A29" s="105" t="s">
        <v>497</v>
      </c>
      <c r="B29" s="27">
        <v>830</v>
      </c>
      <c r="C29" s="27">
        <v>1380</v>
      </c>
      <c r="D29" s="27">
        <v>1125</v>
      </c>
      <c r="E29" s="27">
        <v>0</v>
      </c>
      <c r="F29" s="27">
        <v>2450</v>
      </c>
      <c r="G29" s="27">
        <v>850</v>
      </c>
      <c r="H29" s="27">
        <v>1400</v>
      </c>
      <c r="I29" s="27">
        <v>1775</v>
      </c>
      <c r="J29" s="27">
        <v>1125</v>
      </c>
      <c r="K29" s="27">
        <v>0</v>
      </c>
      <c r="L29" s="27">
        <v>0</v>
      </c>
      <c r="M29" s="27">
        <v>0</v>
      </c>
      <c r="N29" s="184">
        <f t="shared" si="2"/>
        <v>10935</v>
      </c>
      <c r="O29" s="106">
        <f t="shared" si="1"/>
        <v>1366.875</v>
      </c>
    </row>
    <row r="30" spans="1:15" s="25" customFormat="1" ht="12.6" customHeight="1" x14ac:dyDescent="0.2">
      <c r="A30" s="105" t="s">
        <v>498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184">
        <f t="shared" ref="N30:N40" si="3">SUM(B30:M30)</f>
        <v>0</v>
      </c>
      <c r="O30" s="106" t="str">
        <f t="shared" si="1"/>
        <v/>
      </c>
    </row>
    <row r="31" spans="1:15" s="25" customFormat="1" ht="12.6" customHeight="1" x14ac:dyDescent="0.2">
      <c r="A31" s="270" t="s">
        <v>372</v>
      </c>
      <c r="B31" s="27">
        <v>29.81</v>
      </c>
      <c r="C31" s="27">
        <v>29.81</v>
      </c>
      <c r="D31" s="27">
        <v>29.81</v>
      </c>
      <c r="E31" s="27">
        <v>29.81</v>
      </c>
      <c r="F31" s="27">
        <v>29.81</v>
      </c>
      <c r="G31" s="27">
        <v>41.03</v>
      </c>
      <c r="H31" s="27">
        <v>41.03</v>
      </c>
      <c r="I31" s="27">
        <v>41.03</v>
      </c>
      <c r="J31" s="27">
        <v>41.03</v>
      </c>
      <c r="K31" s="27">
        <v>0</v>
      </c>
      <c r="L31" s="27">
        <v>0</v>
      </c>
      <c r="M31" s="27">
        <v>0</v>
      </c>
      <c r="N31" s="184">
        <f>SUM(B31:M31)</f>
        <v>313.16999999999996</v>
      </c>
      <c r="O31" s="106">
        <f t="shared" si="1"/>
        <v>34.79666666666666</v>
      </c>
    </row>
    <row r="32" spans="1:15" s="25" customFormat="1" ht="12.6" customHeight="1" x14ac:dyDescent="0.2">
      <c r="A32" s="105" t="s">
        <v>353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184">
        <f>SUM(B32:M32)</f>
        <v>0</v>
      </c>
      <c r="O32" s="106" t="str">
        <f t="shared" si="1"/>
        <v/>
      </c>
    </row>
    <row r="33" spans="1:15" s="25" customFormat="1" ht="12.6" customHeight="1" x14ac:dyDescent="0.2">
      <c r="A33" s="105" t="s">
        <v>564</v>
      </c>
      <c r="B33" s="27">
        <v>0</v>
      </c>
      <c r="C33" s="27">
        <v>14.7</v>
      </c>
      <c r="D33" s="27">
        <v>162.38</v>
      </c>
      <c r="E33" s="27">
        <v>0</v>
      </c>
      <c r="F33" s="27">
        <v>25.8</v>
      </c>
      <c r="G33" s="27">
        <v>0</v>
      </c>
      <c r="H33" s="27">
        <v>30.7</v>
      </c>
      <c r="I33" s="27">
        <v>0</v>
      </c>
      <c r="J33" s="27">
        <v>170.78</v>
      </c>
      <c r="K33" s="27">
        <v>0</v>
      </c>
      <c r="L33" s="27">
        <v>0</v>
      </c>
      <c r="M33" s="27">
        <v>0</v>
      </c>
      <c r="N33" s="184">
        <f t="shared" si="3"/>
        <v>404.36</v>
      </c>
      <c r="O33" s="106">
        <f t="shared" si="1"/>
        <v>80.872</v>
      </c>
    </row>
    <row r="34" spans="1:15" s="25" customFormat="1" ht="12.6" customHeight="1" x14ac:dyDescent="0.2">
      <c r="A34" s="105" t="s">
        <v>72</v>
      </c>
      <c r="B34" s="27">
        <v>135.33000000000001</v>
      </c>
      <c r="C34" s="27">
        <v>85.42</v>
      </c>
      <c r="D34" s="27">
        <v>159.80000000000001</v>
      </c>
      <c r="E34" s="27">
        <v>188.75</v>
      </c>
      <c r="F34" s="27">
        <v>85.89</v>
      </c>
      <c r="G34" s="27">
        <v>82.79</v>
      </c>
      <c r="H34" s="27">
        <v>82.56</v>
      </c>
      <c r="I34" s="27">
        <v>80.77</v>
      </c>
      <c r="J34" s="27">
        <v>81.81</v>
      </c>
      <c r="K34" s="27">
        <v>0</v>
      </c>
      <c r="L34" s="27">
        <v>0</v>
      </c>
      <c r="M34" s="27">
        <v>0</v>
      </c>
      <c r="N34" s="184">
        <f t="shared" si="3"/>
        <v>983.11999999999989</v>
      </c>
      <c r="O34" s="106">
        <f t="shared" si="1"/>
        <v>109.23555555555555</v>
      </c>
    </row>
    <row r="35" spans="1:15" s="25" customFormat="1" ht="12.6" customHeight="1" x14ac:dyDescent="0.2">
      <c r="A35" s="105" t="s">
        <v>99</v>
      </c>
      <c r="B35" s="27">
        <v>52.57</v>
      </c>
      <c r="C35" s="27">
        <v>315.20999999999998</v>
      </c>
      <c r="D35" s="27">
        <v>350.47</v>
      </c>
      <c r="E35" s="27">
        <v>52.57</v>
      </c>
      <c r="F35" s="27">
        <v>895.37</v>
      </c>
      <c r="G35" s="27">
        <v>187.57</v>
      </c>
      <c r="H35" s="27">
        <v>546.37</v>
      </c>
      <c r="I35" s="27">
        <v>334.78</v>
      </c>
      <c r="J35" s="27">
        <v>571.78</v>
      </c>
      <c r="K35" s="27">
        <v>0</v>
      </c>
      <c r="L35" s="27">
        <v>0</v>
      </c>
      <c r="M35" s="27">
        <v>0</v>
      </c>
      <c r="N35" s="184">
        <f t="shared" si="3"/>
        <v>3306.6899999999996</v>
      </c>
      <c r="O35" s="106">
        <f t="shared" si="1"/>
        <v>367.40999999999997</v>
      </c>
    </row>
    <row r="36" spans="1:15" s="25" customFormat="1" ht="12.6" customHeight="1" x14ac:dyDescent="0.2">
      <c r="A36" s="105" t="s">
        <v>389</v>
      </c>
      <c r="B36" s="27">
        <v>346.78</v>
      </c>
      <c r="C36" s="27">
        <v>420.57</v>
      </c>
      <c r="D36" s="27">
        <v>389.71</v>
      </c>
      <c r="E36" s="27">
        <v>408.86</v>
      </c>
      <c r="F36" s="27">
        <v>332.96</v>
      </c>
      <c r="G36" s="27">
        <v>337.95</v>
      </c>
      <c r="H36" s="27">
        <v>352.13</v>
      </c>
      <c r="I36" s="27">
        <v>350.54</v>
      </c>
      <c r="J36" s="27">
        <v>347.47</v>
      </c>
      <c r="K36" s="27">
        <v>0</v>
      </c>
      <c r="L36" s="27">
        <v>0</v>
      </c>
      <c r="M36" s="27">
        <v>0</v>
      </c>
      <c r="N36" s="184">
        <f t="shared" si="3"/>
        <v>3286.9700000000003</v>
      </c>
      <c r="O36" s="106">
        <f t="shared" si="1"/>
        <v>365.2188888888889</v>
      </c>
    </row>
    <row r="37" spans="1:15" s="25" customFormat="1" ht="12.6" customHeight="1" x14ac:dyDescent="0.2">
      <c r="A37" s="105" t="s">
        <v>365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100</v>
      </c>
      <c r="H37" s="27">
        <v>0</v>
      </c>
      <c r="I37" s="27">
        <v>57</v>
      </c>
      <c r="J37" s="27">
        <v>0</v>
      </c>
      <c r="K37" s="27">
        <v>0</v>
      </c>
      <c r="L37" s="27">
        <v>0</v>
      </c>
      <c r="M37" s="27">
        <v>0</v>
      </c>
      <c r="N37" s="184">
        <f t="shared" si="3"/>
        <v>157</v>
      </c>
      <c r="O37" s="106">
        <f t="shared" si="1"/>
        <v>78.5</v>
      </c>
    </row>
    <row r="38" spans="1:15" s="25" customFormat="1" ht="12.6" customHeight="1" x14ac:dyDescent="0.2">
      <c r="A38" s="105" t="s">
        <v>81</v>
      </c>
      <c r="B38" s="27">
        <v>129.91</v>
      </c>
      <c r="C38" s="27">
        <v>0</v>
      </c>
      <c r="D38" s="27">
        <v>259.76</v>
      </c>
      <c r="E38" s="27">
        <v>136.99</v>
      </c>
      <c r="F38" s="27">
        <v>125.64</v>
      </c>
      <c r="G38" s="27">
        <v>125.64</v>
      </c>
      <c r="H38" s="27">
        <v>125.64</v>
      </c>
      <c r="I38" s="27">
        <v>125.64</v>
      </c>
      <c r="J38" s="27">
        <v>125.64</v>
      </c>
      <c r="K38" s="27">
        <v>0</v>
      </c>
      <c r="L38" s="27">
        <v>0</v>
      </c>
      <c r="M38" s="27">
        <v>0</v>
      </c>
      <c r="N38" s="184">
        <f t="shared" si="3"/>
        <v>1154.8600000000001</v>
      </c>
      <c r="O38" s="106">
        <f t="shared" si="1"/>
        <v>144.35750000000002</v>
      </c>
    </row>
    <row r="39" spans="1:15" s="25" customFormat="1" ht="12.6" customHeight="1" x14ac:dyDescent="0.2">
      <c r="A39" s="105" t="s">
        <v>87</v>
      </c>
      <c r="B39" s="27">
        <v>2.33</v>
      </c>
      <c r="C39" s="27">
        <v>1.4</v>
      </c>
      <c r="D39" s="27">
        <v>2.1800000000000002</v>
      </c>
      <c r="E39" s="27">
        <v>0</v>
      </c>
      <c r="F39" s="27">
        <v>8.9700000000000006</v>
      </c>
      <c r="G39" s="27">
        <v>5.75</v>
      </c>
      <c r="H39" s="27">
        <v>8.14</v>
      </c>
      <c r="I39" s="27">
        <v>2.2999999999999998</v>
      </c>
      <c r="J39" s="27">
        <v>2.29</v>
      </c>
      <c r="K39" s="27">
        <v>0</v>
      </c>
      <c r="L39" s="27">
        <v>0</v>
      </c>
      <c r="M39" s="27">
        <v>0</v>
      </c>
      <c r="N39" s="184">
        <f t="shared" si="3"/>
        <v>33.360000000000007</v>
      </c>
      <c r="O39" s="106">
        <f t="shared" si="1"/>
        <v>4.1700000000000008</v>
      </c>
    </row>
    <row r="40" spans="1:15" s="25" customFormat="1" ht="12.6" customHeight="1" x14ac:dyDescent="0.2">
      <c r="A40" s="105" t="s">
        <v>347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184">
        <f t="shared" si="3"/>
        <v>0</v>
      </c>
      <c r="O40" s="106" t="str">
        <f t="shared" si="1"/>
        <v/>
      </c>
    </row>
    <row r="41" spans="1:15" s="25" customFormat="1" ht="12.6" customHeight="1" thickBot="1" x14ac:dyDescent="0.25">
      <c r="A41" s="168" t="s">
        <v>1</v>
      </c>
      <c r="B41" s="178">
        <f>SUM(B7:B40)</f>
        <v>1881.6299999999999</v>
      </c>
      <c r="C41" s="178">
        <f t="shared" ref="C41:M41" si="4">SUM(C7:C40)</f>
        <v>3788.23</v>
      </c>
      <c r="D41" s="178">
        <f t="shared" si="4"/>
        <v>2479.11</v>
      </c>
      <c r="E41" s="178">
        <f t="shared" si="4"/>
        <v>816.98</v>
      </c>
      <c r="F41" s="178">
        <f t="shared" si="4"/>
        <v>5285.630000000001</v>
      </c>
      <c r="G41" s="178">
        <f t="shared" si="4"/>
        <v>2088.9899999999998</v>
      </c>
      <c r="H41" s="178">
        <f t="shared" si="4"/>
        <v>3012.8399999999997</v>
      </c>
      <c r="I41" s="178">
        <f t="shared" si="4"/>
        <v>3053.28</v>
      </c>
      <c r="J41" s="178">
        <f>SUM(J7:J40)</f>
        <v>3527.5000000000005</v>
      </c>
      <c r="K41" s="178">
        <f t="shared" si="4"/>
        <v>0</v>
      </c>
      <c r="L41" s="178">
        <f t="shared" si="4"/>
        <v>0</v>
      </c>
      <c r="M41" s="178">
        <f t="shared" si="4"/>
        <v>0</v>
      </c>
      <c r="N41" s="178">
        <f>SUM(N7:N40)</f>
        <v>25934.19</v>
      </c>
      <c r="O41" s="315">
        <f>IFERROR(AVERAGEIF(B41:M41,"&gt;0"),"")</f>
        <v>2881.5766666666664</v>
      </c>
    </row>
    <row r="42" spans="1:15" s="253" customFormat="1" ht="12.6" customHeight="1" thickBo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s="25" customFormat="1" ht="12.6" customHeight="1" thickBot="1" x14ac:dyDescent="0.25">
      <c r="A43" s="64" t="s">
        <v>2</v>
      </c>
      <c r="B43" s="107">
        <f t="shared" ref="B43:N43" si="5">B6</f>
        <v>43831</v>
      </c>
      <c r="C43" s="108">
        <f t="shared" si="5"/>
        <v>43862</v>
      </c>
      <c r="D43" s="108">
        <f t="shared" si="5"/>
        <v>43891</v>
      </c>
      <c r="E43" s="108">
        <f t="shared" si="5"/>
        <v>43922</v>
      </c>
      <c r="F43" s="108">
        <f t="shared" si="5"/>
        <v>43952</v>
      </c>
      <c r="G43" s="108">
        <f t="shared" si="5"/>
        <v>43983</v>
      </c>
      <c r="H43" s="108">
        <f t="shared" si="5"/>
        <v>44013</v>
      </c>
      <c r="I43" s="108">
        <f t="shared" si="5"/>
        <v>44044</v>
      </c>
      <c r="J43" s="108">
        <f t="shared" si="5"/>
        <v>44075</v>
      </c>
      <c r="K43" s="108">
        <f t="shared" si="5"/>
        <v>44105</v>
      </c>
      <c r="L43" s="108">
        <f t="shared" si="5"/>
        <v>44136</v>
      </c>
      <c r="M43" s="108">
        <f t="shared" si="5"/>
        <v>44166</v>
      </c>
      <c r="N43" s="109" t="str">
        <f t="shared" si="5"/>
        <v>Total</v>
      </c>
      <c r="O43" s="135" t="str">
        <f>O6</f>
        <v>Média</v>
      </c>
    </row>
    <row r="44" spans="1:15" s="25" customFormat="1" ht="12.6" customHeight="1" x14ac:dyDescent="0.2">
      <c r="A44" s="111" t="s">
        <v>5</v>
      </c>
      <c r="B44" s="27">
        <v>0</v>
      </c>
      <c r="C44" s="27">
        <v>3000</v>
      </c>
      <c r="D44" s="27">
        <v>4000</v>
      </c>
      <c r="E44" s="27">
        <v>4000</v>
      </c>
      <c r="F44" s="27">
        <v>4000</v>
      </c>
      <c r="G44" s="27">
        <v>4000</v>
      </c>
      <c r="H44" s="27">
        <v>4000</v>
      </c>
      <c r="I44" s="27">
        <v>4000</v>
      </c>
      <c r="J44" s="27">
        <v>4000</v>
      </c>
      <c r="K44" s="27">
        <v>0</v>
      </c>
      <c r="L44" s="27">
        <v>0</v>
      </c>
      <c r="M44" s="27">
        <v>0</v>
      </c>
      <c r="N44" s="214">
        <f t="shared" ref="N44:N52" si="6">SUM(B44:M44)</f>
        <v>31000</v>
      </c>
      <c r="O44" s="106">
        <f>IFERROR(AVERAGEIF(B44:M44,"&gt;0"),"")</f>
        <v>3875</v>
      </c>
    </row>
    <row r="45" spans="1:15" s="25" customFormat="1" ht="12.6" customHeight="1" x14ac:dyDescent="0.2">
      <c r="A45" s="111" t="s">
        <v>526</v>
      </c>
      <c r="B45" s="27">
        <v>0</v>
      </c>
      <c r="C45" s="27">
        <v>113.5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14">
        <f t="shared" si="6"/>
        <v>113.5</v>
      </c>
      <c r="O45" s="106">
        <f t="shared" ref="O45:O51" si="7">IFERROR(AVERAGEIF(B45:M45,"&gt;0"),"")</f>
        <v>113.5</v>
      </c>
    </row>
    <row r="46" spans="1:15" s="25" customFormat="1" ht="12.6" customHeight="1" x14ac:dyDescent="0.2">
      <c r="A46" s="111" t="s">
        <v>478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14">
        <f>SUM(B46:M46)</f>
        <v>0</v>
      </c>
      <c r="O46" s="106" t="str">
        <f t="shared" si="7"/>
        <v/>
      </c>
    </row>
    <row r="47" spans="1:15" s="25" customFormat="1" ht="12.6" customHeight="1" x14ac:dyDescent="0.2">
      <c r="A47" s="111" t="s">
        <v>148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3.71</v>
      </c>
      <c r="K47" s="27">
        <v>0</v>
      </c>
      <c r="L47" s="27">
        <v>0</v>
      </c>
      <c r="M47" s="27">
        <v>0</v>
      </c>
      <c r="N47" s="214">
        <f>SUM(B47:M47)</f>
        <v>3.71</v>
      </c>
      <c r="O47" s="106">
        <f t="shared" si="7"/>
        <v>3.71</v>
      </c>
    </row>
    <row r="48" spans="1:15" s="25" customFormat="1" ht="12.6" customHeight="1" x14ac:dyDescent="0.2">
      <c r="A48" s="112" t="s">
        <v>3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14">
        <f>SUM(B48:M48)</f>
        <v>0</v>
      </c>
      <c r="O48" s="106" t="str">
        <f t="shared" si="7"/>
        <v/>
      </c>
    </row>
    <row r="49" spans="1:15" s="25" customFormat="1" ht="12.6" customHeight="1" x14ac:dyDescent="0.2">
      <c r="A49" s="111" t="s">
        <v>61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/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14">
        <f t="shared" si="6"/>
        <v>0</v>
      </c>
      <c r="O49" s="106" t="str">
        <f t="shared" si="7"/>
        <v/>
      </c>
    </row>
    <row r="50" spans="1:15" s="25" customFormat="1" ht="12.6" customHeight="1" x14ac:dyDescent="0.2">
      <c r="A50" s="112" t="s">
        <v>507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14">
        <f t="shared" si="6"/>
        <v>0</v>
      </c>
      <c r="O50" s="106" t="str">
        <f t="shared" si="7"/>
        <v/>
      </c>
    </row>
    <row r="51" spans="1:15" s="25" customFormat="1" ht="12.6" customHeight="1" x14ac:dyDescent="0.2">
      <c r="A51" s="112" t="s">
        <v>155</v>
      </c>
      <c r="B51" s="27">
        <v>10.93</v>
      </c>
      <c r="C51" s="27">
        <v>2.72</v>
      </c>
      <c r="D51" s="27">
        <v>1.85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14">
        <f t="shared" si="6"/>
        <v>15.5</v>
      </c>
      <c r="O51" s="106">
        <f t="shared" si="7"/>
        <v>5.166666666666667</v>
      </c>
    </row>
    <row r="52" spans="1:15" s="25" customFormat="1" ht="12.6" customHeight="1" thickBot="1" x14ac:dyDescent="0.25">
      <c r="A52" s="176" t="s">
        <v>1</v>
      </c>
      <c r="B52" s="177">
        <f>SUM(B44:B51)</f>
        <v>10.93</v>
      </c>
      <c r="C52" s="177">
        <f t="shared" ref="C52:M52" si="8">SUM(C44:C51)</f>
        <v>3116.22</v>
      </c>
      <c r="D52" s="177">
        <f t="shared" si="8"/>
        <v>4001.85</v>
      </c>
      <c r="E52" s="177">
        <f t="shared" si="8"/>
        <v>4000</v>
      </c>
      <c r="F52" s="177">
        <f t="shared" si="8"/>
        <v>4000</v>
      </c>
      <c r="G52" s="177">
        <f t="shared" si="8"/>
        <v>4000</v>
      </c>
      <c r="H52" s="177">
        <f t="shared" si="8"/>
        <v>4000</v>
      </c>
      <c r="I52" s="177">
        <f t="shared" si="8"/>
        <v>4000</v>
      </c>
      <c r="J52" s="177">
        <f t="shared" si="8"/>
        <v>4003.71</v>
      </c>
      <c r="K52" s="177">
        <f t="shared" si="8"/>
        <v>0</v>
      </c>
      <c r="L52" s="177">
        <f t="shared" si="8"/>
        <v>0</v>
      </c>
      <c r="M52" s="177">
        <f t="shared" si="8"/>
        <v>0</v>
      </c>
      <c r="N52" s="177">
        <f t="shared" si="6"/>
        <v>31132.71</v>
      </c>
      <c r="O52" s="304">
        <f>IFERROR(AVERAGEIF(B52:M52,"&gt;0"),"")</f>
        <v>3459.19</v>
      </c>
    </row>
    <row r="53" spans="1:15" s="25" customFormat="1" ht="12.6" customHeight="1" thickBot="1" x14ac:dyDescent="0.25">
      <c r="A53" s="41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43"/>
      <c r="O53" s="39"/>
    </row>
    <row r="54" spans="1:15" s="34" customFormat="1" ht="12.6" customHeight="1" thickBot="1" x14ac:dyDescent="0.25">
      <c r="A54" s="187" t="s">
        <v>9</v>
      </c>
      <c r="B54" s="186">
        <f>'[2]2020'!C31</f>
        <v>3213.68</v>
      </c>
      <c r="C54" s="186">
        <f>'[2]2020'!D31</f>
        <v>2676.8</v>
      </c>
      <c r="D54" s="186">
        <f>'[2]2020'!E31</f>
        <v>4207.79</v>
      </c>
      <c r="E54" s="186">
        <f>'[2]2020'!F31</f>
        <v>7468.83</v>
      </c>
      <c r="F54" s="186">
        <f>'[2]2020'!G31</f>
        <v>6199.61</v>
      </c>
      <c r="G54" s="186">
        <f>'[2]2020'!H31</f>
        <v>8093.94</v>
      </c>
      <c r="H54" s="186">
        <f>'[2]2020'!I31</f>
        <v>9095.64</v>
      </c>
      <c r="I54" s="186">
        <f>'[2]2020'!J31</f>
        <v>10023.31</v>
      </c>
      <c r="J54" s="186">
        <f>'[2]2020'!K31</f>
        <v>10607.07</v>
      </c>
      <c r="K54" s="186">
        <f>'[2]2020'!L31</f>
        <v>0</v>
      </c>
      <c r="L54" s="186">
        <f>'[2]2020'!M31</f>
        <v>0</v>
      </c>
      <c r="M54" s="186">
        <f>'[2]2020'!N31</f>
        <v>0</v>
      </c>
      <c r="N54" s="42"/>
      <c r="O54" s="43"/>
    </row>
    <row r="55" spans="1:15" s="25" customFormat="1" ht="12" x14ac:dyDescent="0.2">
      <c r="N55" s="34"/>
    </row>
    <row r="56" spans="1:15" s="25" customFormat="1" ht="12" x14ac:dyDescent="0.2">
      <c r="N56" s="34"/>
    </row>
    <row r="57" spans="1:15" s="25" customFormat="1" ht="12" x14ac:dyDescent="0.2">
      <c r="N57" s="34"/>
    </row>
    <row r="58" spans="1:15" s="25" customFormat="1" ht="12" x14ac:dyDescent="0.2">
      <c r="N58" s="34"/>
    </row>
    <row r="59" spans="1:15" s="25" customFormat="1" ht="12" x14ac:dyDescent="0.2">
      <c r="N59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78740157480314965" bottom="0.78740157480314965" header="0.51181102362204722" footer="0.51181102362204722"/>
  <pageSetup paperSize="9" scale="78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O84"/>
  <sheetViews>
    <sheetView topLeftCell="A58" zoomScaleNormal="100" workbookViewId="0">
      <selection activeCell="J74" sqref="J74"/>
    </sheetView>
  </sheetViews>
  <sheetFormatPr defaultRowHeight="12.75" x14ac:dyDescent="0.2"/>
  <cols>
    <col min="1" max="1" width="41.5703125" style="44" customWidth="1"/>
    <col min="2" max="2" width="10.140625" style="44" customWidth="1"/>
    <col min="3" max="3" width="10.5703125" style="44" customWidth="1"/>
    <col min="4" max="4" width="10.7109375" style="44" customWidth="1"/>
    <col min="5" max="6" width="10.5703125" style="44" customWidth="1"/>
    <col min="7" max="7" width="10.140625" style="44" customWidth="1"/>
    <col min="8" max="8" width="10.5703125" style="44" customWidth="1"/>
    <col min="9" max="9" width="10" style="44" customWidth="1"/>
    <col min="10" max="10" width="10.42578125" style="44" customWidth="1"/>
    <col min="11" max="11" width="10.7109375" style="44" customWidth="1"/>
    <col min="12" max="12" width="9.7109375" style="44" customWidth="1"/>
    <col min="13" max="13" width="10.42578125" style="44" customWidth="1"/>
    <col min="14" max="14" width="12.42578125" style="219" customWidth="1"/>
    <col min="15" max="15" width="12.42578125" style="44" customWidth="1"/>
    <col min="16" max="16384" width="9.140625" style="44"/>
  </cols>
  <sheetData>
    <row r="1" spans="1:15" ht="15" customHeight="1" x14ac:dyDescent="0.2">
      <c r="A1" s="563" t="str">
        <f>APUCARANA!A1</f>
        <v xml:space="preserve">ORDEM DOS ADVOGADOS DO BRASIL - Seção PR 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5"/>
    </row>
    <row r="2" spans="1:15" ht="15" customHeight="1" thickBot="1" x14ac:dyDescent="0.25">
      <c r="A2" s="566" t="str">
        <f>APUCARANA!A2</f>
        <v>Demostrativo de Despesas - JANEIRO 2020 A DEZEMBRO 2020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8"/>
    </row>
    <row r="3" spans="1:15" ht="15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5" customHeight="1" thickBot="1" x14ac:dyDescent="0.25">
      <c r="A4" s="560" t="s">
        <v>37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2"/>
    </row>
    <row r="5" spans="1:15" ht="15" customHeight="1" thickBot="1" x14ac:dyDescent="0.2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0"/>
      <c r="O5" s="389"/>
    </row>
    <row r="6" spans="1:15" s="25" customFormat="1" ht="15" customHeight="1" x14ac:dyDescent="0.2">
      <c r="A6" s="469" t="s">
        <v>0</v>
      </c>
      <c r="B6" s="470">
        <f>APUCARANA!B6</f>
        <v>43831</v>
      </c>
      <c r="C6" s="471">
        <f>APUCARANA!C6</f>
        <v>43862</v>
      </c>
      <c r="D6" s="471">
        <f>APUCARANA!D6</f>
        <v>43891</v>
      </c>
      <c r="E6" s="471">
        <f>APUCARANA!E6</f>
        <v>43922</v>
      </c>
      <c r="F6" s="471">
        <f>APUCARANA!F6</f>
        <v>43952</v>
      </c>
      <c r="G6" s="471">
        <f>APUCARANA!G6</f>
        <v>43983</v>
      </c>
      <c r="H6" s="471">
        <f>APUCARANA!H6</f>
        <v>44013</v>
      </c>
      <c r="I6" s="471">
        <f>APUCARANA!I6</f>
        <v>44044</v>
      </c>
      <c r="J6" s="471">
        <f>APUCARANA!J6</f>
        <v>44075</v>
      </c>
      <c r="K6" s="471">
        <f>APUCARANA!K6</f>
        <v>44105</v>
      </c>
      <c r="L6" s="471">
        <f>APUCARANA!L6</f>
        <v>44136</v>
      </c>
      <c r="M6" s="471">
        <f>APUCARANA!M6</f>
        <v>44166</v>
      </c>
      <c r="N6" s="472" t="str">
        <f>APUCARANA!N6</f>
        <v>Total</v>
      </c>
      <c r="O6" s="469" t="str">
        <f>APUCARANA!O6</f>
        <v>Média</v>
      </c>
    </row>
    <row r="7" spans="1:15" s="71" customFormat="1" ht="15" customHeight="1" x14ac:dyDescent="0.2">
      <c r="A7" s="395" t="s">
        <v>194</v>
      </c>
      <c r="B7" s="473">
        <v>39.9</v>
      </c>
      <c r="C7" s="473">
        <v>89.8</v>
      </c>
      <c r="D7" s="473">
        <v>89.8</v>
      </c>
      <c r="E7" s="473">
        <v>89.8</v>
      </c>
      <c r="F7" s="473">
        <v>89.8</v>
      </c>
      <c r="G7" s="473">
        <v>89.8</v>
      </c>
      <c r="H7" s="473">
        <v>89.8</v>
      </c>
      <c r="I7" s="473">
        <v>89.8</v>
      </c>
      <c r="J7" s="473">
        <v>89.8</v>
      </c>
      <c r="K7" s="473">
        <v>0</v>
      </c>
      <c r="L7" s="473">
        <v>0</v>
      </c>
      <c r="M7" s="473">
        <v>0</v>
      </c>
      <c r="N7" s="393">
        <f t="shared" ref="N7:N49" si="0">SUM(B7:M7)</f>
        <v>758.3</v>
      </c>
      <c r="O7" s="394">
        <f>IFERROR(AVERAGEIF(B7:M7,"&gt;0"),"")</f>
        <v>84.255555555555546</v>
      </c>
    </row>
    <row r="8" spans="1:15" s="71" customFormat="1" ht="15" customHeight="1" x14ac:dyDescent="0.2">
      <c r="A8" s="395" t="s">
        <v>222</v>
      </c>
      <c r="B8" s="473">
        <v>3000</v>
      </c>
      <c r="C8" s="473">
        <v>3000</v>
      </c>
      <c r="D8" s="473">
        <v>6000</v>
      </c>
      <c r="E8" s="473">
        <v>0</v>
      </c>
      <c r="F8" s="473">
        <v>0</v>
      </c>
      <c r="G8" s="473">
        <v>7</v>
      </c>
      <c r="H8" s="473">
        <v>0</v>
      </c>
      <c r="I8" s="473">
        <v>0</v>
      </c>
      <c r="J8" s="473">
        <v>0</v>
      </c>
      <c r="K8" s="473">
        <v>0</v>
      </c>
      <c r="L8" s="473">
        <v>0</v>
      </c>
      <c r="M8" s="473">
        <v>0</v>
      </c>
      <c r="N8" s="393">
        <f>SUM(B8:M8)</f>
        <v>12007</v>
      </c>
      <c r="O8" s="394">
        <f t="shared" ref="O8:O65" si="1">IFERROR(AVERAGEIF(B8:M8,"&gt;0"),"")</f>
        <v>3001.75</v>
      </c>
    </row>
    <row r="9" spans="1:15" s="71" customFormat="1" ht="15" customHeight="1" x14ac:dyDescent="0.2">
      <c r="A9" s="395" t="s">
        <v>122</v>
      </c>
      <c r="B9" s="473">
        <v>0</v>
      </c>
      <c r="C9" s="473" t="s">
        <v>648</v>
      </c>
      <c r="D9" s="473">
        <v>100</v>
      </c>
      <c r="E9" s="473">
        <v>0</v>
      </c>
      <c r="F9" s="473">
        <v>0</v>
      </c>
      <c r="G9" s="473">
        <v>0</v>
      </c>
      <c r="H9" s="473">
        <v>0</v>
      </c>
      <c r="I9" s="473">
        <v>0</v>
      </c>
      <c r="J9" s="473">
        <v>0</v>
      </c>
      <c r="K9" s="473">
        <v>0</v>
      </c>
      <c r="L9" s="473">
        <v>0</v>
      </c>
      <c r="M9" s="473">
        <v>0</v>
      </c>
      <c r="N9" s="393">
        <f>SUM(B9:M9)</f>
        <v>100</v>
      </c>
      <c r="O9" s="394">
        <f t="shared" si="1"/>
        <v>100</v>
      </c>
    </row>
    <row r="10" spans="1:15" s="71" customFormat="1" ht="15" customHeight="1" x14ac:dyDescent="0.2">
      <c r="A10" s="395" t="s">
        <v>113</v>
      </c>
      <c r="B10" s="473">
        <v>0</v>
      </c>
      <c r="C10" s="473" t="s">
        <v>648</v>
      </c>
      <c r="D10" s="473"/>
      <c r="E10" s="473">
        <v>424</v>
      </c>
      <c r="F10" s="473">
        <v>0</v>
      </c>
      <c r="G10" s="473">
        <v>0</v>
      </c>
      <c r="H10" s="473">
        <v>0</v>
      </c>
      <c r="I10" s="473">
        <v>0</v>
      </c>
      <c r="J10" s="473">
        <v>0</v>
      </c>
      <c r="K10" s="473">
        <v>0</v>
      </c>
      <c r="L10" s="473">
        <v>0</v>
      </c>
      <c r="M10" s="473">
        <v>0</v>
      </c>
      <c r="N10" s="393">
        <f>SUM(B10:M10)</f>
        <v>424</v>
      </c>
      <c r="O10" s="394">
        <f t="shared" si="1"/>
        <v>424</v>
      </c>
    </row>
    <row r="11" spans="1:15" s="71" customFormat="1" ht="15" customHeight="1" x14ac:dyDescent="0.2">
      <c r="A11" s="395" t="s">
        <v>90</v>
      </c>
      <c r="B11" s="473">
        <v>145</v>
      </c>
      <c r="C11" s="473">
        <v>1091.6199999999999</v>
      </c>
      <c r="D11" s="473">
        <v>556.01</v>
      </c>
      <c r="E11" s="473">
        <v>266.08</v>
      </c>
      <c r="F11" s="473">
        <v>150</v>
      </c>
      <c r="G11" s="473">
        <v>211.02</v>
      </c>
      <c r="H11" s="473">
        <v>220.03</v>
      </c>
      <c r="I11" s="473">
        <v>0</v>
      </c>
      <c r="J11" s="473">
        <v>175.6</v>
      </c>
      <c r="K11" s="473">
        <v>0</v>
      </c>
      <c r="L11" s="473">
        <v>0</v>
      </c>
      <c r="M11" s="473">
        <v>0</v>
      </c>
      <c r="N11" s="397">
        <f t="shared" si="0"/>
        <v>2815.36</v>
      </c>
      <c r="O11" s="394">
        <f t="shared" si="1"/>
        <v>351.92</v>
      </c>
    </row>
    <row r="12" spans="1:15" s="71" customFormat="1" ht="15" customHeight="1" x14ac:dyDescent="0.2">
      <c r="A12" s="395" t="s">
        <v>627</v>
      </c>
      <c r="B12" s="473">
        <v>0</v>
      </c>
      <c r="C12" s="473" t="s">
        <v>648</v>
      </c>
      <c r="D12" s="473"/>
      <c r="E12" s="473">
        <v>0</v>
      </c>
      <c r="F12" s="473">
        <v>0</v>
      </c>
      <c r="G12" s="473">
        <v>0</v>
      </c>
      <c r="H12" s="473">
        <v>4717</v>
      </c>
      <c r="I12" s="473">
        <v>0</v>
      </c>
      <c r="J12" s="473">
        <v>0</v>
      </c>
      <c r="K12" s="473">
        <v>0</v>
      </c>
      <c r="L12" s="473">
        <v>0</v>
      </c>
      <c r="M12" s="473">
        <v>0</v>
      </c>
      <c r="N12" s="397">
        <f t="shared" si="0"/>
        <v>4717</v>
      </c>
      <c r="O12" s="394">
        <f t="shared" si="1"/>
        <v>4717</v>
      </c>
    </row>
    <row r="13" spans="1:15" s="25" customFormat="1" ht="15" customHeight="1" x14ac:dyDescent="0.2">
      <c r="A13" s="395" t="s">
        <v>124</v>
      </c>
      <c r="B13" s="473">
        <v>0</v>
      </c>
      <c r="C13" s="473" t="s">
        <v>648</v>
      </c>
      <c r="D13" s="473"/>
      <c r="E13" s="473">
        <v>0</v>
      </c>
      <c r="F13" s="473">
        <v>0</v>
      </c>
      <c r="G13" s="473">
        <v>0</v>
      </c>
      <c r="H13" s="473">
        <v>0</v>
      </c>
      <c r="I13" s="473">
        <v>0</v>
      </c>
      <c r="J13" s="473">
        <v>0</v>
      </c>
      <c r="K13" s="473">
        <v>0</v>
      </c>
      <c r="L13" s="473">
        <v>0</v>
      </c>
      <c r="M13" s="473">
        <v>0</v>
      </c>
      <c r="N13" s="474">
        <f t="shared" si="0"/>
        <v>0</v>
      </c>
      <c r="O13" s="394" t="str">
        <f t="shared" si="1"/>
        <v/>
      </c>
    </row>
    <row r="14" spans="1:15" s="25" customFormat="1" ht="15" customHeight="1" x14ac:dyDescent="0.2">
      <c r="A14" s="411" t="s">
        <v>228</v>
      </c>
      <c r="B14" s="473">
        <v>0</v>
      </c>
      <c r="C14" s="473" t="s">
        <v>648</v>
      </c>
      <c r="D14" s="473"/>
      <c r="E14" s="473">
        <v>0</v>
      </c>
      <c r="F14" s="473">
        <v>0</v>
      </c>
      <c r="G14" s="473">
        <v>0</v>
      </c>
      <c r="H14" s="473">
        <v>0</v>
      </c>
      <c r="I14" s="473">
        <v>0</v>
      </c>
      <c r="J14" s="473">
        <v>0</v>
      </c>
      <c r="K14" s="473">
        <v>0</v>
      </c>
      <c r="L14" s="473">
        <v>0</v>
      </c>
      <c r="M14" s="473">
        <v>0</v>
      </c>
      <c r="N14" s="396">
        <f>SUM(B14:M14)</f>
        <v>0</v>
      </c>
      <c r="O14" s="394" t="str">
        <f t="shared" si="1"/>
        <v/>
      </c>
    </row>
    <row r="15" spans="1:15" s="25" customFormat="1" ht="15" customHeight="1" x14ac:dyDescent="0.2">
      <c r="A15" s="475" t="s">
        <v>131</v>
      </c>
      <c r="B15" s="473">
        <v>0</v>
      </c>
      <c r="C15" s="473" t="s">
        <v>648</v>
      </c>
      <c r="D15" s="473">
        <v>200.5</v>
      </c>
      <c r="E15" s="473">
        <v>0</v>
      </c>
      <c r="F15" s="473">
        <v>0</v>
      </c>
      <c r="G15" s="473">
        <v>0</v>
      </c>
      <c r="H15" s="473">
        <v>0</v>
      </c>
      <c r="I15" s="473">
        <v>0</v>
      </c>
      <c r="J15" s="473">
        <v>0</v>
      </c>
      <c r="K15" s="473">
        <v>0</v>
      </c>
      <c r="L15" s="473">
        <v>0</v>
      </c>
      <c r="M15" s="473">
        <v>0</v>
      </c>
      <c r="N15" s="474">
        <f t="shared" si="0"/>
        <v>200.5</v>
      </c>
      <c r="O15" s="394">
        <f t="shared" si="1"/>
        <v>200.5</v>
      </c>
    </row>
    <row r="16" spans="1:15" s="25" customFormat="1" ht="15" customHeight="1" x14ac:dyDescent="0.2">
      <c r="A16" s="475" t="s">
        <v>149</v>
      </c>
      <c r="B16" s="473">
        <v>0</v>
      </c>
      <c r="C16" s="473">
        <v>300</v>
      </c>
      <c r="D16" s="473">
        <v>551</v>
      </c>
      <c r="E16" s="473">
        <v>0</v>
      </c>
      <c r="F16" s="473">
        <v>0</v>
      </c>
      <c r="G16" s="473">
        <v>0</v>
      </c>
      <c r="H16" s="473">
        <v>0</v>
      </c>
      <c r="I16" s="473">
        <v>0</v>
      </c>
      <c r="J16" s="473">
        <v>0</v>
      </c>
      <c r="K16" s="473">
        <v>0</v>
      </c>
      <c r="L16" s="473">
        <v>0</v>
      </c>
      <c r="M16" s="473">
        <v>0</v>
      </c>
      <c r="N16" s="474">
        <f t="shared" si="0"/>
        <v>851</v>
      </c>
      <c r="O16" s="394">
        <f t="shared" si="1"/>
        <v>425.5</v>
      </c>
    </row>
    <row r="17" spans="1:15" s="25" customFormat="1" ht="15" customHeight="1" x14ac:dyDescent="0.2">
      <c r="A17" s="475" t="s">
        <v>157</v>
      </c>
      <c r="B17" s="473">
        <v>0</v>
      </c>
      <c r="C17" s="473" t="s">
        <v>648</v>
      </c>
      <c r="D17" s="473"/>
      <c r="E17" s="473">
        <v>0</v>
      </c>
      <c r="F17" s="473">
        <v>0</v>
      </c>
      <c r="G17" s="473">
        <v>0</v>
      </c>
      <c r="H17" s="473">
        <v>0</v>
      </c>
      <c r="I17" s="473">
        <v>0</v>
      </c>
      <c r="J17" s="473">
        <v>0</v>
      </c>
      <c r="K17" s="473">
        <v>0</v>
      </c>
      <c r="L17" s="473">
        <v>0</v>
      </c>
      <c r="M17" s="473">
        <v>0</v>
      </c>
      <c r="N17" s="474">
        <f t="shared" si="0"/>
        <v>0</v>
      </c>
      <c r="O17" s="394" t="str">
        <f t="shared" si="1"/>
        <v/>
      </c>
    </row>
    <row r="18" spans="1:15" s="25" customFormat="1" ht="15" customHeight="1" x14ac:dyDescent="0.2">
      <c r="A18" s="391" t="s">
        <v>167</v>
      </c>
      <c r="B18" s="473">
        <v>0</v>
      </c>
      <c r="C18" s="473" t="s">
        <v>648</v>
      </c>
      <c r="D18" s="473"/>
      <c r="E18" s="473">
        <v>0</v>
      </c>
      <c r="F18" s="473">
        <v>10000</v>
      </c>
      <c r="G18" s="473">
        <v>0</v>
      </c>
      <c r="H18" s="473">
        <v>0</v>
      </c>
      <c r="I18" s="473">
        <v>0</v>
      </c>
      <c r="J18" s="473">
        <v>0</v>
      </c>
      <c r="K18" s="473">
        <v>0</v>
      </c>
      <c r="L18" s="473">
        <v>0</v>
      </c>
      <c r="M18" s="473">
        <v>0</v>
      </c>
      <c r="N18" s="474">
        <f t="shared" si="0"/>
        <v>10000</v>
      </c>
      <c r="O18" s="394">
        <f t="shared" si="1"/>
        <v>10000</v>
      </c>
    </row>
    <row r="19" spans="1:15" s="25" customFormat="1" ht="15" customHeight="1" x14ac:dyDescent="0.2">
      <c r="A19" s="391" t="s">
        <v>469</v>
      </c>
      <c r="B19" s="473">
        <v>0</v>
      </c>
      <c r="C19" s="473" t="s">
        <v>648</v>
      </c>
      <c r="D19" s="473"/>
      <c r="E19" s="473">
        <v>0</v>
      </c>
      <c r="F19" s="473">
        <v>0</v>
      </c>
      <c r="G19" s="473">
        <v>0</v>
      </c>
      <c r="H19" s="473">
        <v>0</v>
      </c>
      <c r="I19" s="473">
        <v>0</v>
      </c>
      <c r="J19" s="473">
        <v>0</v>
      </c>
      <c r="K19" s="473">
        <v>0</v>
      </c>
      <c r="L19" s="473">
        <v>0</v>
      </c>
      <c r="M19" s="473">
        <v>0</v>
      </c>
      <c r="N19" s="474">
        <f>SUM(B19:M19)</f>
        <v>0</v>
      </c>
      <c r="O19" s="394" t="str">
        <f t="shared" si="1"/>
        <v/>
      </c>
    </row>
    <row r="20" spans="1:15" s="25" customFormat="1" ht="15" customHeight="1" x14ac:dyDescent="0.2">
      <c r="A20" s="398" t="s">
        <v>409</v>
      </c>
      <c r="B20" s="473">
        <v>0</v>
      </c>
      <c r="C20" s="473" t="s">
        <v>648</v>
      </c>
      <c r="D20" s="473"/>
      <c r="E20" s="473">
        <v>0</v>
      </c>
      <c r="F20" s="473">
        <v>0</v>
      </c>
      <c r="G20" s="473">
        <v>0</v>
      </c>
      <c r="H20" s="473">
        <v>0</v>
      </c>
      <c r="I20" s="473">
        <v>0</v>
      </c>
      <c r="J20" s="473">
        <v>0</v>
      </c>
      <c r="K20" s="473">
        <v>0</v>
      </c>
      <c r="L20" s="473">
        <v>0</v>
      </c>
      <c r="M20" s="473">
        <v>0</v>
      </c>
      <c r="N20" s="474">
        <f>SUM(B20:M20)</f>
        <v>0</v>
      </c>
      <c r="O20" s="394" t="str">
        <f t="shared" si="1"/>
        <v/>
      </c>
    </row>
    <row r="21" spans="1:15" s="25" customFormat="1" ht="15" customHeight="1" x14ac:dyDescent="0.2">
      <c r="A21" s="475" t="s">
        <v>182</v>
      </c>
      <c r="B21" s="473">
        <v>239</v>
      </c>
      <c r="C21" s="473">
        <v>493.58</v>
      </c>
      <c r="D21" s="473">
        <v>1961.97</v>
      </c>
      <c r="E21" s="473">
        <v>0</v>
      </c>
      <c r="F21" s="473">
        <v>0</v>
      </c>
      <c r="G21" s="473">
        <v>0</v>
      </c>
      <c r="H21" s="473">
        <v>0</v>
      </c>
      <c r="I21" s="473">
        <v>30</v>
      </c>
      <c r="J21" s="473">
        <v>0</v>
      </c>
      <c r="K21" s="473">
        <v>0</v>
      </c>
      <c r="L21" s="473">
        <v>0</v>
      </c>
      <c r="M21" s="473">
        <v>0</v>
      </c>
      <c r="N21" s="474">
        <f t="shared" si="0"/>
        <v>2724.55</v>
      </c>
      <c r="O21" s="394">
        <f t="shared" si="1"/>
        <v>681.13750000000005</v>
      </c>
    </row>
    <row r="22" spans="1:15" s="25" customFormat="1" ht="15" customHeight="1" x14ac:dyDescent="0.2">
      <c r="A22" s="475" t="s">
        <v>80</v>
      </c>
      <c r="B22" s="473">
        <v>0</v>
      </c>
      <c r="C22" s="473">
        <v>294.92</v>
      </c>
      <c r="D22" s="473">
        <v>1391.5</v>
      </c>
      <c r="E22" s="473">
        <v>1077.55</v>
      </c>
      <c r="F22" s="473">
        <v>0</v>
      </c>
      <c r="G22" s="473">
        <v>0</v>
      </c>
      <c r="H22" s="473">
        <v>0</v>
      </c>
      <c r="I22" s="473">
        <v>589.16</v>
      </c>
      <c r="J22" s="473">
        <v>450.5</v>
      </c>
      <c r="K22" s="473">
        <v>0</v>
      </c>
      <c r="L22" s="473">
        <v>0</v>
      </c>
      <c r="M22" s="473">
        <v>0</v>
      </c>
      <c r="N22" s="476">
        <f t="shared" si="0"/>
        <v>3803.63</v>
      </c>
      <c r="O22" s="394">
        <f t="shared" si="1"/>
        <v>760.726</v>
      </c>
    </row>
    <row r="23" spans="1:15" s="25" customFormat="1" ht="15" customHeight="1" x14ac:dyDescent="0.2">
      <c r="A23" s="475" t="s">
        <v>245</v>
      </c>
      <c r="B23" s="473">
        <v>0</v>
      </c>
      <c r="C23" s="473" t="s">
        <v>648</v>
      </c>
      <c r="D23" s="473">
        <v>576.11</v>
      </c>
      <c r="E23" s="473">
        <v>0</v>
      </c>
      <c r="F23" s="473">
        <v>0</v>
      </c>
      <c r="G23" s="473">
        <v>0</v>
      </c>
      <c r="H23" s="473">
        <v>0</v>
      </c>
      <c r="I23" s="473">
        <v>1623.06</v>
      </c>
      <c r="J23" s="473">
        <v>0</v>
      </c>
      <c r="K23" s="473">
        <v>0</v>
      </c>
      <c r="L23" s="473">
        <v>0</v>
      </c>
      <c r="M23" s="473">
        <v>0</v>
      </c>
      <c r="N23" s="476">
        <f t="shared" si="0"/>
        <v>2199.17</v>
      </c>
      <c r="O23" s="394">
        <f t="shared" si="1"/>
        <v>1099.585</v>
      </c>
    </row>
    <row r="24" spans="1:15" s="25" customFormat="1" ht="15" customHeight="1" x14ac:dyDescent="0.2">
      <c r="A24" s="475" t="s">
        <v>67</v>
      </c>
      <c r="B24" s="473">
        <v>0</v>
      </c>
      <c r="C24" s="473">
        <v>1058.5</v>
      </c>
      <c r="D24" s="473">
        <v>2327.4</v>
      </c>
      <c r="E24" s="473">
        <v>357.7</v>
      </c>
      <c r="F24" s="473">
        <v>181.75</v>
      </c>
      <c r="G24" s="473">
        <v>0</v>
      </c>
      <c r="H24" s="473">
        <v>0</v>
      </c>
      <c r="I24" s="473">
        <v>154.5</v>
      </c>
      <c r="J24" s="473">
        <v>1844</v>
      </c>
      <c r="K24" s="473">
        <v>0</v>
      </c>
      <c r="L24" s="473">
        <v>0</v>
      </c>
      <c r="M24" s="473">
        <v>0</v>
      </c>
      <c r="N24" s="476">
        <f t="shared" si="0"/>
        <v>5923.85</v>
      </c>
      <c r="O24" s="394">
        <f t="shared" si="1"/>
        <v>987.30833333333339</v>
      </c>
    </row>
    <row r="25" spans="1:15" s="25" customFormat="1" ht="15" customHeight="1" x14ac:dyDescent="0.2">
      <c r="A25" s="391" t="s">
        <v>421</v>
      </c>
      <c r="B25" s="473">
        <v>0</v>
      </c>
      <c r="C25" s="473" t="s">
        <v>648</v>
      </c>
      <c r="D25" s="473"/>
      <c r="E25" s="473">
        <v>0</v>
      </c>
      <c r="F25" s="473">
        <v>0</v>
      </c>
      <c r="G25" s="473">
        <v>0</v>
      </c>
      <c r="H25" s="473">
        <v>0</v>
      </c>
      <c r="I25" s="473">
        <v>0</v>
      </c>
      <c r="J25" s="473">
        <v>0</v>
      </c>
      <c r="K25" s="473">
        <v>0</v>
      </c>
      <c r="L25" s="473">
        <v>0</v>
      </c>
      <c r="M25" s="473">
        <v>0</v>
      </c>
      <c r="N25" s="474">
        <f>SUM(B25:M25)</f>
        <v>0</v>
      </c>
      <c r="O25" s="394" t="str">
        <f t="shared" si="1"/>
        <v/>
      </c>
    </row>
    <row r="26" spans="1:15" s="25" customFormat="1" ht="15" customHeight="1" x14ac:dyDescent="0.2">
      <c r="A26" s="475" t="s">
        <v>208</v>
      </c>
      <c r="B26" s="473">
        <v>0</v>
      </c>
      <c r="C26" s="473" t="s">
        <v>648</v>
      </c>
      <c r="D26" s="473">
        <v>155</v>
      </c>
      <c r="E26" s="473">
        <v>0</v>
      </c>
      <c r="F26" s="473">
        <v>0</v>
      </c>
      <c r="G26" s="473">
        <v>0</v>
      </c>
      <c r="H26" s="473">
        <v>0</v>
      </c>
      <c r="I26" s="473">
        <v>150</v>
      </c>
      <c r="J26" s="473">
        <v>0</v>
      </c>
      <c r="K26" s="473">
        <v>0</v>
      </c>
      <c r="L26" s="473">
        <v>0</v>
      </c>
      <c r="M26" s="473">
        <v>0</v>
      </c>
      <c r="N26" s="476">
        <f t="shared" si="0"/>
        <v>305</v>
      </c>
      <c r="O26" s="394">
        <f t="shared" si="1"/>
        <v>152.5</v>
      </c>
    </row>
    <row r="27" spans="1:15" s="25" customFormat="1" ht="15" customHeight="1" x14ac:dyDescent="0.2">
      <c r="A27" s="475" t="s">
        <v>91</v>
      </c>
      <c r="B27" s="473">
        <v>1335.56</v>
      </c>
      <c r="C27" s="473">
        <v>1335.56</v>
      </c>
      <c r="D27" s="473">
        <v>1150.8599999999999</v>
      </c>
      <c r="E27" s="473">
        <v>2849.51</v>
      </c>
      <c r="F27" s="473">
        <v>1335.56</v>
      </c>
      <c r="G27" s="473">
        <v>1335.56</v>
      </c>
      <c r="H27" s="473">
        <v>2347.2600000000002</v>
      </c>
      <c r="I27" s="473">
        <v>388.52</v>
      </c>
      <c r="J27" s="473">
        <v>655.14</v>
      </c>
      <c r="K27" s="473">
        <v>0</v>
      </c>
      <c r="L27" s="473">
        <v>0</v>
      </c>
      <c r="M27" s="473">
        <v>0</v>
      </c>
      <c r="N27" s="476">
        <f t="shared" si="0"/>
        <v>12733.529999999999</v>
      </c>
      <c r="O27" s="394">
        <f t="shared" si="1"/>
        <v>1414.8366666666666</v>
      </c>
    </row>
    <row r="28" spans="1:15" s="25" customFormat="1" ht="15" customHeight="1" x14ac:dyDescent="0.2">
      <c r="A28" s="475" t="s">
        <v>485</v>
      </c>
      <c r="B28" s="473">
        <v>0</v>
      </c>
      <c r="C28" s="473" t="s">
        <v>648</v>
      </c>
      <c r="D28" s="473"/>
      <c r="E28" s="473">
        <v>0</v>
      </c>
      <c r="F28" s="473">
        <v>0</v>
      </c>
      <c r="G28" s="473">
        <v>0</v>
      </c>
      <c r="H28" s="473">
        <v>0</v>
      </c>
      <c r="I28" s="473">
        <v>0</v>
      </c>
      <c r="J28" s="473">
        <v>0</v>
      </c>
      <c r="K28" s="473">
        <v>0</v>
      </c>
      <c r="L28" s="473">
        <v>0</v>
      </c>
      <c r="M28" s="473">
        <v>0</v>
      </c>
      <c r="N28" s="476">
        <f>SUM(B28:M28)</f>
        <v>0</v>
      </c>
      <c r="O28" s="394" t="str">
        <f t="shared" si="1"/>
        <v/>
      </c>
    </row>
    <row r="29" spans="1:15" s="25" customFormat="1" ht="15" customHeight="1" x14ac:dyDescent="0.2">
      <c r="A29" s="475" t="s">
        <v>92</v>
      </c>
      <c r="B29" s="473">
        <v>0</v>
      </c>
      <c r="C29" s="473" t="s">
        <v>648</v>
      </c>
      <c r="D29" s="473">
        <v>750</v>
      </c>
      <c r="E29" s="473">
        <v>0</v>
      </c>
      <c r="F29" s="473">
        <v>0</v>
      </c>
      <c r="G29" s="473">
        <v>280</v>
      </c>
      <c r="H29" s="473">
        <v>0</v>
      </c>
      <c r="I29" s="473">
        <v>220</v>
      </c>
      <c r="J29" s="473">
        <v>0</v>
      </c>
      <c r="K29" s="473">
        <v>0</v>
      </c>
      <c r="L29" s="473">
        <v>0</v>
      </c>
      <c r="M29" s="473">
        <v>0</v>
      </c>
      <c r="N29" s="476">
        <f t="shared" si="0"/>
        <v>1250</v>
      </c>
      <c r="O29" s="394">
        <f t="shared" si="1"/>
        <v>416.66666666666669</v>
      </c>
    </row>
    <row r="30" spans="1:15" s="25" customFormat="1" ht="15" customHeight="1" x14ac:dyDescent="0.2">
      <c r="A30" s="475" t="s">
        <v>183</v>
      </c>
      <c r="B30" s="473">
        <v>0</v>
      </c>
      <c r="C30" s="473"/>
      <c r="D30" s="473">
        <v>2281.1</v>
      </c>
      <c r="E30" s="473">
        <v>0</v>
      </c>
      <c r="F30" s="473">
        <v>0</v>
      </c>
      <c r="G30" s="473">
        <v>0</v>
      </c>
      <c r="H30" s="473">
        <v>0</v>
      </c>
      <c r="I30" s="473">
        <v>0</v>
      </c>
      <c r="J30" s="473">
        <v>0</v>
      </c>
      <c r="K30" s="473">
        <v>0</v>
      </c>
      <c r="L30" s="473">
        <v>0</v>
      </c>
      <c r="M30" s="473">
        <v>0</v>
      </c>
      <c r="N30" s="476">
        <f t="shared" si="0"/>
        <v>2281.1</v>
      </c>
      <c r="O30" s="394">
        <f t="shared" si="1"/>
        <v>2281.1</v>
      </c>
    </row>
    <row r="31" spans="1:15" s="25" customFormat="1" ht="15" customHeight="1" x14ac:dyDescent="0.2">
      <c r="A31" s="395" t="s">
        <v>280</v>
      </c>
      <c r="B31" s="473">
        <v>1536.1</v>
      </c>
      <c r="C31" s="473">
        <v>1831.1</v>
      </c>
      <c r="D31" s="473"/>
      <c r="E31" s="473">
        <v>4911.1000000000004</v>
      </c>
      <c r="F31" s="473">
        <v>1536.1</v>
      </c>
      <c r="G31" s="473">
        <v>1536.1</v>
      </c>
      <c r="H31" s="473">
        <v>0</v>
      </c>
      <c r="I31" s="473">
        <v>4772.2</v>
      </c>
      <c r="J31" s="473">
        <v>1536.1</v>
      </c>
      <c r="K31" s="473">
        <v>0</v>
      </c>
      <c r="L31" s="473">
        <v>0</v>
      </c>
      <c r="M31" s="473">
        <v>0</v>
      </c>
      <c r="N31" s="397">
        <f t="shared" si="0"/>
        <v>17658.8</v>
      </c>
      <c r="O31" s="394">
        <f t="shared" si="1"/>
        <v>2522.6857142857143</v>
      </c>
    </row>
    <row r="32" spans="1:15" s="25" customFormat="1" ht="15" customHeight="1" x14ac:dyDescent="0.2">
      <c r="A32" s="475" t="s">
        <v>364</v>
      </c>
      <c r="B32" s="473">
        <v>0</v>
      </c>
      <c r="C32" s="473" t="s">
        <v>648</v>
      </c>
      <c r="D32" s="473"/>
      <c r="E32" s="473">
        <v>0</v>
      </c>
      <c r="F32" s="473">
        <v>0</v>
      </c>
      <c r="G32" s="473">
        <v>0</v>
      </c>
      <c r="H32" s="473">
        <v>0</v>
      </c>
      <c r="I32" s="473">
        <v>0</v>
      </c>
      <c r="J32" s="473">
        <v>0</v>
      </c>
      <c r="K32" s="473">
        <v>0</v>
      </c>
      <c r="L32" s="473">
        <v>0</v>
      </c>
      <c r="M32" s="473">
        <v>0</v>
      </c>
      <c r="N32" s="397">
        <f t="shared" si="0"/>
        <v>0</v>
      </c>
      <c r="O32" s="394" t="str">
        <f t="shared" si="1"/>
        <v/>
      </c>
    </row>
    <row r="33" spans="1:15" s="25" customFormat="1" ht="15" customHeight="1" x14ac:dyDescent="0.2">
      <c r="A33" s="475" t="s">
        <v>355</v>
      </c>
      <c r="B33" s="473">
        <v>0</v>
      </c>
      <c r="C33" s="473" t="s">
        <v>648</v>
      </c>
      <c r="D33" s="473">
        <v>350</v>
      </c>
      <c r="E33" s="473">
        <v>0</v>
      </c>
      <c r="F33" s="473">
        <v>0</v>
      </c>
      <c r="G33" s="473">
        <v>0</v>
      </c>
      <c r="H33" s="473">
        <v>0</v>
      </c>
      <c r="I33" s="473">
        <v>0</v>
      </c>
      <c r="J33" s="473">
        <v>0</v>
      </c>
      <c r="K33" s="473">
        <v>0</v>
      </c>
      <c r="L33" s="473">
        <v>0</v>
      </c>
      <c r="M33" s="473">
        <v>0</v>
      </c>
      <c r="N33" s="476">
        <f t="shared" si="0"/>
        <v>350</v>
      </c>
      <c r="O33" s="394">
        <f t="shared" si="1"/>
        <v>350</v>
      </c>
    </row>
    <row r="34" spans="1:15" s="25" customFormat="1" ht="15" customHeight="1" x14ac:dyDescent="0.2">
      <c r="A34" s="475" t="s">
        <v>88</v>
      </c>
      <c r="B34" s="473">
        <v>0</v>
      </c>
      <c r="C34" s="473">
        <v>1411.95</v>
      </c>
      <c r="D34" s="473">
        <v>1867</v>
      </c>
      <c r="E34" s="473">
        <v>750</v>
      </c>
      <c r="F34" s="473">
        <v>232.34</v>
      </c>
      <c r="G34" s="473">
        <v>318</v>
      </c>
      <c r="H34" s="473">
        <v>295</v>
      </c>
      <c r="I34" s="473">
        <v>412</v>
      </c>
      <c r="J34" s="473">
        <v>0</v>
      </c>
      <c r="K34" s="473">
        <v>0</v>
      </c>
      <c r="L34" s="473">
        <v>0</v>
      </c>
      <c r="M34" s="473">
        <v>0</v>
      </c>
      <c r="N34" s="476">
        <f t="shared" si="0"/>
        <v>5286.29</v>
      </c>
      <c r="O34" s="394">
        <f t="shared" si="1"/>
        <v>755.18428571428569</v>
      </c>
    </row>
    <row r="35" spans="1:15" s="25" customFormat="1" ht="15" customHeight="1" x14ac:dyDescent="0.2">
      <c r="A35" s="475" t="s">
        <v>108</v>
      </c>
      <c r="B35" s="473">
        <v>0</v>
      </c>
      <c r="C35" s="473" t="s">
        <v>648</v>
      </c>
      <c r="D35" s="473">
        <v>44.85</v>
      </c>
      <c r="E35" s="473">
        <v>0</v>
      </c>
      <c r="F35" s="473">
        <v>236.4</v>
      </c>
      <c r="G35" s="473">
        <v>120</v>
      </c>
      <c r="H35" s="473">
        <v>1252.2</v>
      </c>
      <c r="I35" s="473">
        <v>0</v>
      </c>
      <c r="J35" s="473">
        <v>0</v>
      </c>
      <c r="K35" s="473">
        <v>0</v>
      </c>
      <c r="L35" s="473">
        <v>0</v>
      </c>
      <c r="M35" s="473">
        <v>0</v>
      </c>
      <c r="N35" s="393">
        <f t="shared" si="0"/>
        <v>1653.45</v>
      </c>
      <c r="O35" s="394">
        <f t="shared" si="1"/>
        <v>413.36250000000001</v>
      </c>
    </row>
    <row r="36" spans="1:15" s="25" customFormat="1" ht="15" customHeight="1" x14ac:dyDescent="0.2">
      <c r="A36" s="475" t="s">
        <v>125</v>
      </c>
      <c r="B36" s="473">
        <v>0</v>
      </c>
      <c r="C36" s="473">
        <v>2479.91</v>
      </c>
      <c r="D36" s="473">
        <v>936.05</v>
      </c>
      <c r="E36" s="473">
        <v>907.98</v>
      </c>
      <c r="F36" s="473">
        <v>3088.47</v>
      </c>
      <c r="G36" s="473">
        <v>0</v>
      </c>
      <c r="H36" s="473">
        <v>1574.01</v>
      </c>
      <c r="I36" s="473">
        <v>0</v>
      </c>
      <c r="J36" s="473">
        <v>900.34</v>
      </c>
      <c r="K36" s="473">
        <v>0</v>
      </c>
      <c r="L36" s="473">
        <v>0</v>
      </c>
      <c r="M36" s="473">
        <v>0</v>
      </c>
      <c r="N36" s="476">
        <f t="shared" si="0"/>
        <v>9886.76</v>
      </c>
      <c r="O36" s="394">
        <f t="shared" si="1"/>
        <v>1647.7933333333333</v>
      </c>
    </row>
    <row r="37" spans="1:15" s="25" customFormat="1" ht="15" customHeight="1" x14ac:dyDescent="0.2">
      <c r="A37" s="395" t="s">
        <v>126</v>
      </c>
      <c r="B37" s="473">
        <v>0</v>
      </c>
      <c r="C37" s="473" t="s">
        <v>648</v>
      </c>
      <c r="D37" s="473"/>
      <c r="E37" s="473">
        <v>672</v>
      </c>
      <c r="F37" s="473">
        <v>0</v>
      </c>
      <c r="G37" s="473">
        <v>0</v>
      </c>
      <c r="H37" s="473">
        <v>429.5</v>
      </c>
      <c r="I37" s="473">
        <v>0</v>
      </c>
      <c r="J37" s="473">
        <v>0</v>
      </c>
      <c r="K37" s="473">
        <v>0</v>
      </c>
      <c r="L37" s="473">
        <v>0</v>
      </c>
      <c r="M37" s="473">
        <v>0</v>
      </c>
      <c r="N37" s="397">
        <f t="shared" si="0"/>
        <v>1101.5</v>
      </c>
      <c r="O37" s="394">
        <f t="shared" si="1"/>
        <v>550.75</v>
      </c>
    </row>
    <row r="38" spans="1:15" s="25" customFormat="1" ht="15" customHeight="1" x14ac:dyDescent="0.2">
      <c r="A38" s="475" t="s">
        <v>69</v>
      </c>
      <c r="B38" s="473">
        <v>0</v>
      </c>
      <c r="C38" s="473" t="s">
        <v>648</v>
      </c>
      <c r="D38" s="473"/>
      <c r="E38" s="473">
        <v>0</v>
      </c>
      <c r="F38" s="473">
        <v>0</v>
      </c>
      <c r="G38" s="473">
        <v>0</v>
      </c>
      <c r="H38" s="473">
        <v>0</v>
      </c>
      <c r="I38" s="473">
        <v>0</v>
      </c>
      <c r="J38" s="473">
        <v>0</v>
      </c>
      <c r="K38" s="473">
        <v>0</v>
      </c>
      <c r="L38" s="473">
        <v>0</v>
      </c>
      <c r="M38" s="473">
        <v>0</v>
      </c>
      <c r="N38" s="476">
        <f t="shared" si="0"/>
        <v>0</v>
      </c>
      <c r="O38" s="394" t="str">
        <f t="shared" si="1"/>
        <v/>
      </c>
    </row>
    <row r="39" spans="1:15" s="25" customFormat="1" ht="15" customHeight="1" x14ac:dyDescent="0.2">
      <c r="A39" s="456" t="s">
        <v>123</v>
      </c>
      <c r="B39" s="473">
        <v>0</v>
      </c>
      <c r="C39" s="473" t="s">
        <v>648</v>
      </c>
      <c r="D39" s="473">
        <v>147.19</v>
      </c>
      <c r="E39" s="473">
        <v>1317.6</v>
      </c>
      <c r="F39" s="473">
        <v>109.5</v>
      </c>
      <c r="G39" s="473">
        <v>296.52</v>
      </c>
      <c r="H39" s="473"/>
      <c r="I39" s="473">
        <v>0</v>
      </c>
      <c r="J39" s="473">
        <v>0</v>
      </c>
      <c r="K39" s="473">
        <v>0</v>
      </c>
      <c r="L39" s="473">
        <v>0</v>
      </c>
      <c r="M39" s="473">
        <v>0</v>
      </c>
      <c r="N39" s="474">
        <f>SUM(B39:M39)</f>
        <v>1870.81</v>
      </c>
      <c r="O39" s="394">
        <f t="shared" si="1"/>
        <v>467.70249999999999</v>
      </c>
    </row>
    <row r="40" spans="1:15" s="25" customFormat="1" ht="15" customHeight="1" x14ac:dyDescent="0.2">
      <c r="A40" s="456" t="s">
        <v>295</v>
      </c>
      <c r="B40" s="473">
        <v>0</v>
      </c>
      <c r="C40" s="473" t="s">
        <v>648</v>
      </c>
      <c r="D40" s="473"/>
      <c r="E40" s="473">
        <v>0</v>
      </c>
      <c r="F40" s="473">
        <v>0</v>
      </c>
      <c r="G40" s="473">
        <v>0</v>
      </c>
      <c r="H40" s="473">
        <v>1242.8</v>
      </c>
      <c r="I40" s="473">
        <v>0</v>
      </c>
      <c r="J40" s="473">
        <v>0</v>
      </c>
      <c r="K40" s="473">
        <v>0</v>
      </c>
      <c r="L40" s="473">
        <v>0</v>
      </c>
      <c r="M40" s="473">
        <v>0</v>
      </c>
      <c r="N40" s="474">
        <f>SUM(B40:M40)</f>
        <v>1242.8</v>
      </c>
      <c r="O40" s="394">
        <f t="shared" si="1"/>
        <v>1242.8</v>
      </c>
    </row>
    <row r="41" spans="1:15" s="25" customFormat="1" ht="15" customHeight="1" x14ac:dyDescent="0.2">
      <c r="A41" s="391" t="s">
        <v>275</v>
      </c>
      <c r="B41" s="473">
        <v>882.96</v>
      </c>
      <c r="C41" s="473">
        <v>444.85</v>
      </c>
      <c r="D41" s="473">
        <v>1066.25</v>
      </c>
      <c r="E41" s="473">
        <v>0</v>
      </c>
      <c r="F41" s="473">
        <v>107.2</v>
      </c>
      <c r="G41" s="473">
        <v>0</v>
      </c>
      <c r="H41" s="473">
        <v>779.95</v>
      </c>
      <c r="I41" s="473">
        <v>0</v>
      </c>
      <c r="J41" s="473">
        <v>0</v>
      </c>
      <c r="K41" s="473">
        <v>0</v>
      </c>
      <c r="L41" s="473">
        <v>0</v>
      </c>
      <c r="M41" s="473">
        <v>0</v>
      </c>
      <c r="N41" s="476">
        <f t="shared" si="0"/>
        <v>3281.21</v>
      </c>
      <c r="O41" s="394">
        <f t="shared" si="1"/>
        <v>656.24199999999996</v>
      </c>
    </row>
    <row r="42" spans="1:15" s="25" customFormat="1" ht="15" customHeight="1" x14ac:dyDescent="0.2">
      <c r="A42" s="391" t="s">
        <v>204</v>
      </c>
      <c r="B42" s="473">
        <v>0</v>
      </c>
      <c r="C42" s="473">
        <v>600</v>
      </c>
      <c r="D42" s="473">
        <v>854.3</v>
      </c>
      <c r="E42" s="473">
        <v>0</v>
      </c>
      <c r="F42" s="473">
        <v>0</v>
      </c>
      <c r="G42" s="473">
        <v>53.5</v>
      </c>
      <c r="H42" s="473">
        <v>90</v>
      </c>
      <c r="I42" s="473">
        <v>1137.8900000000001</v>
      </c>
      <c r="J42" s="473">
        <v>110</v>
      </c>
      <c r="K42" s="473">
        <v>0</v>
      </c>
      <c r="L42" s="473">
        <v>0</v>
      </c>
      <c r="M42" s="473">
        <v>0</v>
      </c>
      <c r="N42" s="476">
        <f>SUM(B42:M42)</f>
        <v>2845.69</v>
      </c>
      <c r="O42" s="394">
        <f t="shared" si="1"/>
        <v>474.28166666666669</v>
      </c>
    </row>
    <row r="43" spans="1:15" s="25" customFormat="1" ht="15" customHeight="1" x14ac:dyDescent="0.2">
      <c r="A43" s="391" t="s">
        <v>225</v>
      </c>
      <c r="B43" s="473">
        <v>0</v>
      </c>
      <c r="C43" s="473" t="s">
        <v>648</v>
      </c>
      <c r="D43" s="473"/>
      <c r="E43" s="473">
        <v>0</v>
      </c>
      <c r="F43" s="473">
        <v>0</v>
      </c>
      <c r="G43" s="473">
        <v>0</v>
      </c>
      <c r="H43" s="473">
        <v>0</v>
      </c>
      <c r="I43" s="473">
        <v>0</v>
      </c>
      <c r="J43" s="473">
        <v>0</v>
      </c>
      <c r="K43" s="473">
        <v>0</v>
      </c>
      <c r="L43" s="473">
        <v>0</v>
      </c>
      <c r="M43" s="473">
        <v>0</v>
      </c>
      <c r="N43" s="476">
        <f>SUM(B43:M43)</f>
        <v>0</v>
      </c>
      <c r="O43" s="394" t="str">
        <f t="shared" si="1"/>
        <v/>
      </c>
    </row>
    <row r="44" spans="1:15" s="25" customFormat="1" ht="15" customHeight="1" x14ac:dyDescent="0.2">
      <c r="A44" s="391" t="s">
        <v>205</v>
      </c>
      <c r="B44" s="473">
        <v>1345</v>
      </c>
      <c r="C44" s="473" t="s">
        <v>648</v>
      </c>
      <c r="D44" s="473"/>
      <c r="E44" s="473">
        <v>0</v>
      </c>
      <c r="F44" s="473">
        <v>0</v>
      </c>
      <c r="G44" s="473">
        <v>0</v>
      </c>
      <c r="H44" s="473">
        <v>0</v>
      </c>
      <c r="I44" s="473">
        <v>0</v>
      </c>
      <c r="J44" s="473">
        <v>0</v>
      </c>
      <c r="K44" s="473">
        <v>0</v>
      </c>
      <c r="L44" s="473">
        <v>0</v>
      </c>
      <c r="M44" s="473">
        <v>0</v>
      </c>
      <c r="N44" s="476">
        <f t="shared" si="0"/>
        <v>1345</v>
      </c>
      <c r="O44" s="394">
        <f t="shared" si="1"/>
        <v>1345</v>
      </c>
    </row>
    <row r="45" spans="1:15" s="25" customFormat="1" ht="15" customHeight="1" x14ac:dyDescent="0.2">
      <c r="A45" s="399" t="s">
        <v>120</v>
      </c>
      <c r="B45" s="473">
        <v>3763</v>
      </c>
      <c r="C45" s="473">
        <v>4612</v>
      </c>
      <c r="D45" s="473">
        <v>4612</v>
      </c>
      <c r="E45" s="473">
        <v>4612</v>
      </c>
      <c r="F45" s="473">
        <v>4612</v>
      </c>
      <c r="G45" s="473">
        <v>4612</v>
      </c>
      <c r="H45" s="473">
        <v>4612</v>
      </c>
      <c r="I45" s="473">
        <v>7724</v>
      </c>
      <c r="J45" s="473">
        <v>4612</v>
      </c>
      <c r="K45" s="473">
        <v>0</v>
      </c>
      <c r="L45" s="473">
        <v>0</v>
      </c>
      <c r="M45" s="473">
        <v>0</v>
      </c>
      <c r="N45" s="396">
        <f t="shared" si="0"/>
        <v>43771</v>
      </c>
      <c r="O45" s="394">
        <f t="shared" si="1"/>
        <v>4863.4444444444443</v>
      </c>
    </row>
    <row r="46" spans="1:15" s="25" customFormat="1" ht="15" customHeight="1" x14ac:dyDescent="0.2">
      <c r="A46" s="399" t="s">
        <v>206</v>
      </c>
      <c r="B46" s="473">
        <v>243.42</v>
      </c>
      <c r="C46" s="473">
        <v>243.95</v>
      </c>
      <c r="D46" s="473">
        <v>243.95</v>
      </c>
      <c r="E46" s="473">
        <v>243.95</v>
      </c>
      <c r="F46" s="473">
        <v>243.95</v>
      </c>
      <c r="G46" s="473">
        <v>457.27</v>
      </c>
      <c r="H46" s="473">
        <v>457.27</v>
      </c>
      <c r="I46" s="473">
        <v>457.27</v>
      </c>
      <c r="J46" s="473">
        <v>457.27</v>
      </c>
      <c r="K46" s="473">
        <v>0</v>
      </c>
      <c r="L46" s="473">
        <v>0</v>
      </c>
      <c r="M46" s="473">
        <v>0</v>
      </c>
      <c r="N46" s="396">
        <f t="shared" si="0"/>
        <v>3048.3</v>
      </c>
      <c r="O46" s="394">
        <f t="shared" si="1"/>
        <v>338.70000000000005</v>
      </c>
    </row>
    <row r="47" spans="1:15" s="25" customFormat="1" ht="15" customHeight="1" x14ac:dyDescent="0.2">
      <c r="A47" s="395" t="s">
        <v>106</v>
      </c>
      <c r="B47" s="473">
        <v>5270</v>
      </c>
      <c r="C47" s="473">
        <v>6180</v>
      </c>
      <c r="D47" s="473">
        <v>8140</v>
      </c>
      <c r="E47" s="473">
        <v>0</v>
      </c>
      <c r="F47" s="473">
        <v>2630</v>
      </c>
      <c r="G47" s="473">
        <v>2010</v>
      </c>
      <c r="H47" s="473">
        <v>0</v>
      </c>
      <c r="I47" s="473">
        <v>3390</v>
      </c>
      <c r="J47" s="473">
        <v>5890</v>
      </c>
      <c r="K47" s="473">
        <v>0</v>
      </c>
      <c r="L47" s="473">
        <v>0</v>
      </c>
      <c r="M47" s="473">
        <v>0</v>
      </c>
      <c r="N47" s="396">
        <f>SUM(B47:M47)</f>
        <v>33510</v>
      </c>
      <c r="O47" s="394">
        <f t="shared" si="1"/>
        <v>4787.1428571428569</v>
      </c>
    </row>
    <row r="48" spans="1:15" s="25" customFormat="1" ht="15" customHeight="1" x14ac:dyDescent="0.2">
      <c r="A48" s="395" t="s">
        <v>254</v>
      </c>
      <c r="B48" s="473">
        <v>395</v>
      </c>
      <c r="C48" s="473">
        <v>395</v>
      </c>
      <c r="D48" s="473">
        <v>292</v>
      </c>
      <c r="E48" s="473">
        <v>0</v>
      </c>
      <c r="F48" s="473">
        <v>0</v>
      </c>
      <c r="G48" s="473">
        <v>0</v>
      </c>
      <c r="H48" s="473">
        <v>2136.1</v>
      </c>
      <c r="I48" s="473">
        <v>395</v>
      </c>
      <c r="J48" s="473">
        <v>500</v>
      </c>
      <c r="K48" s="473">
        <v>0</v>
      </c>
      <c r="L48" s="473">
        <v>0</v>
      </c>
      <c r="M48" s="473">
        <v>0</v>
      </c>
      <c r="N48" s="396">
        <f t="shared" si="0"/>
        <v>4113.1000000000004</v>
      </c>
      <c r="O48" s="394">
        <f t="shared" si="1"/>
        <v>685.51666666666677</v>
      </c>
    </row>
    <row r="49" spans="1:15" s="25" customFormat="1" ht="15" customHeight="1" x14ac:dyDescent="0.2">
      <c r="A49" s="395" t="s">
        <v>145</v>
      </c>
      <c r="B49" s="473">
        <v>0</v>
      </c>
      <c r="C49" s="473" t="s">
        <v>648</v>
      </c>
      <c r="D49" s="473">
        <v>427.5</v>
      </c>
      <c r="E49" s="473">
        <v>0</v>
      </c>
      <c r="F49" s="473">
        <v>700</v>
      </c>
      <c r="G49" s="473">
        <v>0</v>
      </c>
      <c r="H49" s="473">
        <v>0</v>
      </c>
      <c r="I49" s="473">
        <v>0</v>
      </c>
      <c r="J49" s="473">
        <v>0</v>
      </c>
      <c r="K49" s="473">
        <v>0</v>
      </c>
      <c r="L49" s="473">
        <v>0</v>
      </c>
      <c r="M49" s="473">
        <v>0</v>
      </c>
      <c r="N49" s="396">
        <f t="shared" si="0"/>
        <v>1127.5</v>
      </c>
      <c r="O49" s="394">
        <f t="shared" si="1"/>
        <v>563.75</v>
      </c>
    </row>
    <row r="50" spans="1:15" s="25" customFormat="1" ht="15" customHeight="1" x14ac:dyDescent="0.2">
      <c r="A50" s="395" t="s">
        <v>697</v>
      </c>
      <c r="B50" s="473">
        <v>0</v>
      </c>
      <c r="C50" s="473" t="s">
        <v>648</v>
      </c>
      <c r="D50" s="473"/>
      <c r="E50" s="473">
        <v>0</v>
      </c>
      <c r="F50" s="473">
        <v>0</v>
      </c>
      <c r="G50" s="473">
        <v>0</v>
      </c>
      <c r="H50" s="473">
        <v>0</v>
      </c>
      <c r="I50" s="473">
        <v>0</v>
      </c>
      <c r="J50" s="473">
        <v>0</v>
      </c>
      <c r="K50" s="473">
        <v>0</v>
      </c>
      <c r="L50" s="473">
        <v>0</v>
      </c>
      <c r="M50" s="473">
        <v>0</v>
      </c>
      <c r="N50" s="396">
        <f t="shared" ref="N50:N65" si="2">SUM(B50:M50)</f>
        <v>0</v>
      </c>
      <c r="O50" s="394" t="str">
        <f t="shared" si="1"/>
        <v/>
      </c>
    </row>
    <row r="51" spans="1:15" s="25" customFormat="1" ht="15" customHeight="1" x14ac:dyDescent="0.2">
      <c r="A51" s="395" t="s">
        <v>71</v>
      </c>
      <c r="B51" s="473">
        <v>757.45</v>
      </c>
      <c r="C51" s="473">
        <v>195</v>
      </c>
      <c r="D51" s="473">
        <v>1174.05</v>
      </c>
      <c r="E51" s="473">
        <v>1205.4100000000001</v>
      </c>
      <c r="F51" s="473">
        <v>30.67</v>
      </c>
      <c r="G51" s="473">
        <v>2087.15</v>
      </c>
      <c r="H51" s="473">
        <v>1257.4000000000001</v>
      </c>
      <c r="I51" s="473">
        <v>1252.55</v>
      </c>
      <c r="J51" s="473">
        <v>1648.42</v>
      </c>
      <c r="K51" s="473">
        <v>0</v>
      </c>
      <c r="L51" s="473">
        <v>0</v>
      </c>
      <c r="M51" s="473">
        <v>0</v>
      </c>
      <c r="N51" s="396">
        <f t="shared" si="2"/>
        <v>9608.0999999999985</v>
      </c>
      <c r="O51" s="394">
        <f t="shared" si="1"/>
        <v>1067.5666666666666</v>
      </c>
    </row>
    <row r="52" spans="1:15" s="25" customFormat="1" ht="15" customHeight="1" x14ac:dyDescent="0.2">
      <c r="A52" s="395" t="s">
        <v>95</v>
      </c>
      <c r="B52" s="473">
        <v>9776.5400000000009</v>
      </c>
      <c r="C52" s="473">
        <v>7699.98</v>
      </c>
      <c r="D52" s="473">
        <v>3355.87</v>
      </c>
      <c r="E52" s="473">
        <v>6604.16</v>
      </c>
      <c r="F52" s="473">
        <v>7494.25</v>
      </c>
      <c r="G52" s="473">
        <v>5857.36</v>
      </c>
      <c r="H52" s="473">
        <v>0</v>
      </c>
      <c r="I52" s="473">
        <v>6320.33</v>
      </c>
      <c r="J52" s="473">
        <v>0</v>
      </c>
      <c r="K52" s="473">
        <v>0</v>
      </c>
      <c r="L52" s="473">
        <v>0</v>
      </c>
      <c r="M52" s="473">
        <v>0</v>
      </c>
      <c r="N52" s="396">
        <f t="shared" si="2"/>
        <v>47108.490000000005</v>
      </c>
      <c r="O52" s="394">
        <f t="shared" si="1"/>
        <v>6729.7842857142869</v>
      </c>
    </row>
    <row r="53" spans="1:15" s="25" customFormat="1" ht="15" customHeight="1" x14ac:dyDescent="0.2">
      <c r="A53" s="395" t="s">
        <v>105</v>
      </c>
      <c r="B53" s="473">
        <v>150</v>
      </c>
      <c r="C53" s="473">
        <v>105</v>
      </c>
      <c r="D53" s="473">
        <v>580</v>
      </c>
      <c r="E53" s="473">
        <v>0</v>
      </c>
      <c r="F53" s="473">
        <v>150</v>
      </c>
      <c r="G53" s="473">
        <v>0</v>
      </c>
      <c r="H53" s="473">
        <v>0</v>
      </c>
      <c r="I53" s="473">
        <v>0</v>
      </c>
      <c r="J53" s="473">
        <v>0</v>
      </c>
      <c r="K53" s="473">
        <v>0</v>
      </c>
      <c r="L53" s="473">
        <v>0</v>
      </c>
      <c r="M53" s="473">
        <v>0</v>
      </c>
      <c r="N53" s="396">
        <f t="shared" si="2"/>
        <v>985</v>
      </c>
      <c r="O53" s="394">
        <f t="shared" si="1"/>
        <v>246.25</v>
      </c>
    </row>
    <row r="54" spans="1:15" s="25" customFormat="1" ht="15" customHeight="1" x14ac:dyDescent="0.2">
      <c r="A54" s="395" t="s">
        <v>96</v>
      </c>
      <c r="B54" s="473">
        <v>109.9</v>
      </c>
      <c r="C54" s="473">
        <v>408.9</v>
      </c>
      <c r="D54" s="473">
        <v>707.9</v>
      </c>
      <c r="E54" s="473">
        <v>408.9</v>
      </c>
      <c r="F54" s="473">
        <v>574.79999999999995</v>
      </c>
      <c r="G54" s="473">
        <v>109.9</v>
      </c>
      <c r="H54" s="473">
        <v>598</v>
      </c>
      <c r="I54" s="473">
        <v>408.9</v>
      </c>
      <c r="J54" s="473">
        <v>411.46</v>
      </c>
      <c r="K54" s="473">
        <v>0</v>
      </c>
      <c r="L54" s="473">
        <v>0</v>
      </c>
      <c r="M54" s="473">
        <v>0</v>
      </c>
      <c r="N54" s="396">
        <f t="shared" si="2"/>
        <v>3738.66</v>
      </c>
      <c r="O54" s="394">
        <f t="shared" si="1"/>
        <v>415.40666666666664</v>
      </c>
    </row>
    <row r="55" spans="1:15" s="25" customFormat="1" ht="15" customHeight="1" x14ac:dyDescent="0.2">
      <c r="A55" s="395" t="s">
        <v>104</v>
      </c>
      <c r="B55" s="473">
        <v>0</v>
      </c>
      <c r="C55" s="473">
        <v>211</v>
      </c>
      <c r="D55" s="473">
        <v>211</v>
      </c>
      <c r="E55" s="473">
        <v>422</v>
      </c>
      <c r="F55" s="473">
        <v>211</v>
      </c>
      <c r="G55" s="473">
        <v>0</v>
      </c>
      <c r="H55" s="473">
        <v>1132</v>
      </c>
      <c r="I55" s="473">
        <v>211</v>
      </c>
      <c r="J55" s="473">
        <v>606</v>
      </c>
      <c r="K55" s="473">
        <v>0</v>
      </c>
      <c r="L55" s="473">
        <v>0</v>
      </c>
      <c r="M55" s="473">
        <v>0</v>
      </c>
      <c r="N55" s="396">
        <f t="shared" si="2"/>
        <v>3004</v>
      </c>
      <c r="O55" s="394">
        <f t="shared" si="1"/>
        <v>429.14285714285717</v>
      </c>
    </row>
    <row r="56" spans="1:15" s="25" customFormat="1" ht="15" customHeight="1" x14ac:dyDescent="0.2">
      <c r="A56" s="395" t="s">
        <v>357</v>
      </c>
      <c r="B56" s="473">
        <v>0</v>
      </c>
      <c r="C56" s="473" t="s">
        <v>648</v>
      </c>
      <c r="D56" s="473"/>
      <c r="E56" s="473">
        <v>0</v>
      </c>
      <c r="F56" s="473">
        <v>0</v>
      </c>
      <c r="G56" s="473">
        <v>0</v>
      </c>
      <c r="H56" s="473">
        <v>0</v>
      </c>
      <c r="I56" s="473">
        <v>0</v>
      </c>
      <c r="J56" s="473">
        <v>0</v>
      </c>
      <c r="K56" s="473">
        <v>0</v>
      </c>
      <c r="L56" s="473">
        <v>0</v>
      </c>
      <c r="M56" s="473">
        <v>0</v>
      </c>
      <c r="N56" s="397">
        <f t="shared" si="2"/>
        <v>0</v>
      </c>
      <c r="O56" s="394" t="str">
        <f t="shared" si="1"/>
        <v/>
      </c>
    </row>
    <row r="57" spans="1:15" s="25" customFormat="1" ht="15" customHeight="1" x14ac:dyDescent="0.2">
      <c r="A57" s="395" t="s">
        <v>75</v>
      </c>
      <c r="B57" s="473">
        <v>783.02</v>
      </c>
      <c r="C57" s="473">
        <v>8763.3799999999992</v>
      </c>
      <c r="D57" s="473">
        <v>4984.24</v>
      </c>
      <c r="E57" s="473">
        <v>4584.82</v>
      </c>
      <c r="F57" s="473">
        <v>4492.87</v>
      </c>
      <c r="G57" s="473">
        <v>4250.42</v>
      </c>
      <c r="H57" s="473">
        <v>4354.87</v>
      </c>
      <c r="I57" s="473">
        <v>4035.5</v>
      </c>
      <c r="J57" s="473">
        <v>4025.02</v>
      </c>
      <c r="K57" s="473">
        <v>0</v>
      </c>
      <c r="L57" s="473">
        <v>0</v>
      </c>
      <c r="M57" s="473">
        <v>0</v>
      </c>
      <c r="N57" s="396">
        <f t="shared" si="2"/>
        <v>40274.139999999992</v>
      </c>
      <c r="O57" s="394">
        <f t="shared" si="1"/>
        <v>4474.9044444444435</v>
      </c>
    </row>
    <row r="58" spans="1:15" s="25" customFormat="1" ht="15" customHeight="1" x14ac:dyDescent="0.2">
      <c r="A58" s="395" t="s">
        <v>226</v>
      </c>
      <c r="B58" s="473">
        <v>900</v>
      </c>
      <c r="C58" s="473" t="s">
        <v>648</v>
      </c>
      <c r="D58" s="473">
        <v>1400</v>
      </c>
      <c r="E58" s="473">
        <v>400</v>
      </c>
      <c r="F58" s="473">
        <v>0</v>
      </c>
      <c r="G58" s="473">
        <v>0</v>
      </c>
      <c r="H58" s="473">
        <v>0</v>
      </c>
      <c r="I58" s="473">
        <v>0</v>
      </c>
      <c r="J58" s="473">
        <v>0</v>
      </c>
      <c r="K58" s="473">
        <v>0</v>
      </c>
      <c r="L58" s="473">
        <v>0</v>
      </c>
      <c r="M58" s="473">
        <v>0</v>
      </c>
      <c r="N58" s="396">
        <f t="shared" si="2"/>
        <v>2700</v>
      </c>
      <c r="O58" s="394">
        <f t="shared" si="1"/>
        <v>900</v>
      </c>
    </row>
    <row r="59" spans="1:15" s="25" customFormat="1" ht="15" customHeight="1" x14ac:dyDescent="0.2">
      <c r="A59" s="395" t="s">
        <v>207</v>
      </c>
      <c r="B59" s="473">
        <v>0</v>
      </c>
      <c r="C59" s="473">
        <v>25.79</v>
      </c>
      <c r="D59" s="473"/>
      <c r="E59" s="473">
        <v>0</v>
      </c>
      <c r="F59" s="473">
        <v>0</v>
      </c>
      <c r="G59" s="473">
        <v>0</v>
      </c>
      <c r="H59" s="473">
        <v>0</v>
      </c>
      <c r="I59" s="473">
        <v>0</v>
      </c>
      <c r="J59" s="473">
        <v>0</v>
      </c>
      <c r="K59" s="473">
        <v>0</v>
      </c>
      <c r="L59" s="473">
        <v>0</v>
      </c>
      <c r="M59" s="473">
        <v>0</v>
      </c>
      <c r="N59" s="396">
        <f t="shared" si="2"/>
        <v>25.79</v>
      </c>
      <c r="O59" s="394">
        <f t="shared" si="1"/>
        <v>25.79</v>
      </c>
    </row>
    <row r="60" spans="1:15" s="25" customFormat="1" ht="15" customHeight="1" x14ac:dyDescent="0.2">
      <c r="A60" s="395" t="s">
        <v>107</v>
      </c>
      <c r="B60" s="473">
        <v>0</v>
      </c>
      <c r="C60" s="473">
        <v>25</v>
      </c>
      <c r="D60" s="473">
        <v>25</v>
      </c>
      <c r="E60" s="473">
        <v>0</v>
      </c>
      <c r="F60" s="473">
        <v>0</v>
      </c>
      <c r="G60" s="473">
        <v>0</v>
      </c>
      <c r="H60" s="473">
        <v>0</v>
      </c>
      <c r="I60" s="473">
        <v>0</v>
      </c>
      <c r="J60" s="473">
        <v>0</v>
      </c>
      <c r="K60" s="473">
        <v>0</v>
      </c>
      <c r="L60" s="473">
        <v>0</v>
      </c>
      <c r="M60" s="473">
        <v>0</v>
      </c>
      <c r="N60" s="396">
        <f t="shared" si="2"/>
        <v>50</v>
      </c>
      <c r="O60" s="394">
        <f t="shared" si="1"/>
        <v>25</v>
      </c>
    </row>
    <row r="61" spans="1:15" s="25" customFormat="1" ht="15" customHeight="1" x14ac:dyDescent="0.2">
      <c r="A61" s="395" t="s">
        <v>79</v>
      </c>
      <c r="B61" s="473">
        <v>0</v>
      </c>
      <c r="C61" s="473" t="s">
        <v>648</v>
      </c>
      <c r="D61" s="473">
        <v>132</v>
      </c>
      <c r="E61" s="473">
        <v>0</v>
      </c>
      <c r="F61" s="473">
        <v>42</v>
      </c>
      <c r="G61" s="473">
        <v>85.5</v>
      </c>
      <c r="H61" s="473">
        <v>79</v>
      </c>
      <c r="I61" s="473">
        <v>49</v>
      </c>
      <c r="J61" s="473">
        <v>762.2</v>
      </c>
      <c r="K61" s="473">
        <v>0</v>
      </c>
      <c r="L61" s="473">
        <v>0</v>
      </c>
      <c r="M61" s="473">
        <v>0</v>
      </c>
      <c r="N61" s="396">
        <f t="shared" si="2"/>
        <v>1149.7</v>
      </c>
      <c r="O61" s="394">
        <f t="shared" si="1"/>
        <v>191.61666666666667</v>
      </c>
    </row>
    <row r="62" spans="1:15" s="25" customFormat="1" ht="15" customHeight="1" x14ac:dyDescent="0.2">
      <c r="A62" s="395" t="s">
        <v>81</v>
      </c>
      <c r="B62" s="473">
        <v>515.72</v>
      </c>
      <c r="C62" s="473">
        <v>190.27</v>
      </c>
      <c r="D62" s="473">
        <v>635.39</v>
      </c>
      <c r="E62" s="473">
        <v>580.27</v>
      </c>
      <c r="F62" s="473">
        <v>156.49</v>
      </c>
      <c r="G62" s="473">
        <v>141.75</v>
      </c>
      <c r="H62" s="473">
        <v>189.76</v>
      </c>
      <c r="I62" s="473">
        <v>237.89</v>
      </c>
      <c r="J62" s="473">
        <v>221.76</v>
      </c>
      <c r="K62" s="473">
        <v>0</v>
      </c>
      <c r="L62" s="473">
        <v>0</v>
      </c>
      <c r="M62" s="473">
        <v>0</v>
      </c>
      <c r="N62" s="396">
        <f t="shared" si="2"/>
        <v>2869.3</v>
      </c>
      <c r="O62" s="394">
        <f t="shared" si="1"/>
        <v>318.81111111111113</v>
      </c>
    </row>
    <row r="63" spans="1:15" s="25" customFormat="1" ht="15" customHeight="1" x14ac:dyDescent="0.2">
      <c r="A63" s="395" t="s">
        <v>87</v>
      </c>
      <c r="B63" s="473">
        <v>19.48</v>
      </c>
      <c r="C63" s="473">
        <v>14.44</v>
      </c>
      <c r="D63" s="473">
        <v>10.41</v>
      </c>
      <c r="E63" s="473">
        <v>0</v>
      </c>
      <c r="F63" s="473">
        <v>141.08000000000001</v>
      </c>
      <c r="G63" s="473">
        <v>4.46</v>
      </c>
      <c r="H63" s="473">
        <v>140.41</v>
      </c>
      <c r="I63" s="473">
        <v>0</v>
      </c>
      <c r="J63" s="473">
        <v>55.72</v>
      </c>
      <c r="K63" s="473">
        <v>0</v>
      </c>
      <c r="L63" s="473">
        <v>0</v>
      </c>
      <c r="M63" s="473">
        <v>0</v>
      </c>
      <c r="N63" s="396">
        <f t="shared" si="2"/>
        <v>386</v>
      </c>
      <c r="O63" s="394">
        <f t="shared" si="1"/>
        <v>55.142857142857146</v>
      </c>
    </row>
    <row r="64" spans="1:15" s="25" customFormat="1" ht="15" customHeight="1" x14ac:dyDescent="0.2">
      <c r="A64" s="395" t="s">
        <v>202</v>
      </c>
      <c r="B64" s="473">
        <v>0</v>
      </c>
      <c r="C64" s="473" t="s">
        <v>648</v>
      </c>
      <c r="D64" s="473"/>
      <c r="E64" s="473">
        <v>0</v>
      </c>
      <c r="F64" s="473">
        <v>0</v>
      </c>
      <c r="G64" s="473">
        <v>0</v>
      </c>
      <c r="H64" s="473">
        <v>650</v>
      </c>
      <c r="I64" s="473">
        <v>0</v>
      </c>
      <c r="J64" s="473">
        <v>0</v>
      </c>
      <c r="K64" s="473">
        <v>0</v>
      </c>
      <c r="L64" s="473">
        <v>0</v>
      </c>
      <c r="M64" s="473">
        <v>0</v>
      </c>
      <c r="N64" s="396">
        <f t="shared" si="2"/>
        <v>650</v>
      </c>
      <c r="O64" s="394">
        <f t="shared" si="1"/>
        <v>650</v>
      </c>
    </row>
    <row r="65" spans="1:15" s="25" customFormat="1" ht="15" customHeight="1" x14ac:dyDescent="0.2">
      <c r="A65" s="395" t="s">
        <v>121</v>
      </c>
      <c r="B65" s="473">
        <v>0</v>
      </c>
      <c r="C65" s="473">
        <v>190.58</v>
      </c>
      <c r="D65" s="473">
        <v>187</v>
      </c>
      <c r="E65" s="473">
        <v>0</v>
      </c>
      <c r="F65" s="473">
        <v>0</v>
      </c>
      <c r="G65" s="473">
        <v>0</v>
      </c>
      <c r="H65" s="473">
        <v>0</v>
      </c>
      <c r="I65" s="473">
        <v>0</v>
      </c>
      <c r="J65" s="473">
        <v>0</v>
      </c>
      <c r="K65" s="473">
        <v>0</v>
      </c>
      <c r="L65" s="473">
        <v>0</v>
      </c>
      <c r="M65" s="473">
        <v>0</v>
      </c>
      <c r="N65" s="397">
        <f t="shared" si="2"/>
        <v>377.58000000000004</v>
      </c>
      <c r="O65" s="394">
        <f t="shared" si="1"/>
        <v>188.79000000000002</v>
      </c>
    </row>
    <row r="66" spans="1:15" s="25" customFormat="1" ht="15" customHeight="1" thickBot="1" x14ac:dyDescent="0.25">
      <c r="A66" s="477" t="s">
        <v>1</v>
      </c>
      <c r="B66" s="478">
        <f t="shared" ref="B66:M66" si="3">SUM(B7:B65)</f>
        <v>31207.050000000007</v>
      </c>
      <c r="C66" s="478">
        <f t="shared" si="3"/>
        <v>43692.08</v>
      </c>
      <c r="D66" s="478">
        <f>SUM(D7:D65)</f>
        <v>50475.200000000004</v>
      </c>
      <c r="E66" s="478">
        <f t="shared" si="3"/>
        <v>32684.83</v>
      </c>
      <c r="F66" s="478">
        <f t="shared" si="3"/>
        <v>38546.230000000003</v>
      </c>
      <c r="G66" s="478">
        <f t="shared" si="3"/>
        <v>23863.309999999998</v>
      </c>
      <c r="H66" s="478">
        <f t="shared" si="3"/>
        <v>28644.36</v>
      </c>
      <c r="I66" s="478">
        <f t="shared" si="3"/>
        <v>34048.57</v>
      </c>
      <c r="J66" s="478">
        <f t="shared" si="3"/>
        <v>24951.329999999998</v>
      </c>
      <c r="K66" s="478">
        <f>SUM(K7:K65)</f>
        <v>0</v>
      </c>
      <c r="L66" s="478">
        <f t="shared" si="3"/>
        <v>0</v>
      </c>
      <c r="M66" s="478">
        <f t="shared" si="3"/>
        <v>0</v>
      </c>
      <c r="N66" s="478">
        <f>SUM(N7:N65)</f>
        <v>308112.95999999996</v>
      </c>
      <c r="O66" s="402">
        <f>IFERROR(AVERAGEIF(B66:M66,"&gt;0"),"")</f>
        <v>34234.773333333345</v>
      </c>
    </row>
    <row r="67" spans="1:15" s="25" customFormat="1" ht="15" customHeight="1" thickBot="1" x14ac:dyDescent="0.25">
      <c r="A67" s="479"/>
      <c r="B67" s="480"/>
      <c r="C67" s="480"/>
      <c r="D67" s="480"/>
      <c r="E67" s="480"/>
      <c r="F67" s="480"/>
      <c r="G67" s="480"/>
      <c r="H67" s="480"/>
      <c r="I67" s="480"/>
      <c r="J67" s="480"/>
      <c r="K67" s="480"/>
      <c r="L67" s="480"/>
      <c r="M67" s="480"/>
      <c r="N67" s="480"/>
      <c r="O67" s="481"/>
    </row>
    <row r="68" spans="1:15" s="25" customFormat="1" ht="15" customHeight="1" thickBot="1" x14ac:dyDescent="0.25">
      <c r="A68" s="403" t="s">
        <v>2</v>
      </c>
      <c r="B68" s="404">
        <f t="shared" ref="B68:O68" si="4">B6</f>
        <v>43831</v>
      </c>
      <c r="C68" s="405">
        <f t="shared" si="4"/>
        <v>43862</v>
      </c>
      <c r="D68" s="405">
        <f t="shared" si="4"/>
        <v>43891</v>
      </c>
      <c r="E68" s="405">
        <f t="shared" si="4"/>
        <v>43922</v>
      </c>
      <c r="F68" s="405">
        <f t="shared" si="4"/>
        <v>43952</v>
      </c>
      <c r="G68" s="405">
        <f t="shared" si="4"/>
        <v>43983</v>
      </c>
      <c r="H68" s="405">
        <f t="shared" si="4"/>
        <v>44013</v>
      </c>
      <c r="I68" s="405">
        <f t="shared" si="4"/>
        <v>44044</v>
      </c>
      <c r="J68" s="405">
        <f t="shared" si="4"/>
        <v>44075</v>
      </c>
      <c r="K68" s="405">
        <f t="shared" si="4"/>
        <v>44105</v>
      </c>
      <c r="L68" s="405">
        <f t="shared" si="4"/>
        <v>44136</v>
      </c>
      <c r="M68" s="405">
        <f t="shared" si="4"/>
        <v>44166</v>
      </c>
      <c r="N68" s="482" t="str">
        <f t="shared" si="4"/>
        <v>Total</v>
      </c>
      <c r="O68" s="465" t="str">
        <f t="shared" si="4"/>
        <v>Média</v>
      </c>
    </row>
    <row r="69" spans="1:15" s="25" customFormat="1" ht="15" customHeight="1" x14ac:dyDescent="0.2">
      <c r="A69" s="408" t="s">
        <v>5</v>
      </c>
      <c r="B69" s="473">
        <v>0</v>
      </c>
      <c r="C69" s="473">
        <v>39000</v>
      </c>
      <c r="D69" s="473">
        <v>40950</v>
      </c>
      <c r="E69" s="473">
        <v>40950</v>
      </c>
      <c r="F69" s="473">
        <v>40950</v>
      </c>
      <c r="G69" s="473">
        <v>40950</v>
      </c>
      <c r="H69" s="473">
        <v>40950</v>
      </c>
      <c r="I69" s="473">
        <v>40950</v>
      </c>
      <c r="J69" s="473">
        <v>40950</v>
      </c>
      <c r="K69" s="473">
        <v>0</v>
      </c>
      <c r="L69" s="473">
        <v>0</v>
      </c>
      <c r="M69" s="473">
        <v>0</v>
      </c>
      <c r="N69" s="396">
        <f t="shared" ref="N69:N75" si="5">SUM(B69:M69)</f>
        <v>325650</v>
      </c>
      <c r="O69" s="394">
        <f>IFERROR(AVERAGEIF(B69:M69,"&gt;0"),"")</f>
        <v>40706.25</v>
      </c>
    </row>
    <row r="70" spans="1:15" s="25" customFormat="1" ht="15" customHeight="1" x14ac:dyDescent="0.2">
      <c r="A70" s="408" t="s">
        <v>213</v>
      </c>
      <c r="B70" s="473">
        <v>0</v>
      </c>
      <c r="C70" s="473">
        <v>1868.62</v>
      </c>
      <c r="D70" s="473">
        <v>400</v>
      </c>
      <c r="E70" s="473">
        <v>1113.6500000000001</v>
      </c>
      <c r="F70" s="473">
        <v>1109.45</v>
      </c>
      <c r="G70" s="473">
        <v>2056.85</v>
      </c>
      <c r="H70" s="473">
        <v>1257.4000000000001</v>
      </c>
      <c r="I70" s="473">
        <v>1237</v>
      </c>
      <c r="J70" s="473">
        <v>1629.65</v>
      </c>
      <c r="K70" s="473">
        <v>0</v>
      </c>
      <c r="L70" s="473">
        <v>0</v>
      </c>
      <c r="M70" s="473">
        <v>0</v>
      </c>
      <c r="N70" s="396">
        <f t="shared" si="5"/>
        <v>10672.619999999999</v>
      </c>
      <c r="O70" s="394">
        <f t="shared" ref="O70:O79" si="6">IFERROR(AVERAGEIF(B70:M70,"&gt;0"),"")</f>
        <v>1334.0774999999999</v>
      </c>
    </row>
    <row r="71" spans="1:15" s="25" customFormat="1" ht="15" customHeight="1" x14ac:dyDescent="0.2">
      <c r="A71" s="408" t="s">
        <v>321</v>
      </c>
      <c r="B71" s="473">
        <v>0</v>
      </c>
      <c r="C71" s="473">
        <v>0</v>
      </c>
      <c r="D71" s="473">
        <v>0</v>
      </c>
      <c r="E71" s="473">
        <v>0</v>
      </c>
      <c r="F71" s="473">
        <v>0</v>
      </c>
      <c r="G71" s="473">
        <v>0</v>
      </c>
      <c r="H71" s="473">
        <v>0</v>
      </c>
      <c r="I71" s="473">
        <v>0</v>
      </c>
      <c r="J71" s="473">
        <v>0</v>
      </c>
      <c r="K71" s="473">
        <v>0</v>
      </c>
      <c r="L71" s="473">
        <v>0</v>
      </c>
      <c r="M71" s="473">
        <v>0</v>
      </c>
      <c r="N71" s="396">
        <f t="shared" si="5"/>
        <v>0</v>
      </c>
      <c r="O71" s="394" t="str">
        <f t="shared" si="6"/>
        <v/>
      </c>
    </row>
    <row r="72" spans="1:15" s="25" customFormat="1" ht="15" customHeight="1" x14ac:dyDescent="0.2">
      <c r="A72" s="411" t="s">
        <v>148</v>
      </c>
      <c r="B72" s="473">
        <v>5</v>
      </c>
      <c r="C72" s="473">
        <v>5</v>
      </c>
      <c r="D72" s="473">
        <v>5</v>
      </c>
      <c r="E72" s="473">
        <v>5</v>
      </c>
      <c r="F72" s="473">
        <v>5</v>
      </c>
      <c r="G72" s="473">
        <v>0</v>
      </c>
      <c r="H72" s="473">
        <v>0</v>
      </c>
      <c r="I72" s="473">
        <v>5</v>
      </c>
      <c r="J72" s="473">
        <v>0</v>
      </c>
      <c r="K72" s="473">
        <v>0</v>
      </c>
      <c r="L72" s="473">
        <v>0</v>
      </c>
      <c r="M72" s="473">
        <v>0</v>
      </c>
      <c r="N72" s="396">
        <f t="shared" si="5"/>
        <v>30</v>
      </c>
      <c r="O72" s="394">
        <f t="shared" si="6"/>
        <v>5</v>
      </c>
    </row>
    <row r="73" spans="1:15" s="25" customFormat="1" ht="15" customHeight="1" x14ac:dyDescent="0.2">
      <c r="A73" s="411" t="s">
        <v>374</v>
      </c>
      <c r="B73" s="473">
        <v>0</v>
      </c>
      <c r="C73" s="473">
        <v>0</v>
      </c>
      <c r="D73" s="473">
        <v>3650</v>
      </c>
      <c r="E73" s="473">
        <v>0</v>
      </c>
      <c r="F73" s="473">
        <v>0</v>
      </c>
      <c r="G73" s="473">
        <v>0</v>
      </c>
      <c r="H73" s="473">
        <v>0</v>
      </c>
      <c r="I73" s="473">
        <v>0</v>
      </c>
      <c r="J73" s="473">
        <v>0</v>
      </c>
      <c r="K73" s="473">
        <v>0</v>
      </c>
      <c r="L73" s="473">
        <v>0</v>
      </c>
      <c r="M73" s="473">
        <v>0</v>
      </c>
      <c r="N73" s="396">
        <f t="shared" si="5"/>
        <v>3650</v>
      </c>
      <c r="O73" s="394">
        <f t="shared" si="6"/>
        <v>3650</v>
      </c>
    </row>
    <row r="74" spans="1:15" s="25" customFormat="1" ht="15" customHeight="1" x14ac:dyDescent="0.2">
      <c r="A74" s="411" t="s">
        <v>61</v>
      </c>
      <c r="B74" s="473">
        <v>0</v>
      </c>
      <c r="C74" s="473">
        <v>5680.07</v>
      </c>
      <c r="D74" s="473">
        <v>3081.76</v>
      </c>
      <c r="E74" s="473">
        <v>1517</v>
      </c>
      <c r="F74" s="473">
        <v>1500</v>
      </c>
      <c r="G74" s="473">
        <v>1500</v>
      </c>
      <c r="H74" s="473">
        <v>1500</v>
      </c>
      <c r="I74" s="473">
        <v>1500</v>
      </c>
      <c r="J74" s="473">
        <v>18795</v>
      </c>
      <c r="K74" s="473">
        <v>0</v>
      </c>
      <c r="L74" s="473">
        <v>0</v>
      </c>
      <c r="M74" s="473">
        <v>0</v>
      </c>
      <c r="N74" s="396">
        <f t="shared" si="5"/>
        <v>35073.83</v>
      </c>
      <c r="O74" s="394">
        <f t="shared" si="6"/>
        <v>4384.2287500000002</v>
      </c>
    </row>
    <row r="75" spans="1:15" s="25" customFormat="1" ht="15" customHeight="1" x14ac:dyDescent="0.2">
      <c r="A75" s="411" t="s">
        <v>307</v>
      </c>
      <c r="B75" s="473">
        <v>0</v>
      </c>
      <c r="C75" s="473">
        <v>14612.5</v>
      </c>
      <c r="D75" s="473">
        <v>8507.5</v>
      </c>
      <c r="E75" s="473">
        <v>0</v>
      </c>
      <c r="F75" s="473">
        <v>0</v>
      </c>
      <c r="G75" s="473">
        <v>0</v>
      </c>
      <c r="H75" s="473">
        <v>0</v>
      </c>
      <c r="I75" s="473">
        <v>-137.5</v>
      </c>
      <c r="J75" s="473">
        <v>0</v>
      </c>
      <c r="K75" s="473">
        <v>0</v>
      </c>
      <c r="L75" s="473">
        <v>0</v>
      </c>
      <c r="M75" s="473">
        <v>0</v>
      </c>
      <c r="N75" s="396">
        <f t="shared" si="5"/>
        <v>22982.5</v>
      </c>
      <c r="O75" s="394">
        <f t="shared" si="6"/>
        <v>11560</v>
      </c>
    </row>
    <row r="76" spans="1:15" s="25" customFormat="1" ht="15" customHeight="1" x14ac:dyDescent="0.2">
      <c r="A76" s="411" t="s">
        <v>324</v>
      </c>
      <c r="B76" s="473">
        <v>3290.11</v>
      </c>
      <c r="C76" s="473">
        <v>0</v>
      </c>
      <c r="D76" s="473">
        <v>0</v>
      </c>
      <c r="E76" s="473">
        <v>0</v>
      </c>
      <c r="F76" s="473">
        <v>0</v>
      </c>
      <c r="G76" s="473">
        <v>0</v>
      </c>
      <c r="H76" s="473">
        <v>0</v>
      </c>
      <c r="I76" s="473">
        <v>0</v>
      </c>
      <c r="J76" s="473">
        <v>0</v>
      </c>
      <c r="K76" s="473">
        <v>0</v>
      </c>
      <c r="L76" s="473">
        <v>0</v>
      </c>
      <c r="M76" s="473">
        <v>0</v>
      </c>
      <c r="N76" s="396">
        <f>SUM(B76:M76)</f>
        <v>3290.11</v>
      </c>
      <c r="O76" s="394">
        <f t="shared" si="6"/>
        <v>3290.11</v>
      </c>
    </row>
    <row r="77" spans="1:15" s="25" customFormat="1" ht="15" customHeight="1" x14ac:dyDescent="0.2">
      <c r="A77" s="411" t="s">
        <v>3</v>
      </c>
      <c r="B77" s="473">
        <v>26.7</v>
      </c>
      <c r="C77" s="473">
        <v>3.67</v>
      </c>
      <c r="D77" s="473">
        <v>0</v>
      </c>
      <c r="E77" s="473">
        <v>0</v>
      </c>
      <c r="F77" s="473">
        <v>0</v>
      </c>
      <c r="G77" s="473">
        <v>0</v>
      </c>
      <c r="H77" s="473">
        <v>0</v>
      </c>
      <c r="I77" s="473">
        <v>0</v>
      </c>
      <c r="J77" s="473">
        <v>0</v>
      </c>
      <c r="K77" s="473">
        <v>0</v>
      </c>
      <c r="L77" s="473">
        <v>0</v>
      </c>
      <c r="M77" s="473">
        <v>0</v>
      </c>
      <c r="N77" s="396">
        <f>SUM(B77:M77)</f>
        <v>30.369999999999997</v>
      </c>
      <c r="O77" s="394">
        <f t="shared" si="6"/>
        <v>15.184999999999999</v>
      </c>
    </row>
    <row r="78" spans="1:15" s="25" customFormat="1" ht="15" customHeight="1" x14ac:dyDescent="0.2">
      <c r="A78" s="411" t="s">
        <v>250</v>
      </c>
      <c r="B78" s="473">
        <v>0</v>
      </c>
      <c r="C78" s="473">
        <v>0</v>
      </c>
      <c r="D78" s="473">
        <v>0</v>
      </c>
      <c r="E78" s="473">
        <v>0</v>
      </c>
      <c r="F78" s="473">
        <v>0</v>
      </c>
      <c r="G78" s="473">
        <v>0</v>
      </c>
      <c r="H78" s="473">
        <v>0</v>
      </c>
      <c r="I78" s="473">
        <v>0</v>
      </c>
      <c r="J78" s="473">
        <v>0</v>
      </c>
      <c r="K78" s="473">
        <v>0</v>
      </c>
      <c r="L78" s="473">
        <v>0</v>
      </c>
      <c r="M78" s="473">
        <v>0</v>
      </c>
      <c r="N78" s="396">
        <f>SUM(B78:M78)</f>
        <v>0</v>
      </c>
      <c r="O78" s="394" t="str">
        <f t="shared" si="6"/>
        <v/>
      </c>
    </row>
    <row r="79" spans="1:15" s="25" customFormat="1" ht="15" customHeight="1" x14ac:dyDescent="0.2">
      <c r="A79" s="411" t="s">
        <v>363</v>
      </c>
      <c r="B79" s="473">
        <v>0</v>
      </c>
      <c r="C79" s="473">
        <v>0</v>
      </c>
      <c r="D79" s="473">
        <v>0</v>
      </c>
      <c r="E79" s="473">
        <v>0</v>
      </c>
      <c r="F79" s="473">
        <v>0</v>
      </c>
      <c r="G79" s="473">
        <v>0</v>
      </c>
      <c r="H79" s="473">
        <v>0</v>
      </c>
      <c r="I79" s="473">
        <v>0</v>
      </c>
      <c r="J79" s="473">
        <v>0</v>
      </c>
      <c r="K79" s="473">
        <v>0</v>
      </c>
      <c r="L79" s="473">
        <v>0</v>
      </c>
      <c r="M79" s="473">
        <v>0</v>
      </c>
      <c r="N79" s="396">
        <f>SUM(B79:M79)</f>
        <v>0</v>
      </c>
      <c r="O79" s="394" t="str">
        <f t="shared" si="6"/>
        <v/>
      </c>
    </row>
    <row r="80" spans="1:15" s="25" customFormat="1" ht="15" customHeight="1" thickBot="1" x14ac:dyDescent="0.25">
      <c r="A80" s="412" t="s">
        <v>1</v>
      </c>
      <c r="B80" s="483">
        <f t="shared" ref="B80:M80" si="7">SUM(B69:B79)</f>
        <v>3321.81</v>
      </c>
      <c r="C80" s="483">
        <f t="shared" si="7"/>
        <v>61169.86</v>
      </c>
      <c r="D80" s="483">
        <f t="shared" si="7"/>
        <v>56594.26</v>
      </c>
      <c r="E80" s="483">
        <f>SUM(E69:E79)</f>
        <v>43585.65</v>
      </c>
      <c r="F80" s="483">
        <f t="shared" si="7"/>
        <v>43564.45</v>
      </c>
      <c r="G80" s="483">
        <f t="shared" si="7"/>
        <v>44506.85</v>
      </c>
      <c r="H80" s="483">
        <f t="shared" si="7"/>
        <v>43707.4</v>
      </c>
      <c r="I80" s="483">
        <f t="shared" si="7"/>
        <v>43554.5</v>
      </c>
      <c r="J80" s="483">
        <f>SUM(J69:J79)</f>
        <v>61374.65</v>
      </c>
      <c r="K80" s="483">
        <f t="shared" si="7"/>
        <v>0</v>
      </c>
      <c r="L80" s="483">
        <f t="shared" si="7"/>
        <v>0</v>
      </c>
      <c r="M80" s="483">
        <f t="shared" si="7"/>
        <v>0</v>
      </c>
      <c r="N80" s="483">
        <f>SUM(B80:M80)</f>
        <v>401379.43</v>
      </c>
      <c r="O80" s="414">
        <f>IFERROR(AVERAGEIF(B80:M80,"&gt;0"),"")</f>
        <v>44597.714444444442</v>
      </c>
    </row>
    <row r="81" spans="1:15" s="25" customFormat="1" ht="15" customHeight="1" thickBot="1" x14ac:dyDescent="0.25">
      <c r="A81" s="415"/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256"/>
      <c r="O81" s="417"/>
    </row>
    <row r="82" spans="1:15" s="34" customFormat="1" ht="15" customHeight="1" thickBot="1" x14ac:dyDescent="0.25">
      <c r="A82" s="418" t="s">
        <v>9</v>
      </c>
      <c r="B82" s="419">
        <f>'[2]2020'!C32</f>
        <v>24203.75</v>
      </c>
      <c r="C82" s="419">
        <f>'[2]2020'!D32</f>
        <v>40342.65</v>
      </c>
      <c r="D82" s="419">
        <f>'[2]2020'!E32</f>
        <v>24140.48</v>
      </c>
      <c r="E82" s="419">
        <f>'[2]2020'!F32</f>
        <v>40294.339999999997</v>
      </c>
      <c r="F82" s="419">
        <f>'[2]2020'!G32</f>
        <v>31720.79</v>
      </c>
      <c r="G82" s="419">
        <f>'[2]2020'!H32</f>
        <v>55461.8</v>
      </c>
      <c r="H82" s="419">
        <f>'[2]2020'!I32</f>
        <v>43146.3</v>
      </c>
      <c r="I82" s="419">
        <f>'[2]2020'!J32</f>
        <v>67955.16</v>
      </c>
      <c r="J82" s="419">
        <f>'[2]2020'!K32</f>
        <v>83508.75</v>
      </c>
      <c r="K82" s="419">
        <f>'[2]2020'!L32</f>
        <v>0</v>
      </c>
      <c r="L82" s="419">
        <f>'[2]2020'!M32</f>
        <v>0</v>
      </c>
      <c r="M82" s="419">
        <f>'[2]2020'!N32</f>
        <v>0</v>
      </c>
      <c r="N82" s="256"/>
      <c r="O82" s="256"/>
    </row>
    <row r="83" spans="1:15" s="25" customFormat="1" ht="14.1" customHeight="1" x14ac:dyDescent="0.2">
      <c r="N83" s="34"/>
    </row>
    <row r="84" spans="1:15" s="25" customFormat="1" ht="14.1" customHeight="1" x14ac:dyDescent="0.2">
      <c r="N84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O71"/>
  <sheetViews>
    <sheetView topLeftCell="B34" zoomScale="140" zoomScaleNormal="140" workbookViewId="0">
      <selection activeCell="L64" sqref="L64"/>
    </sheetView>
  </sheetViews>
  <sheetFormatPr defaultRowHeight="12.75" x14ac:dyDescent="0.2"/>
  <cols>
    <col min="1" max="1" width="34.7109375" style="44" customWidth="1"/>
    <col min="2" max="13" width="10.7109375" style="44" customWidth="1"/>
    <col min="14" max="15" width="10.7109375" style="219" customWidth="1"/>
    <col min="16" max="16384" width="9.140625" style="44"/>
  </cols>
  <sheetData>
    <row r="1" spans="1:15" ht="12.6" customHeight="1" x14ac:dyDescent="0.2">
      <c r="A1" s="511" t="str">
        <f>APUCARANA!A1:O2</f>
        <v xml:space="preserve">ORDEM DOS ADVOGADOS DO BRASIL - Seção PR </v>
      </c>
      <c r="B1" s="512" t="e">
        <f>#REF!</f>
        <v>#REF!</v>
      </c>
      <c r="C1" s="512" t="e">
        <f>#REF!</f>
        <v>#REF!</v>
      </c>
      <c r="D1" s="512" t="e">
        <f>#REF!</f>
        <v>#REF!</v>
      </c>
      <c r="E1" s="512" t="e">
        <f>#REF!</f>
        <v>#REF!</v>
      </c>
      <c r="F1" s="512" t="e">
        <f>#REF!</f>
        <v>#REF!</v>
      </c>
      <c r="G1" s="512" t="e">
        <f>#REF!</f>
        <v>#REF!</v>
      </c>
      <c r="H1" s="512" t="e">
        <f>#REF!</f>
        <v>#REF!</v>
      </c>
      <c r="I1" s="512" t="e">
        <f>#REF!</f>
        <v>#REF!</v>
      </c>
      <c r="J1" s="512" t="e">
        <f>#REF!</f>
        <v>#REF!</v>
      </c>
      <c r="K1" s="512" t="e">
        <f>#REF!</f>
        <v>#REF!</v>
      </c>
      <c r="L1" s="512" t="e">
        <f>#REF!</f>
        <v>#REF!</v>
      </c>
      <c r="M1" s="512" t="e">
        <f>#REF!</f>
        <v>#REF!</v>
      </c>
      <c r="N1" s="512" t="e">
        <f>#REF!</f>
        <v>#REF!</v>
      </c>
      <c r="O1" s="513" t="e">
        <f>#REF!</f>
        <v>#REF!</v>
      </c>
    </row>
    <row r="2" spans="1:15" ht="12.6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215"/>
    </row>
    <row r="4" spans="1:15" ht="12.6" customHeight="1" x14ac:dyDescent="0.2">
      <c r="A4" s="517" t="s">
        <v>15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5"/>
      <c r="O5" s="215"/>
    </row>
    <row r="6" spans="1:15" s="25" customFormat="1" ht="12.6" customHeight="1" thickBot="1" x14ac:dyDescent="0.25">
      <c r="A6" s="101" t="str">
        <f>APUCARANA!6:6</f>
        <v>Espécie / Período</v>
      </c>
      <c r="B6" s="102">
        <f>APUCARANA!B6</f>
        <v>43831</v>
      </c>
      <c r="C6" s="102">
        <f>APUCARANA!C6</f>
        <v>43862</v>
      </c>
      <c r="D6" s="102">
        <f>APUCARANA!D6</f>
        <v>43891</v>
      </c>
      <c r="E6" s="102">
        <f>APUCARANA!E6</f>
        <v>43922</v>
      </c>
      <c r="F6" s="102">
        <f>APUCARANA!F6</f>
        <v>43952</v>
      </c>
      <c r="G6" s="102">
        <f>APUCARANA!G6</f>
        <v>43983</v>
      </c>
      <c r="H6" s="102">
        <f>APUCARANA!H6</f>
        <v>44013</v>
      </c>
      <c r="I6" s="102">
        <f>APUCARANA!I6</f>
        <v>44044</v>
      </c>
      <c r="J6" s="102">
        <f>APUCARANA!J6</f>
        <v>44075</v>
      </c>
      <c r="K6" s="102">
        <f>APUCARANA!K6</f>
        <v>44105</v>
      </c>
      <c r="L6" s="102">
        <f>APUCARANA!L6</f>
        <v>44136</v>
      </c>
      <c r="M6" s="102">
        <f>APUCARANA!M6</f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293</v>
      </c>
      <c r="B7" s="53">
        <v>8.33</v>
      </c>
      <c r="C7" s="53">
        <v>8.33</v>
      </c>
      <c r="D7" s="53">
        <v>8.33</v>
      </c>
      <c r="E7" s="53">
        <v>8.3699999999999992</v>
      </c>
      <c r="F7" s="53">
        <v>0</v>
      </c>
      <c r="G7" s="53">
        <v>0</v>
      </c>
      <c r="H7" s="53">
        <v>8.33</v>
      </c>
      <c r="I7" s="53">
        <v>8.32</v>
      </c>
      <c r="J7" s="53">
        <v>8.33</v>
      </c>
      <c r="K7" s="53">
        <v>0</v>
      </c>
      <c r="L7" s="53">
        <v>0</v>
      </c>
      <c r="M7" s="53">
        <v>0</v>
      </c>
      <c r="N7" s="184">
        <f t="shared" ref="N7:N22" si="0">SUM(B7:M7)</f>
        <v>58.339999999999996</v>
      </c>
      <c r="O7" s="106">
        <f>IFERROR(AVERAGEIF(B7:M7,"&gt;0"),"")</f>
        <v>8.3342857142857145</v>
      </c>
    </row>
    <row r="8" spans="1:15" s="71" customFormat="1" ht="12.6" customHeight="1" x14ac:dyDescent="0.2">
      <c r="A8" s="105" t="s">
        <v>122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220">
        <f>SUM(B8:M8)</f>
        <v>0</v>
      </c>
      <c r="O8" s="106" t="str">
        <f t="shared" ref="O8:O53" si="1">IFERROR(AVERAGEIF(B8:M8,"&gt;0"),"")</f>
        <v/>
      </c>
    </row>
    <row r="9" spans="1:15" s="25" customFormat="1" ht="12.6" customHeight="1" x14ac:dyDescent="0.2">
      <c r="A9" s="105" t="s">
        <v>240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184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228</v>
      </c>
      <c r="B10" s="53">
        <v>0</v>
      </c>
      <c r="C10" s="53">
        <v>0</v>
      </c>
      <c r="D10" s="53">
        <v>0</v>
      </c>
      <c r="E10" s="53">
        <v>0</v>
      </c>
      <c r="F10" s="53">
        <v>250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184">
        <f t="shared" si="0"/>
        <v>250</v>
      </c>
      <c r="O10" s="106">
        <f t="shared" si="1"/>
        <v>250</v>
      </c>
    </row>
    <row r="11" spans="1:15" s="25" customFormat="1" ht="12.6" customHeight="1" x14ac:dyDescent="0.2">
      <c r="A11" s="105" t="s">
        <v>180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184">
        <f t="shared" ref="N11:N16" si="2">SUM(B11:M11)</f>
        <v>0</v>
      </c>
      <c r="O11" s="106" t="str">
        <f t="shared" si="1"/>
        <v/>
      </c>
    </row>
    <row r="12" spans="1:15" s="25" customFormat="1" ht="12.6" customHeight="1" x14ac:dyDescent="0.2">
      <c r="A12" s="105" t="s">
        <v>617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184">
        <f t="shared" si="2"/>
        <v>0</v>
      </c>
      <c r="O12" s="106" t="str">
        <f t="shared" si="1"/>
        <v/>
      </c>
    </row>
    <row r="13" spans="1:15" s="25" customFormat="1" ht="12.6" customHeight="1" x14ac:dyDescent="0.2">
      <c r="A13" s="105" t="s">
        <v>309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226">
        <f t="shared" si="2"/>
        <v>0</v>
      </c>
      <c r="O13" s="106" t="str">
        <f t="shared" si="1"/>
        <v/>
      </c>
    </row>
    <row r="14" spans="1:15" s="25" customFormat="1" ht="12.6" customHeight="1" x14ac:dyDescent="0.2">
      <c r="A14" s="162" t="s">
        <v>167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820.9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184">
        <f t="shared" si="2"/>
        <v>820.9</v>
      </c>
      <c r="O14" s="106">
        <f t="shared" si="1"/>
        <v>820.9</v>
      </c>
    </row>
    <row r="15" spans="1:15" s="25" customFormat="1" ht="12.6" customHeight="1" x14ac:dyDescent="0.2">
      <c r="A15" s="105" t="s">
        <v>131</v>
      </c>
      <c r="B15" s="53">
        <v>0</v>
      </c>
      <c r="C15" s="53">
        <v>0</v>
      </c>
      <c r="D15" s="53">
        <v>0</v>
      </c>
      <c r="E15" s="53"/>
      <c r="F15" s="53">
        <v>0</v>
      </c>
      <c r="G15" s="53">
        <v>0</v>
      </c>
      <c r="H15" s="53">
        <v>0</v>
      </c>
      <c r="I15" s="53">
        <v>0</v>
      </c>
      <c r="J15" s="53">
        <v>145.03</v>
      </c>
      <c r="K15" s="53">
        <v>0</v>
      </c>
      <c r="L15" s="53">
        <v>0</v>
      </c>
      <c r="M15" s="53">
        <v>0</v>
      </c>
      <c r="N15" s="184">
        <f t="shared" si="2"/>
        <v>145.03</v>
      </c>
      <c r="O15" s="106">
        <f t="shared" si="1"/>
        <v>145.03</v>
      </c>
    </row>
    <row r="16" spans="1:15" s="25" customFormat="1" ht="12.6" customHeight="1" x14ac:dyDescent="0.2">
      <c r="A16" s="105" t="s">
        <v>301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184">
        <f t="shared" si="2"/>
        <v>0</v>
      </c>
      <c r="O16" s="106" t="str">
        <f t="shared" si="1"/>
        <v/>
      </c>
    </row>
    <row r="17" spans="1:15" s="25" customFormat="1" ht="12.6" customHeight="1" x14ac:dyDescent="0.2">
      <c r="A17" s="105" t="s">
        <v>149</v>
      </c>
      <c r="B17" s="53">
        <v>28.15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184">
        <f t="shared" si="0"/>
        <v>28.15</v>
      </c>
      <c r="O17" s="106">
        <f t="shared" si="1"/>
        <v>28.15</v>
      </c>
    </row>
    <row r="18" spans="1:15" s="25" customFormat="1" ht="12.6" customHeight="1" x14ac:dyDescent="0.2">
      <c r="A18" s="105" t="s">
        <v>182</v>
      </c>
      <c r="B18" s="53">
        <v>380</v>
      </c>
      <c r="C18" s="53">
        <v>111.25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184">
        <f t="shared" si="0"/>
        <v>491.25</v>
      </c>
      <c r="O18" s="106">
        <f t="shared" si="1"/>
        <v>245.625</v>
      </c>
    </row>
    <row r="19" spans="1:15" s="25" customFormat="1" ht="12.6" customHeight="1" x14ac:dyDescent="0.2">
      <c r="A19" s="105" t="s">
        <v>187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184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80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184">
        <f t="shared" si="0"/>
        <v>0</v>
      </c>
      <c r="O20" s="106" t="str">
        <f t="shared" si="1"/>
        <v/>
      </c>
    </row>
    <row r="21" spans="1:15" s="25" customFormat="1" ht="12.6" customHeight="1" x14ac:dyDescent="0.2">
      <c r="A21" s="105" t="s">
        <v>185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184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216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160</v>
      </c>
      <c r="J22" s="53">
        <v>0</v>
      </c>
      <c r="K22" s="53">
        <v>0</v>
      </c>
      <c r="L22" s="53">
        <v>0</v>
      </c>
      <c r="M22" s="53">
        <v>0</v>
      </c>
      <c r="N22" s="184">
        <f t="shared" si="0"/>
        <v>160</v>
      </c>
      <c r="O22" s="106">
        <f t="shared" si="1"/>
        <v>160</v>
      </c>
    </row>
    <row r="23" spans="1:15" s="25" customFormat="1" ht="12.6" customHeight="1" x14ac:dyDescent="0.2">
      <c r="A23" s="105" t="s">
        <v>136</v>
      </c>
      <c r="B23" s="53">
        <v>200</v>
      </c>
      <c r="C23" s="53">
        <v>200</v>
      </c>
      <c r="D23" s="53">
        <v>400</v>
      </c>
      <c r="E23" s="53">
        <v>0</v>
      </c>
      <c r="F23" s="53">
        <v>200</v>
      </c>
      <c r="G23" s="53">
        <v>200</v>
      </c>
      <c r="H23" s="53">
        <v>0</v>
      </c>
      <c r="I23" s="53">
        <v>0</v>
      </c>
      <c r="J23" s="53">
        <v>200</v>
      </c>
      <c r="K23" s="53">
        <v>0</v>
      </c>
      <c r="L23" s="53">
        <v>0</v>
      </c>
      <c r="M23" s="53">
        <v>0</v>
      </c>
      <c r="N23" s="184">
        <f t="shared" ref="N23:N53" si="3">SUM(B23:M23)</f>
        <v>1400</v>
      </c>
      <c r="O23" s="106">
        <f t="shared" si="1"/>
        <v>233.33333333333334</v>
      </c>
    </row>
    <row r="24" spans="1:15" s="25" customFormat="1" ht="12.6" customHeight="1" x14ac:dyDescent="0.2">
      <c r="A24" s="105" t="s">
        <v>158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184">
        <f>SUM(B24:M24)</f>
        <v>0</v>
      </c>
      <c r="O24" s="106" t="str">
        <f t="shared" si="1"/>
        <v/>
      </c>
    </row>
    <row r="25" spans="1:15" s="25" customFormat="1" ht="12.6" customHeight="1" x14ac:dyDescent="0.2">
      <c r="A25" s="105" t="s">
        <v>183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184">
        <f>SUM(B25:M25)</f>
        <v>0</v>
      </c>
      <c r="O25" s="106" t="str">
        <f t="shared" si="1"/>
        <v/>
      </c>
    </row>
    <row r="26" spans="1:15" s="25" customFormat="1" ht="12.6" customHeight="1" x14ac:dyDescent="0.2">
      <c r="A26" s="105" t="s">
        <v>241</v>
      </c>
      <c r="B26" s="53">
        <v>0</v>
      </c>
      <c r="C26" s="53">
        <v>0</v>
      </c>
      <c r="D26" s="53">
        <v>225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184">
        <f>SUM(B26:M26)</f>
        <v>225</v>
      </c>
      <c r="O26" s="106">
        <f t="shared" si="1"/>
        <v>225</v>
      </c>
    </row>
    <row r="27" spans="1:15" s="25" customFormat="1" ht="12.6" customHeight="1" x14ac:dyDescent="0.2">
      <c r="A27" s="162" t="s">
        <v>364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213">
        <f>SUM(B27:M27)</f>
        <v>0</v>
      </c>
      <c r="O27" s="106" t="str">
        <f t="shared" si="1"/>
        <v/>
      </c>
    </row>
    <row r="28" spans="1:15" s="25" customFormat="1" ht="12.6" customHeight="1" x14ac:dyDescent="0.2">
      <c r="A28" s="105" t="s">
        <v>68</v>
      </c>
      <c r="B28" s="53">
        <v>35.880000000000003</v>
      </c>
      <c r="C28" s="53">
        <v>101.25</v>
      </c>
      <c r="D28" s="53">
        <v>40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184">
        <f t="shared" si="3"/>
        <v>177.13</v>
      </c>
      <c r="O28" s="106">
        <f t="shared" si="1"/>
        <v>59.043333333333329</v>
      </c>
    </row>
    <row r="29" spans="1:15" s="25" customFormat="1" ht="12.6" customHeight="1" x14ac:dyDescent="0.2">
      <c r="A29" s="105" t="s">
        <v>108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184">
        <f>SUM(B29:M29)</f>
        <v>0</v>
      </c>
      <c r="O29" s="106" t="str">
        <f t="shared" si="1"/>
        <v/>
      </c>
    </row>
    <row r="30" spans="1:15" s="25" customFormat="1" ht="12.6" customHeight="1" x14ac:dyDescent="0.2">
      <c r="A30" s="105" t="s">
        <v>117</v>
      </c>
      <c r="B30" s="53">
        <v>0</v>
      </c>
      <c r="C30" s="53">
        <v>259.72000000000003</v>
      </c>
      <c r="D30" s="53">
        <v>285.68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243.56</v>
      </c>
      <c r="K30" s="53">
        <v>0</v>
      </c>
      <c r="L30" s="53">
        <v>0</v>
      </c>
      <c r="M30" s="53">
        <v>0</v>
      </c>
      <c r="N30" s="184">
        <f>SUM(B30:M30)</f>
        <v>788.96</v>
      </c>
      <c r="O30" s="106">
        <f t="shared" si="1"/>
        <v>262.98666666666668</v>
      </c>
    </row>
    <row r="31" spans="1:15" s="25" customFormat="1" ht="12.6" customHeight="1" x14ac:dyDescent="0.2">
      <c r="A31" s="105" t="s">
        <v>126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184">
        <f>SUM(B31:M31)</f>
        <v>0</v>
      </c>
      <c r="O31" s="106" t="str">
        <f t="shared" si="1"/>
        <v/>
      </c>
    </row>
    <row r="32" spans="1:15" s="25" customFormat="1" ht="12.6" customHeight="1" x14ac:dyDescent="0.2">
      <c r="A32" s="105" t="s">
        <v>69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184">
        <f>SUM(B32:M32)</f>
        <v>0</v>
      </c>
      <c r="O32" s="106" t="str">
        <f t="shared" si="1"/>
        <v/>
      </c>
    </row>
    <row r="33" spans="1:15" s="25" customFormat="1" ht="12.6" customHeight="1" x14ac:dyDescent="0.2">
      <c r="A33" s="105" t="s">
        <v>156</v>
      </c>
      <c r="B33" s="53">
        <v>49.3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184">
        <f>SUM(B33:M33)</f>
        <v>49.3</v>
      </c>
      <c r="O33" s="106">
        <f t="shared" si="1"/>
        <v>49.3</v>
      </c>
    </row>
    <row r="34" spans="1:15" s="25" customFormat="1" ht="12.6" customHeight="1" x14ac:dyDescent="0.2">
      <c r="A34" s="105" t="s">
        <v>123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184">
        <f t="shared" si="3"/>
        <v>0</v>
      </c>
      <c r="O34" s="106" t="str">
        <f t="shared" si="1"/>
        <v/>
      </c>
    </row>
    <row r="35" spans="1:15" s="25" customFormat="1" ht="12.6" customHeight="1" x14ac:dyDescent="0.2">
      <c r="A35" s="105" t="s">
        <v>295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154.34</v>
      </c>
      <c r="K35" s="53">
        <v>0</v>
      </c>
      <c r="L35" s="53">
        <v>0</v>
      </c>
      <c r="M35" s="53">
        <v>0</v>
      </c>
      <c r="N35" s="184">
        <f t="shared" si="3"/>
        <v>154.34</v>
      </c>
      <c r="O35" s="106">
        <f t="shared" si="1"/>
        <v>154.34</v>
      </c>
    </row>
    <row r="36" spans="1:15" s="25" customFormat="1" ht="12.6" customHeight="1" x14ac:dyDescent="0.2">
      <c r="A36" s="105" t="s">
        <v>176</v>
      </c>
      <c r="B36" s="53">
        <v>0</v>
      </c>
      <c r="C36" s="53">
        <v>15.4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870</v>
      </c>
      <c r="K36" s="53">
        <v>0</v>
      </c>
      <c r="L36" s="53">
        <v>0</v>
      </c>
      <c r="M36" s="53">
        <v>0</v>
      </c>
      <c r="N36" s="184">
        <f>SUM(B36:M36)</f>
        <v>885.4</v>
      </c>
      <c r="O36" s="106">
        <f t="shared" si="1"/>
        <v>442.7</v>
      </c>
    </row>
    <row r="37" spans="1:15" s="25" customFormat="1" ht="12.6" customHeight="1" x14ac:dyDescent="0.2">
      <c r="A37" s="105" t="s">
        <v>610</v>
      </c>
      <c r="B37" s="53">
        <v>0</v>
      </c>
      <c r="C37" s="53"/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157.6</v>
      </c>
      <c r="K37" s="53">
        <v>0</v>
      </c>
      <c r="L37" s="53">
        <v>0</v>
      </c>
      <c r="M37" s="53">
        <v>0</v>
      </c>
      <c r="N37" s="184">
        <f>SUM(B37:M37)</f>
        <v>157.6</v>
      </c>
      <c r="O37" s="106">
        <f t="shared" si="1"/>
        <v>157.6</v>
      </c>
    </row>
    <row r="38" spans="1:15" s="25" customFormat="1" ht="12.6" customHeight="1" x14ac:dyDescent="0.2">
      <c r="A38" s="105" t="s">
        <v>102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184">
        <f t="shared" si="3"/>
        <v>0</v>
      </c>
      <c r="O38" s="106" t="str">
        <f t="shared" si="1"/>
        <v/>
      </c>
    </row>
    <row r="39" spans="1:15" s="25" customFormat="1" ht="12.6" customHeight="1" x14ac:dyDescent="0.2">
      <c r="A39" s="270" t="s">
        <v>372</v>
      </c>
      <c r="B39" s="53">
        <v>149.93</v>
      </c>
      <c r="C39" s="53">
        <v>149.93</v>
      </c>
      <c r="D39" s="53">
        <v>149.93</v>
      </c>
      <c r="E39" s="53">
        <v>149.93</v>
      </c>
      <c r="F39" s="53">
        <v>149.93</v>
      </c>
      <c r="G39" s="53">
        <v>201.27</v>
      </c>
      <c r="H39" s="53">
        <v>201.27</v>
      </c>
      <c r="I39" s="53">
        <v>201.27</v>
      </c>
      <c r="J39" s="53">
        <v>201.27</v>
      </c>
      <c r="K39" s="53">
        <v>0</v>
      </c>
      <c r="L39" s="53">
        <v>0</v>
      </c>
      <c r="M39" s="53">
        <v>0</v>
      </c>
      <c r="N39" s="184">
        <f>SUM(B39:M39)</f>
        <v>1554.73</v>
      </c>
      <c r="O39" s="106">
        <f t="shared" si="1"/>
        <v>172.74777777777777</v>
      </c>
    </row>
    <row r="40" spans="1:15" s="25" customFormat="1" ht="12.6" customHeight="1" x14ac:dyDescent="0.2">
      <c r="A40" s="105" t="s">
        <v>147</v>
      </c>
      <c r="B40" s="53">
        <v>1240</v>
      </c>
      <c r="C40" s="53">
        <v>840</v>
      </c>
      <c r="D40" s="53">
        <v>1600</v>
      </c>
      <c r="E40" s="53">
        <v>0</v>
      </c>
      <c r="F40" s="53">
        <v>0</v>
      </c>
      <c r="G40" s="53">
        <v>600</v>
      </c>
      <c r="H40" s="53">
        <v>480</v>
      </c>
      <c r="I40" s="53">
        <v>1200</v>
      </c>
      <c r="J40" s="53">
        <v>480</v>
      </c>
      <c r="K40" s="53">
        <v>0</v>
      </c>
      <c r="L40" s="53">
        <v>0</v>
      </c>
      <c r="M40" s="53">
        <v>0</v>
      </c>
      <c r="N40" s="184">
        <f t="shared" si="3"/>
        <v>6440</v>
      </c>
      <c r="O40" s="106">
        <f t="shared" si="1"/>
        <v>920</v>
      </c>
    </row>
    <row r="41" spans="1:15" s="25" customFormat="1" ht="12.6" customHeight="1" x14ac:dyDescent="0.2">
      <c r="A41" s="105" t="s">
        <v>274</v>
      </c>
      <c r="B41" s="53">
        <v>0</v>
      </c>
      <c r="C41" s="53">
        <v>0</v>
      </c>
      <c r="D41" s="53">
        <v>7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184">
        <f t="shared" si="3"/>
        <v>7</v>
      </c>
      <c r="O41" s="106">
        <f t="shared" si="1"/>
        <v>7</v>
      </c>
    </row>
    <row r="42" spans="1:15" s="25" customFormat="1" ht="12.6" customHeight="1" x14ac:dyDescent="0.2">
      <c r="A42" s="105" t="s">
        <v>403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184">
        <f>SUM(B42:M42)</f>
        <v>0</v>
      </c>
      <c r="O42" s="106" t="str">
        <f t="shared" si="1"/>
        <v/>
      </c>
    </row>
    <row r="43" spans="1:15" s="25" customFormat="1" ht="12.6" customHeight="1" x14ac:dyDescent="0.2">
      <c r="A43" s="105" t="s">
        <v>212</v>
      </c>
      <c r="B43" s="53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184">
        <f>SUM(B43:M43)</f>
        <v>0</v>
      </c>
      <c r="O43" s="106" t="str">
        <f t="shared" si="1"/>
        <v/>
      </c>
    </row>
    <row r="44" spans="1:15" s="25" customFormat="1" ht="12.6" customHeight="1" x14ac:dyDescent="0.2">
      <c r="A44" s="105" t="s">
        <v>71</v>
      </c>
      <c r="B44" s="53">
        <v>71</v>
      </c>
      <c r="C44" s="53">
        <v>46.65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139.94999999999999</v>
      </c>
      <c r="K44" s="53">
        <v>0</v>
      </c>
      <c r="L44" s="53">
        <v>0</v>
      </c>
      <c r="M44" s="53">
        <v>0</v>
      </c>
      <c r="N44" s="184">
        <f t="shared" si="3"/>
        <v>257.60000000000002</v>
      </c>
      <c r="O44" s="106">
        <f t="shared" si="1"/>
        <v>85.866666666666674</v>
      </c>
    </row>
    <row r="45" spans="1:15" s="25" customFormat="1" ht="12.6" customHeight="1" x14ac:dyDescent="0.2">
      <c r="A45" s="105" t="s">
        <v>72</v>
      </c>
      <c r="B45" s="53">
        <v>290.45</v>
      </c>
      <c r="C45" s="53">
        <v>298.73</v>
      </c>
      <c r="D45" s="53">
        <v>299.67</v>
      </c>
      <c r="E45" s="53">
        <v>300.55</v>
      </c>
      <c r="F45" s="53">
        <v>299.70999999999998</v>
      </c>
      <c r="G45" s="53">
        <v>239.37</v>
      </c>
      <c r="H45" s="53">
        <v>328.95</v>
      </c>
      <c r="I45" s="53">
        <v>287.58999999999997</v>
      </c>
      <c r="J45" s="53">
        <v>303.91000000000003</v>
      </c>
      <c r="K45" s="53">
        <v>0</v>
      </c>
      <c r="L45" s="53">
        <v>0</v>
      </c>
      <c r="M45" s="53">
        <v>0</v>
      </c>
      <c r="N45" s="184">
        <f t="shared" si="3"/>
        <v>2648.93</v>
      </c>
      <c r="O45" s="106">
        <f t="shared" si="1"/>
        <v>294.32555555555552</v>
      </c>
    </row>
    <row r="46" spans="1:15" s="25" customFormat="1" ht="12.6" customHeight="1" x14ac:dyDescent="0.2">
      <c r="A46" s="105" t="s">
        <v>378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40</v>
      </c>
      <c r="K46" s="53">
        <v>0</v>
      </c>
      <c r="L46" s="53">
        <v>0</v>
      </c>
      <c r="M46" s="53">
        <v>0</v>
      </c>
      <c r="N46" s="184">
        <f t="shared" si="3"/>
        <v>40</v>
      </c>
      <c r="O46" s="106">
        <f t="shared" si="1"/>
        <v>40</v>
      </c>
    </row>
    <row r="47" spans="1:15" s="25" customFormat="1" ht="12.6" customHeight="1" x14ac:dyDescent="0.2">
      <c r="A47" s="105" t="s">
        <v>98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184">
        <f t="shared" si="3"/>
        <v>0</v>
      </c>
      <c r="O47" s="106" t="str">
        <f t="shared" si="1"/>
        <v/>
      </c>
    </row>
    <row r="48" spans="1:15" s="25" customFormat="1" ht="12.6" customHeight="1" x14ac:dyDescent="0.2">
      <c r="A48" s="105" t="s">
        <v>74</v>
      </c>
      <c r="B48" s="53">
        <v>135</v>
      </c>
      <c r="C48" s="53">
        <v>135</v>
      </c>
      <c r="D48" s="53">
        <v>270</v>
      </c>
      <c r="E48" s="53">
        <v>0</v>
      </c>
      <c r="F48" s="53">
        <v>135</v>
      </c>
      <c r="G48" s="53">
        <v>135</v>
      </c>
      <c r="H48" s="53">
        <v>135</v>
      </c>
      <c r="I48" s="53">
        <v>135</v>
      </c>
      <c r="J48" s="53">
        <v>135</v>
      </c>
      <c r="K48" s="53">
        <v>0</v>
      </c>
      <c r="L48" s="53">
        <v>0</v>
      </c>
      <c r="M48" s="53">
        <v>0</v>
      </c>
      <c r="N48" s="184">
        <f t="shared" si="3"/>
        <v>1215</v>
      </c>
      <c r="O48" s="106">
        <f t="shared" si="1"/>
        <v>151.875</v>
      </c>
    </row>
    <row r="49" spans="1:15" s="25" customFormat="1" ht="12.6" customHeight="1" x14ac:dyDescent="0.2">
      <c r="A49" s="105" t="s">
        <v>75</v>
      </c>
      <c r="B49" s="53">
        <v>928.95</v>
      </c>
      <c r="C49" s="53">
        <v>0</v>
      </c>
      <c r="D49" s="53">
        <v>1774.69</v>
      </c>
      <c r="E49" s="53">
        <v>905.15</v>
      </c>
      <c r="F49" s="53">
        <v>942.41</v>
      </c>
      <c r="G49" s="53">
        <v>879.11</v>
      </c>
      <c r="H49" s="53">
        <v>977.01</v>
      </c>
      <c r="I49" s="53">
        <v>913.97</v>
      </c>
      <c r="J49" s="53">
        <v>884.37</v>
      </c>
      <c r="K49" s="53">
        <v>0</v>
      </c>
      <c r="L49" s="53">
        <v>0</v>
      </c>
      <c r="M49" s="53">
        <v>0</v>
      </c>
      <c r="N49" s="184">
        <f t="shared" si="3"/>
        <v>8205.6600000000017</v>
      </c>
      <c r="O49" s="106">
        <f t="shared" si="1"/>
        <v>1025.7075000000002</v>
      </c>
    </row>
    <row r="50" spans="1:15" s="25" customFormat="1" ht="12.6" customHeight="1" x14ac:dyDescent="0.2">
      <c r="A50" s="105" t="s">
        <v>184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184">
        <f t="shared" si="3"/>
        <v>0</v>
      </c>
      <c r="O50" s="106" t="str">
        <f t="shared" si="1"/>
        <v/>
      </c>
    </row>
    <row r="51" spans="1:15" s="25" customFormat="1" ht="12.6" customHeight="1" x14ac:dyDescent="0.2">
      <c r="A51" s="105" t="s">
        <v>211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184">
        <f t="shared" si="3"/>
        <v>0</v>
      </c>
      <c r="O51" s="106" t="str">
        <f t="shared" si="1"/>
        <v/>
      </c>
    </row>
    <row r="52" spans="1:15" s="25" customFormat="1" ht="12.6" customHeight="1" x14ac:dyDescent="0.2">
      <c r="A52" s="105" t="s">
        <v>79</v>
      </c>
      <c r="B52" s="53">
        <v>0</v>
      </c>
      <c r="C52" s="53">
        <v>3</v>
      </c>
      <c r="D52" s="53">
        <v>45</v>
      </c>
      <c r="E52" s="53">
        <v>42</v>
      </c>
      <c r="F52" s="53">
        <v>48.9</v>
      </c>
      <c r="G52" s="53">
        <v>86.5</v>
      </c>
      <c r="H52" s="53">
        <v>50</v>
      </c>
      <c r="I52" s="53">
        <v>61</v>
      </c>
      <c r="J52" s="53">
        <v>50</v>
      </c>
      <c r="K52" s="53">
        <v>0</v>
      </c>
      <c r="L52" s="53">
        <v>0</v>
      </c>
      <c r="M52" s="53">
        <v>0</v>
      </c>
      <c r="N52" s="184">
        <f t="shared" si="3"/>
        <v>386.4</v>
      </c>
      <c r="O52" s="106">
        <f t="shared" si="1"/>
        <v>48.3</v>
      </c>
    </row>
    <row r="53" spans="1:15" s="25" customFormat="1" ht="12.6" customHeight="1" x14ac:dyDescent="0.2">
      <c r="A53" s="105" t="s">
        <v>302</v>
      </c>
      <c r="B53" s="53">
        <v>2.16</v>
      </c>
      <c r="C53" s="53">
        <v>4.03</v>
      </c>
      <c r="D53" s="53">
        <v>0</v>
      </c>
      <c r="E53" s="53">
        <v>0</v>
      </c>
      <c r="F53" s="53">
        <v>0</v>
      </c>
      <c r="G53" s="53">
        <v>3.04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184">
        <f t="shared" si="3"/>
        <v>9.23</v>
      </c>
      <c r="O53" s="106">
        <f t="shared" si="1"/>
        <v>3.0766666666666667</v>
      </c>
    </row>
    <row r="54" spans="1:15" s="25" customFormat="1" ht="12.6" customHeight="1" x14ac:dyDescent="0.2">
      <c r="A54" s="105" t="s">
        <v>81</v>
      </c>
      <c r="B54" s="53">
        <v>0</v>
      </c>
      <c r="C54" s="53">
        <v>259.8</v>
      </c>
      <c r="D54" s="53">
        <v>150.02000000000001</v>
      </c>
      <c r="E54" s="53">
        <v>151.28</v>
      </c>
      <c r="F54" s="53">
        <v>142.86000000000001</v>
      </c>
      <c r="G54" s="53">
        <v>142.86000000000001</v>
      </c>
      <c r="H54" s="53">
        <v>142.86000000000001</v>
      </c>
      <c r="I54" s="53">
        <v>142.86000000000001</v>
      </c>
      <c r="J54" s="53">
        <v>142.86000000000001</v>
      </c>
      <c r="K54" s="53">
        <v>0</v>
      </c>
      <c r="L54" s="53">
        <v>0</v>
      </c>
      <c r="M54" s="53">
        <v>0</v>
      </c>
      <c r="N54" s="184">
        <f>SUM(B54:M54)</f>
        <v>1275.4000000000001</v>
      </c>
      <c r="O54" s="106">
        <f>IFERROR(AVERAGEIF(B54:M54,"&gt;0"),"")</f>
        <v>159.42500000000001</v>
      </c>
    </row>
    <row r="55" spans="1:15" s="25" customFormat="1" ht="12.6" customHeight="1" thickBot="1" x14ac:dyDescent="0.25">
      <c r="A55" s="168" t="s">
        <v>1</v>
      </c>
      <c r="B55" s="178">
        <f>SUM(B7:B54)</f>
        <v>3519.1499999999996</v>
      </c>
      <c r="C55" s="178">
        <f>SUM(C7:C54)</f>
        <v>2433.0900000000006</v>
      </c>
      <c r="D55" s="178">
        <f t="shared" ref="D55:M55" si="4">SUM(D7:D54)</f>
        <v>5255.3200000000006</v>
      </c>
      <c r="E55" s="178">
        <f t="shared" si="4"/>
        <v>1557.28</v>
      </c>
      <c r="F55" s="178">
        <f t="shared" si="4"/>
        <v>2168.8100000000004</v>
      </c>
      <c r="G55" s="178">
        <f t="shared" si="4"/>
        <v>3308.05</v>
      </c>
      <c r="H55" s="178">
        <f t="shared" si="4"/>
        <v>2323.42</v>
      </c>
      <c r="I55" s="178">
        <f>SUM(I7:I54)</f>
        <v>3110.01</v>
      </c>
      <c r="J55" s="178">
        <f>SUM(J7:J54)</f>
        <v>4156.2199999999993</v>
      </c>
      <c r="K55" s="178">
        <f>SUM(K7:K54)</f>
        <v>0</v>
      </c>
      <c r="L55" s="178">
        <f t="shared" si="4"/>
        <v>0</v>
      </c>
      <c r="M55" s="178">
        <f t="shared" si="4"/>
        <v>0</v>
      </c>
      <c r="N55" s="178">
        <f>SUM(N7:N54)</f>
        <v>27831.350000000002</v>
      </c>
      <c r="O55" s="318">
        <f>IFERROR(AVERAGEIF(B55:M55,"&gt;0"),"")</f>
        <v>3092.3722222222227</v>
      </c>
    </row>
    <row r="56" spans="1:15" s="25" customFormat="1" ht="12.6" customHeight="1" thickBot="1" x14ac:dyDescent="0.25">
      <c r="A56" s="261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3"/>
    </row>
    <row r="57" spans="1:15" s="25" customFormat="1" ht="12.6" customHeight="1" thickBot="1" x14ac:dyDescent="0.25">
      <c r="A57" s="64" t="s">
        <v>2</v>
      </c>
      <c r="B57" s="107">
        <f t="shared" ref="B57:O57" si="5">B6</f>
        <v>43831</v>
      </c>
      <c r="C57" s="108">
        <f t="shared" si="5"/>
        <v>43862</v>
      </c>
      <c r="D57" s="108">
        <f t="shared" si="5"/>
        <v>43891</v>
      </c>
      <c r="E57" s="108">
        <f t="shared" si="5"/>
        <v>43922</v>
      </c>
      <c r="F57" s="108">
        <f t="shared" si="5"/>
        <v>43952</v>
      </c>
      <c r="G57" s="108">
        <f t="shared" si="5"/>
        <v>43983</v>
      </c>
      <c r="H57" s="108">
        <f t="shared" si="5"/>
        <v>44013</v>
      </c>
      <c r="I57" s="108">
        <f t="shared" si="5"/>
        <v>44044</v>
      </c>
      <c r="J57" s="108">
        <f t="shared" si="5"/>
        <v>44075</v>
      </c>
      <c r="K57" s="108">
        <f t="shared" si="5"/>
        <v>44105</v>
      </c>
      <c r="L57" s="108">
        <f t="shared" si="5"/>
        <v>44136</v>
      </c>
      <c r="M57" s="108">
        <f t="shared" si="5"/>
        <v>44166</v>
      </c>
      <c r="N57" s="109" t="str">
        <f t="shared" si="5"/>
        <v>Total</v>
      </c>
      <c r="O57" s="113" t="str">
        <f t="shared" si="5"/>
        <v>Média</v>
      </c>
    </row>
    <row r="58" spans="1:15" s="25" customFormat="1" ht="12.6" customHeight="1" x14ac:dyDescent="0.2">
      <c r="A58" s="111" t="s">
        <v>5</v>
      </c>
      <c r="B58" s="27">
        <v>0</v>
      </c>
      <c r="C58" s="27">
        <v>4500</v>
      </c>
      <c r="D58" s="27">
        <v>4725</v>
      </c>
      <c r="E58" s="27">
        <v>4725</v>
      </c>
      <c r="F58" s="27">
        <v>4725</v>
      </c>
      <c r="G58" s="27">
        <v>4725</v>
      </c>
      <c r="H58" s="27">
        <v>4725</v>
      </c>
      <c r="I58" s="27">
        <v>4725</v>
      </c>
      <c r="J58" s="27">
        <v>4725</v>
      </c>
      <c r="K58" s="27">
        <v>0</v>
      </c>
      <c r="L58" s="27">
        <v>0</v>
      </c>
      <c r="M58" s="27">
        <v>0</v>
      </c>
      <c r="N58" s="214">
        <f t="shared" ref="N58:N68" si="6">SUM(B58:M58)</f>
        <v>37575</v>
      </c>
      <c r="O58" s="106">
        <f>IFERROR(AVERAGEIF(B58:M58,"&gt;0"),"")</f>
        <v>4696.875</v>
      </c>
    </row>
    <row r="59" spans="1:15" s="25" customFormat="1" ht="12.6" customHeight="1" x14ac:dyDescent="0.2">
      <c r="A59" s="111" t="s">
        <v>260</v>
      </c>
      <c r="B59" s="27">
        <v>0</v>
      </c>
      <c r="C59" s="27">
        <v>846.08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/>
      <c r="K59" s="27">
        <v>0</v>
      </c>
      <c r="L59" s="27">
        <v>0</v>
      </c>
      <c r="M59" s="27">
        <v>0</v>
      </c>
      <c r="N59" s="214">
        <f t="shared" si="6"/>
        <v>846.08</v>
      </c>
      <c r="O59" s="106">
        <f t="shared" ref="O59:O67" si="7">IFERROR(AVERAGEIF(B59:M59,"&gt;0"),"")</f>
        <v>846.08</v>
      </c>
    </row>
    <row r="60" spans="1:15" s="25" customFormat="1" ht="12.6" customHeight="1" x14ac:dyDescent="0.2">
      <c r="A60" s="111" t="s">
        <v>374</v>
      </c>
      <c r="B60" s="27">
        <v>2000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14">
        <f>SUM(B60:M60)</f>
        <v>2000</v>
      </c>
      <c r="O60" s="106">
        <f t="shared" si="7"/>
        <v>2000</v>
      </c>
    </row>
    <row r="61" spans="1:15" s="25" customFormat="1" ht="12.6" customHeight="1" x14ac:dyDescent="0.2">
      <c r="A61" s="111" t="s">
        <v>319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14">
        <f>SUM(B61:M61)</f>
        <v>0</v>
      </c>
      <c r="O61" s="106" t="str">
        <f t="shared" si="7"/>
        <v/>
      </c>
    </row>
    <row r="62" spans="1:15" s="25" customFormat="1" ht="12.6" customHeight="1" x14ac:dyDescent="0.2">
      <c r="A62" s="111" t="s">
        <v>148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68.27</v>
      </c>
      <c r="K62" s="27">
        <v>0</v>
      </c>
      <c r="L62" s="27">
        <v>0</v>
      </c>
      <c r="M62" s="27">
        <v>0</v>
      </c>
      <c r="N62" s="214">
        <f>SUM(B62:M62)</f>
        <v>68.27</v>
      </c>
      <c r="O62" s="106">
        <f t="shared" si="7"/>
        <v>68.27</v>
      </c>
    </row>
    <row r="63" spans="1:15" s="25" customFormat="1" ht="12.6" customHeight="1" x14ac:dyDescent="0.2">
      <c r="A63" s="111" t="s">
        <v>238</v>
      </c>
      <c r="B63" s="27">
        <v>0</v>
      </c>
      <c r="C63" s="27">
        <v>900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14">
        <f t="shared" si="6"/>
        <v>900</v>
      </c>
      <c r="O63" s="106">
        <f t="shared" si="7"/>
        <v>900</v>
      </c>
    </row>
    <row r="64" spans="1:15" s="25" customFormat="1" ht="12.6" customHeight="1" x14ac:dyDescent="0.2">
      <c r="A64" s="112" t="s">
        <v>3</v>
      </c>
      <c r="B64" s="27">
        <v>279.60000000000002</v>
      </c>
      <c r="C64" s="27">
        <v>306.3</v>
      </c>
      <c r="D64" s="27">
        <v>302.3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16">
        <f t="shared" si="6"/>
        <v>888.2</v>
      </c>
      <c r="O64" s="106">
        <f t="shared" si="7"/>
        <v>296.06666666666666</v>
      </c>
    </row>
    <row r="65" spans="1:15" s="25" customFormat="1" ht="12.6" customHeight="1" x14ac:dyDescent="0.2">
      <c r="A65" s="112" t="s">
        <v>460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14">
        <f>SUM(B65:M65)</f>
        <v>0</v>
      </c>
      <c r="O65" s="106" t="str">
        <f t="shared" si="7"/>
        <v/>
      </c>
    </row>
    <row r="66" spans="1:15" s="25" customFormat="1" ht="12.6" customHeight="1" x14ac:dyDescent="0.2">
      <c r="A66" s="112" t="s">
        <v>307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26">
        <f>SUM(B66:M66)</f>
        <v>0</v>
      </c>
      <c r="O66" s="106" t="str">
        <f t="shared" si="7"/>
        <v/>
      </c>
    </row>
    <row r="67" spans="1:15" s="25" customFormat="1" ht="12.6" customHeight="1" x14ac:dyDescent="0.2">
      <c r="A67" s="112" t="s">
        <v>65</v>
      </c>
      <c r="B67" s="27">
        <v>29.69</v>
      </c>
      <c r="C67" s="27">
        <v>29.69</v>
      </c>
      <c r="D67" s="27">
        <v>28.15</v>
      </c>
      <c r="E67" s="27">
        <v>24.9</v>
      </c>
      <c r="F67" s="27">
        <v>24.94</v>
      </c>
      <c r="G67" s="27">
        <v>37.380000000000003</v>
      </c>
      <c r="H67" s="27">
        <v>28.18</v>
      </c>
      <c r="I67" s="27">
        <v>28.15</v>
      </c>
      <c r="J67" s="27">
        <v>25.07</v>
      </c>
      <c r="K67" s="27">
        <v>0</v>
      </c>
      <c r="L67" s="27">
        <v>0</v>
      </c>
      <c r="M67" s="27">
        <v>0</v>
      </c>
      <c r="N67" s="216">
        <f t="shared" si="6"/>
        <v>256.15000000000003</v>
      </c>
      <c r="O67" s="106">
        <f t="shared" si="7"/>
        <v>28.461111111111116</v>
      </c>
    </row>
    <row r="68" spans="1:15" s="25" customFormat="1" ht="12.6" customHeight="1" thickBot="1" x14ac:dyDescent="0.25">
      <c r="A68" s="176" t="s">
        <v>1</v>
      </c>
      <c r="B68" s="177">
        <f>SUM(B58:B67)</f>
        <v>2309.29</v>
      </c>
      <c r="C68" s="177">
        <f t="shared" ref="C68:M68" si="8">SUM(C58:C67)</f>
        <v>6582.07</v>
      </c>
      <c r="D68" s="177">
        <f t="shared" si="8"/>
        <v>5055.45</v>
      </c>
      <c r="E68" s="177">
        <f t="shared" si="8"/>
        <v>4749.8999999999996</v>
      </c>
      <c r="F68" s="177">
        <f t="shared" si="8"/>
        <v>4749.9399999999996</v>
      </c>
      <c r="G68" s="177">
        <f t="shared" si="8"/>
        <v>4762.38</v>
      </c>
      <c r="H68" s="177">
        <f>SUM(H58:H67)</f>
        <v>4753.18</v>
      </c>
      <c r="I68" s="177">
        <f t="shared" si="8"/>
        <v>4753.1499999999996</v>
      </c>
      <c r="J68" s="177">
        <f t="shared" si="8"/>
        <v>4818.34</v>
      </c>
      <c r="K68" s="177">
        <f t="shared" si="8"/>
        <v>0</v>
      </c>
      <c r="L68" s="177">
        <f t="shared" si="8"/>
        <v>0</v>
      </c>
      <c r="M68" s="179">
        <f t="shared" si="8"/>
        <v>0</v>
      </c>
      <c r="N68" s="180">
        <f t="shared" si="6"/>
        <v>42533.7</v>
      </c>
      <c r="O68" s="304">
        <f>IFERROR(AVERAGEIF(B68:M68,"&gt;0"),"")</f>
        <v>4725.9666666666662</v>
      </c>
    </row>
    <row r="69" spans="1:15" s="25" customFormat="1" ht="12.6" customHeight="1" thickBot="1" x14ac:dyDescent="0.25">
      <c r="A69" s="4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17"/>
      <c r="O69" s="218"/>
    </row>
    <row r="70" spans="1:15" s="34" customFormat="1" ht="12.6" customHeight="1" thickBot="1" x14ac:dyDescent="0.25">
      <c r="A70" s="185" t="s">
        <v>9</v>
      </c>
      <c r="B70" s="186">
        <f>'[2]2020'!C7</f>
        <v>23754.240000000002</v>
      </c>
      <c r="C70" s="186">
        <f>'[2]2020'!D7</f>
        <v>28021.58</v>
      </c>
      <c r="D70" s="186">
        <f>'[2]2020'!E7</f>
        <v>27979.97</v>
      </c>
      <c r="E70" s="186">
        <f>'[2]2020'!F7</f>
        <v>31348.47</v>
      </c>
      <c r="F70" s="186">
        <f>'[2]2020'!G7</f>
        <v>34097.06</v>
      </c>
      <c r="G70" s="186">
        <f>'[2]2020'!H7</f>
        <v>36552.449999999997</v>
      </c>
      <c r="H70" s="186">
        <f>'[2]2020'!I7</f>
        <v>38256.910000000003</v>
      </c>
      <c r="I70" s="186">
        <f>'[2]2020'!J7</f>
        <v>40109.64</v>
      </c>
      <c r="J70" s="186">
        <f>'[2]2020'!K7</f>
        <v>39995.51</v>
      </c>
      <c r="K70" s="186">
        <f>'[2]2020'!L7</f>
        <v>0</v>
      </c>
      <c r="L70" s="186">
        <f>'[2]2020'!M7</f>
        <v>0</v>
      </c>
      <c r="M70" s="186">
        <f>'[2]2020'!N7</f>
        <v>0</v>
      </c>
      <c r="N70" s="43"/>
    </row>
    <row r="71" spans="1:15" s="25" customFormat="1" ht="14.1" customHeight="1" x14ac:dyDescent="0.2">
      <c r="N71" s="34"/>
      <c r="O71" s="34"/>
    </row>
  </sheetData>
  <sheetCalcPr fullCalcOnLoad="1"/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/>
  <dimension ref="A1:P67"/>
  <sheetViews>
    <sheetView topLeftCell="A43" zoomScale="140" zoomScaleNormal="140" workbookViewId="0">
      <selection activeCell="F59" sqref="F59"/>
    </sheetView>
  </sheetViews>
  <sheetFormatPr defaultRowHeight="12.75" x14ac:dyDescent="0.2"/>
  <cols>
    <col min="1" max="1" width="38.7109375" style="44" customWidth="1"/>
    <col min="2" max="2" width="8.85546875" style="44" customWidth="1"/>
    <col min="3" max="5" width="8.7109375" style="44" customWidth="1"/>
    <col min="6" max="6" width="8.85546875" style="44" customWidth="1"/>
    <col min="7" max="7" width="8.7109375" style="44" customWidth="1"/>
    <col min="8" max="8" width="9.140625" style="44" customWidth="1"/>
    <col min="9" max="10" width="8.85546875" style="44" customWidth="1"/>
    <col min="11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s="52" customFormat="1" ht="12.6" customHeight="1" x14ac:dyDescent="0.2">
      <c r="A4" s="569" t="s">
        <v>36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79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79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82</v>
      </c>
      <c r="B7" s="54">
        <v>38.17</v>
      </c>
      <c r="C7" s="54">
        <v>38.17</v>
      </c>
      <c r="D7" s="54">
        <v>38.17</v>
      </c>
      <c r="E7" s="54">
        <v>38.17</v>
      </c>
      <c r="F7" s="54">
        <v>38.17</v>
      </c>
      <c r="G7" s="54">
        <v>38.17</v>
      </c>
      <c r="H7" s="54">
        <v>38.17</v>
      </c>
      <c r="I7" s="54">
        <v>24.17</v>
      </c>
      <c r="J7" s="54">
        <v>48.34</v>
      </c>
      <c r="K7" s="54">
        <v>0</v>
      </c>
      <c r="L7" s="54">
        <v>0</v>
      </c>
      <c r="M7" s="54">
        <v>0</v>
      </c>
      <c r="N7" s="226">
        <f>SUM(B7:M7)</f>
        <v>339.70000000000005</v>
      </c>
      <c r="O7" s="106">
        <f>IFERROR(AVERAGEIF(B7:M7,"&gt;0"),"")</f>
        <v>37.744444444444447</v>
      </c>
    </row>
    <row r="8" spans="1:15" s="25" customFormat="1" ht="12.6" customHeight="1" x14ac:dyDescent="0.2">
      <c r="A8" s="105" t="s">
        <v>490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312">
        <f t="shared" ref="N8:N13" si="0">SUM(B8:M8)</f>
        <v>0</v>
      </c>
      <c r="O8" s="106" t="str">
        <f t="shared" ref="O8:O50" si="1">IFERROR(AVERAGEIF(B8:M8,"&gt;0"),"")</f>
        <v/>
      </c>
    </row>
    <row r="9" spans="1:15" s="25" customFormat="1" ht="12.6" customHeight="1" x14ac:dyDescent="0.2">
      <c r="A9" s="105" t="s">
        <v>624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312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407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226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237</v>
      </c>
      <c r="B11" s="54">
        <v>0</v>
      </c>
      <c r="C11" s="54">
        <v>449</v>
      </c>
      <c r="D11" s="54">
        <v>599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226">
        <f t="shared" si="0"/>
        <v>1048</v>
      </c>
      <c r="O11" s="106">
        <f t="shared" si="1"/>
        <v>524</v>
      </c>
    </row>
    <row r="12" spans="1:15" s="25" customFormat="1" ht="12.6" customHeight="1" x14ac:dyDescent="0.2">
      <c r="A12" s="105" t="s">
        <v>565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226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131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226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335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226">
        <f t="shared" ref="N14:N22" si="2">SUM(B14:M14)</f>
        <v>0</v>
      </c>
      <c r="O14" s="106" t="str">
        <f t="shared" si="1"/>
        <v/>
      </c>
    </row>
    <row r="15" spans="1:15" s="25" customFormat="1" ht="12.6" customHeight="1" x14ac:dyDescent="0.2">
      <c r="A15" s="105" t="s">
        <v>182</v>
      </c>
      <c r="B15" s="54">
        <v>0</v>
      </c>
      <c r="C15" s="54">
        <v>103.08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226">
        <f t="shared" si="2"/>
        <v>103.08</v>
      </c>
      <c r="O15" s="106">
        <f t="shared" si="1"/>
        <v>103.08</v>
      </c>
    </row>
    <row r="16" spans="1:15" s="25" customFormat="1" ht="12.6" customHeight="1" x14ac:dyDescent="0.2">
      <c r="A16" s="105" t="s">
        <v>276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226">
        <f t="shared" si="2"/>
        <v>0</v>
      </c>
      <c r="O16" s="106" t="str">
        <f t="shared" si="1"/>
        <v/>
      </c>
    </row>
    <row r="17" spans="1:15" s="25" customFormat="1" ht="12.6" customHeight="1" x14ac:dyDescent="0.2">
      <c r="A17" s="105" t="s">
        <v>491</v>
      </c>
      <c r="B17" s="54">
        <v>0</v>
      </c>
      <c r="C17" s="54">
        <v>223.43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226">
        <f t="shared" si="2"/>
        <v>223.43</v>
      </c>
      <c r="O17" s="106">
        <f t="shared" si="1"/>
        <v>223.43</v>
      </c>
    </row>
    <row r="18" spans="1:15" s="25" customFormat="1" ht="12.6" customHeight="1" x14ac:dyDescent="0.2">
      <c r="A18" s="117" t="s">
        <v>67</v>
      </c>
      <c r="B18" s="54">
        <v>44.3</v>
      </c>
      <c r="C18" s="54">
        <v>0</v>
      </c>
      <c r="D18" s="54">
        <v>92.1</v>
      </c>
      <c r="E18" s="54">
        <v>0</v>
      </c>
      <c r="F18" s="54">
        <v>0</v>
      </c>
      <c r="G18" s="54">
        <v>0</v>
      </c>
      <c r="H18" s="54">
        <v>67.02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226">
        <f t="shared" si="2"/>
        <v>203.41999999999996</v>
      </c>
      <c r="O18" s="106">
        <f t="shared" si="1"/>
        <v>67.806666666666658</v>
      </c>
    </row>
    <row r="19" spans="1:15" s="25" customFormat="1" ht="12.6" customHeight="1" x14ac:dyDescent="0.2">
      <c r="A19" s="117" t="s">
        <v>489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234">
        <f t="shared" si="2"/>
        <v>0</v>
      </c>
      <c r="O19" s="106" t="str">
        <f t="shared" si="1"/>
        <v/>
      </c>
    </row>
    <row r="20" spans="1:15" s="25" customFormat="1" ht="12.6" customHeight="1" x14ac:dyDescent="0.2">
      <c r="A20" s="105" t="s">
        <v>158</v>
      </c>
      <c r="B20" s="54">
        <v>0</v>
      </c>
      <c r="C20" s="54">
        <v>0</v>
      </c>
      <c r="D20" s="54">
        <v>85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110</v>
      </c>
      <c r="K20" s="54">
        <v>0</v>
      </c>
      <c r="L20" s="54">
        <v>0</v>
      </c>
      <c r="M20" s="54">
        <v>0</v>
      </c>
      <c r="N20" s="226">
        <f t="shared" si="2"/>
        <v>195</v>
      </c>
      <c r="O20" s="106">
        <f t="shared" si="1"/>
        <v>97.5</v>
      </c>
    </row>
    <row r="21" spans="1:15" s="25" customFormat="1" ht="12.6" customHeight="1" x14ac:dyDescent="0.2">
      <c r="A21" s="105" t="s">
        <v>227</v>
      </c>
      <c r="B21" s="54">
        <v>162</v>
      </c>
      <c r="C21" s="54">
        <v>162</v>
      </c>
      <c r="D21" s="54">
        <v>140.24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226">
        <f t="shared" si="2"/>
        <v>464.24</v>
      </c>
      <c r="O21" s="106">
        <f t="shared" si="1"/>
        <v>154.74666666666667</v>
      </c>
    </row>
    <row r="22" spans="1:15" s="25" customFormat="1" ht="12.6" customHeight="1" x14ac:dyDescent="0.2">
      <c r="A22" s="105" t="s">
        <v>68</v>
      </c>
      <c r="B22" s="54">
        <v>0</v>
      </c>
      <c r="C22" s="54">
        <v>139.63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85</v>
      </c>
      <c r="K22" s="54">
        <v>0</v>
      </c>
      <c r="L22" s="54">
        <v>0</v>
      </c>
      <c r="M22" s="54">
        <v>0</v>
      </c>
      <c r="N22" s="226">
        <f t="shared" si="2"/>
        <v>224.63</v>
      </c>
      <c r="O22" s="106">
        <f t="shared" si="1"/>
        <v>112.315</v>
      </c>
    </row>
    <row r="23" spans="1:15" s="25" customFormat="1" ht="12.6" customHeight="1" x14ac:dyDescent="0.2">
      <c r="A23" s="105" t="s">
        <v>77</v>
      </c>
      <c r="B23" s="54">
        <v>95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50.99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226">
        <f t="shared" ref="N23:N28" si="3">SUM(B23:M23)</f>
        <v>145.99</v>
      </c>
      <c r="O23" s="106">
        <f t="shared" si="1"/>
        <v>72.995000000000005</v>
      </c>
    </row>
    <row r="24" spans="1:15" s="25" customFormat="1" ht="12.6" customHeight="1" x14ac:dyDescent="0.2">
      <c r="A24" s="105" t="s">
        <v>111</v>
      </c>
      <c r="B24" s="54">
        <v>0</v>
      </c>
      <c r="C24" s="54">
        <v>0</v>
      </c>
      <c r="D24" s="54">
        <v>29</v>
      </c>
      <c r="E24" s="54">
        <v>63.24</v>
      </c>
      <c r="F24" s="54">
        <v>70.75</v>
      </c>
      <c r="G24" s="54">
        <v>64.739999999999995</v>
      </c>
      <c r="H24" s="54">
        <v>0</v>
      </c>
      <c r="I24" s="54">
        <v>0</v>
      </c>
      <c r="J24" s="54">
        <v>162.33000000000001</v>
      </c>
      <c r="K24" s="54">
        <v>0</v>
      </c>
      <c r="L24" s="54">
        <v>0</v>
      </c>
      <c r="M24" s="54">
        <v>0</v>
      </c>
      <c r="N24" s="226">
        <f t="shared" si="3"/>
        <v>390.06000000000006</v>
      </c>
      <c r="O24" s="106">
        <f t="shared" si="1"/>
        <v>78.012000000000015</v>
      </c>
    </row>
    <row r="25" spans="1:15" s="25" customFormat="1" ht="12.6" customHeight="1" x14ac:dyDescent="0.2">
      <c r="A25" s="105" t="s">
        <v>69</v>
      </c>
      <c r="B25" s="54">
        <v>0</v>
      </c>
      <c r="C25" s="54">
        <v>0</v>
      </c>
      <c r="D25" s="54">
        <v>0</v>
      </c>
      <c r="E25" s="54">
        <v>0</v>
      </c>
      <c r="F25" s="54">
        <v>21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226">
        <f t="shared" si="3"/>
        <v>21</v>
      </c>
      <c r="O25" s="106">
        <f t="shared" si="1"/>
        <v>21</v>
      </c>
    </row>
    <row r="26" spans="1:15" s="25" customFormat="1" ht="12.6" customHeight="1" x14ac:dyDescent="0.2">
      <c r="A26" s="105" t="s">
        <v>495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226">
        <f t="shared" si="3"/>
        <v>0</v>
      </c>
      <c r="O26" s="106" t="str">
        <f t="shared" si="1"/>
        <v/>
      </c>
    </row>
    <row r="27" spans="1:15" s="25" customFormat="1" ht="12.6" customHeight="1" x14ac:dyDescent="0.2">
      <c r="A27" s="105" t="s">
        <v>288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226">
        <f t="shared" si="3"/>
        <v>0</v>
      </c>
      <c r="O27" s="106" t="str">
        <f t="shared" si="1"/>
        <v/>
      </c>
    </row>
    <row r="28" spans="1:15" s="25" customFormat="1" ht="12.6" customHeight="1" x14ac:dyDescent="0.2">
      <c r="A28" s="105" t="s">
        <v>468</v>
      </c>
      <c r="B28" s="54">
        <v>0</v>
      </c>
      <c r="C28" s="54">
        <v>0</v>
      </c>
      <c r="D28" s="54">
        <v>0</v>
      </c>
      <c r="E28" s="54">
        <v>0</v>
      </c>
      <c r="F28" s="54">
        <v>40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226">
        <f t="shared" si="3"/>
        <v>40</v>
      </c>
      <c r="O28" s="106">
        <f t="shared" si="1"/>
        <v>40</v>
      </c>
    </row>
    <row r="29" spans="1:15" s="25" customFormat="1" ht="12.6" customHeight="1" x14ac:dyDescent="0.2">
      <c r="A29" s="105" t="s">
        <v>548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226">
        <f t="shared" ref="N29:N39" si="4">SUM(B29:M29)</f>
        <v>0</v>
      </c>
      <c r="O29" s="106" t="str">
        <f t="shared" si="1"/>
        <v/>
      </c>
    </row>
    <row r="30" spans="1:15" s="25" customFormat="1" ht="12.6" customHeight="1" x14ac:dyDescent="0.2">
      <c r="A30" s="105" t="s">
        <v>566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226">
        <f t="shared" si="4"/>
        <v>0</v>
      </c>
      <c r="O30" s="106" t="str">
        <f t="shared" si="1"/>
        <v/>
      </c>
    </row>
    <row r="31" spans="1:15" s="25" customFormat="1" ht="12.6" customHeight="1" x14ac:dyDescent="0.2">
      <c r="A31" s="105" t="s">
        <v>181</v>
      </c>
      <c r="B31" s="54">
        <v>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450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226">
        <f t="shared" si="4"/>
        <v>450</v>
      </c>
      <c r="O31" s="106">
        <f t="shared" si="1"/>
        <v>450</v>
      </c>
    </row>
    <row r="32" spans="1:15" s="25" customFormat="1" ht="12.6" customHeight="1" x14ac:dyDescent="0.2">
      <c r="A32" s="105" t="s">
        <v>667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/>
      <c r="I32" s="54">
        <v>0</v>
      </c>
      <c r="J32" s="54">
        <v>99.74</v>
      </c>
      <c r="K32" s="54">
        <v>0</v>
      </c>
      <c r="L32" s="54">
        <v>0</v>
      </c>
      <c r="M32" s="54">
        <v>0</v>
      </c>
      <c r="N32" s="226">
        <f t="shared" si="4"/>
        <v>99.74</v>
      </c>
      <c r="O32" s="106">
        <f t="shared" si="1"/>
        <v>99.74</v>
      </c>
    </row>
    <row r="33" spans="1:15" s="25" customFormat="1" ht="12.6" customHeight="1" x14ac:dyDescent="0.2">
      <c r="A33" s="105" t="s">
        <v>230</v>
      </c>
      <c r="B33" s="54">
        <v>29.82</v>
      </c>
      <c r="C33" s="54">
        <v>913.45</v>
      </c>
      <c r="D33" s="54">
        <v>29.82</v>
      </c>
      <c r="E33" s="54">
        <v>29.82</v>
      </c>
      <c r="F33" s="54">
        <v>29.82</v>
      </c>
      <c r="G33" s="54">
        <v>41.74</v>
      </c>
      <c r="H33" s="54">
        <v>41.74</v>
      </c>
      <c r="I33" s="54">
        <v>41.74</v>
      </c>
      <c r="J33" s="54">
        <v>41.74</v>
      </c>
      <c r="K33" s="54">
        <v>0</v>
      </c>
      <c r="L33" s="54">
        <v>0</v>
      </c>
      <c r="M33" s="54">
        <v>0</v>
      </c>
      <c r="N33" s="226">
        <f t="shared" si="4"/>
        <v>1199.6900000000003</v>
      </c>
      <c r="O33" s="106">
        <f t="shared" si="1"/>
        <v>133.29888888888891</v>
      </c>
    </row>
    <row r="34" spans="1:15" s="25" customFormat="1" ht="12.6" customHeight="1" x14ac:dyDescent="0.2">
      <c r="A34" s="105" t="s">
        <v>254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226">
        <f t="shared" si="4"/>
        <v>0</v>
      </c>
      <c r="O34" s="106" t="str">
        <f t="shared" si="1"/>
        <v/>
      </c>
    </row>
    <row r="35" spans="1:15" s="25" customFormat="1" ht="12.6" customHeight="1" x14ac:dyDescent="0.2">
      <c r="A35" s="105" t="s">
        <v>106</v>
      </c>
      <c r="B35" s="54">
        <v>500</v>
      </c>
      <c r="C35" s="54">
        <v>0</v>
      </c>
      <c r="D35" s="54">
        <v>1000</v>
      </c>
      <c r="E35" s="54">
        <v>430</v>
      </c>
      <c r="F35" s="54">
        <v>790</v>
      </c>
      <c r="G35" s="54">
        <v>350</v>
      </c>
      <c r="H35" s="54">
        <v>570</v>
      </c>
      <c r="I35" s="54">
        <v>500</v>
      </c>
      <c r="J35" s="54">
        <v>790</v>
      </c>
      <c r="K35" s="54">
        <v>0</v>
      </c>
      <c r="L35" s="54">
        <v>0</v>
      </c>
      <c r="M35" s="54">
        <v>0</v>
      </c>
      <c r="N35" s="226">
        <f t="shared" si="4"/>
        <v>4930</v>
      </c>
      <c r="O35" s="106">
        <f t="shared" si="1"/>
        <v>616.25</v>
      </c>
    </row>
    <row r="36" spans="1:15" s="25" customFormat="1" ht="12.6" customHeight="1" x14ac:dyDescent="0.2">
      <c r="A36" s="105" t="s">
        <v>545</v>
      </c>
      <c r="B36" s="54">
        <v>0</v>
      </c>
      <c r="C36" s="54">
        <v>20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226">
        <f t="shared" si="4"/>
        <v>20</v>
      </c>
      <c r="O36" s="106">
        <f t="shared" si="1"/>
        <v>20</v>
      </c>
    </row>
    <row r="37" spans="1:15" s="25" customFormat="1" ht="12.6" customHeight="1" x14ac:dyDescent="0.2">
      <c r="A37" s="105" t="s">
        <v>532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226">
        <f t="shared" si="4"/>
        <v>0</v>
      </c>
      <c r="O37" s="106" t="str">
        <f t="shared" si="1"/>
        <v/>
      </c>
    </row>
    <row r="38" spans="1:15" s="25" customFormat="1" ht="12.6" customHeight="1" x14ac:dyDescent="0.2">
      <c r="A38" s="105" t="s">
        <v>500</v>
      </c>
      <c r="B38" s="54">
        <v>0</v>
      </c>
      <c r="C38" s="54">
        <v>195.4</v>
      </c>
      <c r="D38" s="54">
        <v>326.52999999999997</v>
      </c>
      <c r="E38" s="54">
        <v>0</v>
      </c>
      <c r="F38" s="54">
        <v>0</v>
      </c>
      <c r="G38" s="54">
        <v>0</v>
      </c>
      <c r="H38" s="54">
        <v>83.61</v>
      </c>
      <c r="I38" s="54">
        <v>32.15</v>
      </c>
      <c r="J38" s="54">
        <v>67.59</v>
      </c>
      <c r="K38" s="54">
        <v>0</v>
      </c>
      <c r="L38" s="54">
        <v>0</v>
      </c>
      <c r="M38" s="54">
        <v>0</v>
      </c>
      <c r="N38" s="226">
        <f t="shared" si="4"/>
        <v>705.28</v>
      </c>
      <c r="O38" s="106">
        <f t="shared" si="1"/>
        <v>141.05599999999998</v>
      </c>
    </row>
    <row r="39" spans="1:15" s="25" customFormat="1" ht="12.6" customHeight="1" x14ac:dyDescent="0.2">
      <c r="A39" s="105" t="s">
        <v>95</v>
      </c>
      <c r="B39" s="54">
        <v>303.31</v>
      </c>
      <c r="C39" s="54">
        <v>238.01</v>
      </c>
      <c r="D39" s="54">
        <v>376.98</v>
      </c>
      <c r="E39" s="54">
        <v>311.93</v>
      </c>
      <c r="F39" s="54">
        <v>226.42</v>
      </c>
      <c r="G39" s="54">
        <v>122.33</v>
      </c>
      <c r="H39" s="54">
        <v>119.65</v>
      </c>
      <c r="I39" s="54">
        <v>172</v>
      </c>
      <c r="J39" s="54">
        <v>0</v>
      </c>
      <c r="K39" s="54">
        <v>0</v>
      </c>
      <c r="L39" s="54">
        <v>0</v>
      </c>
      <c r="M39" s="54">
        <v>0</v>
      </c>
      <c r="N39" s="226">
        <f t="shared" si="4"/>
        <v>1870.63</v>
      </c>
      <c r="O39" s="106">
        <f t="shared" si="1"/>
        <v>233.82875000000001</v>
      </c>
    </row>
    <row r="40" spans="1:15" s="25" customFormat="1" ht="12.6" customHeight="1" x14ac:dyDescent="0.2">
      <c r="A40" s="105" t="s">
        <v>130</v>
      </c>
      <c r="B40" s="54"/>
      <c r="C40" s="54">
        <v>65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226"/>
      <c r="O40" s="106">
        <f>IFERROR(AVERAGEIF(B40:M40,"&gt;0"),"")</f>
        <v>65</v>
      </c>
    </row>
    <row r="41" spans="1:15" s="25" customFormat="1" ht="12.6" customHeight="1" x14ac:dyDescent="0.2">
      <c r="A41" s="105" t="s">
        <v>98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226">
        <f t="shared" ref="N41:N50" si="5">SUM(B41:M41)</f>
        <v>0</v>
      </c>
      <c r="O41" s="106" t="str">
        <f t="shared" si="1"/>
        <v/>
      </c>
    </row>
    <row r="42" spans="1:15" s="25" customFormat="1" ht="12.6" customHeight="1" x14ac:dyDescent="0.2">
      <c r="A42" s="105" t="s">
        <v>99</v>
      </c>
      <c r="B42" s="54">
        <v>0</v>
      </c>
      <c r="C42" s="54">
        <v>0</v>
      </c>
      <c r="D42" s="54">
        <v>1228.51</v>
      </c>
      <c r="E42" s="54">
        <v>557.16</v>
      </c>
      <c r="F42" s="54">
        <v>0</v>
      </c>
      <c r="G42" s="54">
        <v>50</v>
      </c>
      <c r="H42" s="54">
        <v>0</v>
      </c>
      <c r="I42" s="54">
        <v>50</v>
      </c>
      <c r="J42" s="54">
        <v>0</v>
      </c>
      <c r="K42" s="54">
        <v>0</v>
      </c>
      <c r="L42" s="54">
        <v>0</v>
      </c>
      <c r="M42" s="54">
        <v>0</v>
      </c>
      <c r="N42" s="226">
        <f t="shared" si="5"/>
        <v>1885.67</v>
      </c>
      <c r="O42" s="106">
        <f t="shared" si="1"/>
        <v>471.41750000000002</v>
      </c>
    </row>
    <row r="43" spans="1:15" s="25" customFormat="1" ht="12.6" customHeight="1" x14ac:dyDescent="0.2">
      <c r="A43" s="105" t="s">
        <v>248</v>
      </c>
      <c r="B43" s="54">
        <v>0</v>
      </c>
      <c r="C43" s="54">
        <v>0</v>
      </c>
      <c r="D43" s="54">
        <v>50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226">
        <f t="shared" si="5"/>
        <v>50</v>
      </c>
      <c r="O43" s="106">
        <f t="shared" si="1"/>
        <v>50</v>
      </c>
    </row>
    <row r="44" spans="1:15" s="25" customFormat="1" ht="12.6" customHeight="1" x14ac:dyDescent="0.2">
      <c r="A44" s="105" t="s">
        <v>104</v>
      </c>
      <c r="B44" s="54">
        <v>0</v>
      </c>
      <c r="C44" s="54">
        <v>0</v>
      </c>
      <c r="D44" s="54">
        <v>162</v>
      </c>
      <c r="E44" s="54">
        <v>162</v>
      </c>
      <c r="F44" s="54">
        <v>162</v>
      </c>
      <c r="G44" s="54">
        <v>162</v>
      </c>
      <c r="H44" s="54">
        <v>162</v>
      </c>
      <c r="I44" s="54">
        <v>162</v>
      </c>
      <c r="J44" s="54">
        <v>165</v>
      </c>
      <c r="K44" s="54">
        <v>0</v>
      </c>
      <c r="L44" s="54">
        <v>0</v>
      </c>
      <c r="M44" s="54">
        <v>0</v>
      </c>
      <c r="N44" s="226">
        <f t="shared" si="5"/>
        <v>1137</v>
      </c>
      <c r="O44" s="106">
        <f t="shared" si="1"/>
        <v>162.42857142857142</v>
      </c>
    </row>
    <row r="45" spans="1:15" s="25" customFormat="1" ht="12.6" customHeight="1" x14ac:dyDescent="0.2">
      <c r="A45" s="105" t="s">
        <v>175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226">
        <f t="shared" si="5"/>
        <v>0</v>
      </c>
      <c r="O45" s="106" t="str">
        <f t="shared" si="1"/>
        <v/>
      </c>
    </row>
    <row r="46" spans="1:15" s="25" customFormat="1" ht="12.6" customHeight="1" x14ac:dyDescent="0.2">
      <c r="A46" s="105" t="s">
        <v>75</v>
      </c>
      <c r="B46" s="54">
        <v>553</v>
      </c>
      <c r="C46" s="54">
        <v>550.51</v>
      </c>
      <c r="D46" s="54">
        <v>0</v>
      </c>
      <c r="E46" s="54">
        <v>0</v>
      </c>
      <c r="F46" s="54">
        <v>0</v>
      </c>
      <c r="G46" s="54">
        <v>544.5</v>
      </c>
      <c r="H46" s="54">
        <v>552.62</v>
      </c>
      <c r="I46" s="54">
        <v>1097.73</v>
      </c>
      <c r="J46" s="54">
        <v>546.79</v>
      </c>
      <c r="K46" s="54">
        <v>0</v>
      </c>
      <c r="L46" s="54">
        <v>0</v>
      </c>
      <c r="M46" s="54">
        <v>0</v>
      </c>
      <c r="N46" s="226">
        <f t="shared" si="5"/>
        <v>3845.15</v>
      </c>
      <c r="O46" s="106">
        <f t="shared" si="1"/>
        <v>640.85833333333335</v>
      </c>
    </row>
    <row r="47" spans="1:15" s="25" customFormat="1" ht="12.6" customHeight="1" x14ac:dyDescent="0.2">
      <c r="A47" s="105" t="s">
        <v>79</v>
      </c>
      <c r="B47" s="54">
        <v>42</v>
      </c>
      <c r="C47" s="54">
        <v>42</v>
      </c>
      <c r="D47" s="54">
        <v>42</v>
      </c>
      <c r="E47" s="54">
        <v>42</v>
      </c>
      <c r="F47" s="54">
        <v>42</v>
      </c>
      <c r="G47" s="54">
        <v>49</v>
      </c>
      <c r="H47" s="54">
        <v>49</v>
      </c>
      <c r="I47" s="54">
        <v>85.5</v>
      </c>
      <c r="J47" s="54">
        <v>49</v>
      </c>
      <c r="K47" s="54">
        <v>0</v>
      </c>
      <c r="L47" s="54">
        <v>0</v>
      </c>
      <c r="M47" s="54">
        <v>0</v>
      </c>
      <c r="N47" s="226">
        <f t="shared" si="5"/>
        <v>442.5</v>
      </c>
      <c r="O47" s="106">
        <f t="shared" si="1"/>
        <v>49.166666666666664</v>
      </c>
    </row>
    <row r="48" spans="1:15" s="25" customFormat="1" ht="12.6" customHeight="1" x14ac:dyDescent="0.2">
      <c r="A48" s="105" t="s">
        <v>81</v>
      </c>
      <c r="B48" s="54">
        <v>88.74</v>
      </c>
      <c r="C48" s="54">
        <v>88.74</v>
      </c>
      <c r="D48" s="54">
        <v>88.74</v>
      </c>
      <c r="E48" s="54">
        <v>88.74</v>
      </c>
      <c r="F48" s="54">
        <v>88.74</v>
      </c>
      <c r="G48" s="54">
        <v>88.74</v>
      </c>
      <c r="H48" s="54">
        <v>88.74</v>
      </c>
      <c r="I48" s="54">
        <v>88.74</v>
      </c>
      <c r="J48" s="54">
        <v>88.74</v>
      </c>
      <c r="K48" s="54">
        <v>0</v>
      </c>
      <c r="L48" s="54">
        <v>0</v>
      </c>
      <c r="M48" s="54">
        <v>0</v>
      </c>
      <c r="N48" s="226">
        <f t="shared" si="5"/>
        <v>798.66</v>
      </c>
      <c r="O48" s="106">
        <f t="shared" si="1"/>
        <v>88.74</v>
      </c>
    </row>
    <row r="49" spans="1:16" s="25" customFormat="1" ht="12.6" customHeight="1" x14ac:dyDescent="0.2">
      <c r="A49" s="105" t="s">
        <v>87</v>
      </c>
      <c r="B49" s="54">
        <v>54</v>
      </c>
      <c r="C49" s="54">
        <v>576.19000000000005</v>
      </c>
      <c r="D49" s="54">
        <v>54</v>
      </c>
      <c r="E49" s="54">
        <v>54</v>
      </c>
      <c r="F49" s="54">
        <v>62.56</v>
      </c>
      <c r="G49" s="54">
        <v>66.59</v>
      </c>
      <c r="H49" s="54">
        <v>61.9</v>
      </c>
      <c r="I49" s="54">
        <v>97.68</v>
      </c>
      <c r="J49" s="54">
        <v>55.08</v>
      </c>
      <c r="K49" s="54">
        <v>0</v>
      </c>
      <c r="L49" s="54">
        <v>0</v>
      </c>
      <c r="M49" s="54">
        <v>0</v>
      </c>
      <c r="N49" s="226">
        <f t="shared" si="5"/>
        <v>1082</v>
      </c>
      <c r="O49" s="106">
        <f t="shared" si="1"/>
        <v>120.22222222222223</v>
      </c>
    </row>
    <row r="50" spans="1:16" s="25" customFormat="1" ht="12.6" customHeight="1" x14ac:dyDescent="0.2">
      <c r="A50" s="270" t="s">
        <v>347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226">
        <f t="shared" si="5"/>
        <v>0</v>
      </c>
      <c r="O50" s="106" t="str">
        <f t="shared" si="1"/>
        <v/>
      </c>
    </row>
    <row r="51" spans="1:16" s="25" customFormat="1" ht="12.6" customHeight="1" thickBot="1" x14ac:dyDescent="0.25">
      <c r="A51" s="168" t="s">
        <v>1</v>
      </c>
      <c r="B51" s="169">
        <f>SUM(B7:B50)</f>
        <v>1910.34</v>
      </c>
      <c r="C51" s="169">
        <f>SUM(C7:C50)</f>
        <v>3804.61</v>
      </c>
      <c r="D51" s="169">
        <f>SUM(D7:D50)</f>
        <v>4342.0899999999992</v>
      </c>
      <c r="E51" s="169">
        <f t="shared" ref="E51:K51" si="6">SUM(E7:E49)</f>
        <v>1777.0600000000002</v>
      </c>
      <c r="F51" s="169">
        <f t="shared" si="6"/>
        <v>1571.46</v>
      </c>
      <c r="G51" s="169">
        <f>SUM(G7:G50)</f>
        <v>1577.81</v>
      </c>
      <c r="H51" s="169">
        <f>SUM(H7:H50)</f>
        <v>2335.44</v>
      </c>
      <c r="I51" s="169">
        <f t="shared" si="6"/>
        <v>2351.7099999999996</v>
      </c>
      <c r="J51" s="169">
        <f t="shared" si="6"/>
        <v>2309.3499999999995</v>
      </c>
      <c r="K51" s="169">
        <f t="shared" si="6"/>
        <v>0</v>
      </c>
      <c r="L51" s="169">
        <f>SUM(L7:L50)</f>
        <v>0</v>
      </c>
      <c r="M51" s="169">
        <f>SUM(M7:M50)</f>
        <v>0</v>
      </c>
      <c r="N51" s="169">
        <f>SUM(N7:N50)</f>
        <v>21914.87</v>
      </c>
      <c r="O51" s="170">
        <f>IFERROR(AVERAGE(B51),"")</f>
        <v>1910.34</v>
      </c>
    </row>
    <row r="52" spans="1:16" s="71" customFormat="1" ht="12.6" customHeight="1" thickBo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44"/>
    </row>
    <row r="53" spans="1:16" s="71" customFormat="1" ht="12.6" customHeight="1" thickBot="1" x14ac:dyDescent="0.25">
      <c r="A53" s="72" t="s">
        <v>2</v>
      </c>
      <c r="B53" s="136">
        <f t="shared" ref="B53:O53" si="7">B6</f>
        <v>43831</v>
      </c>
      <c r="C53" s="137">
        <f t="shared" si="7"/>
        <v>43862</v>
      </c>
      <c r="D53" s="137">
        <f t="shared" si="7"/>
        <v>43891</v>
      </c>
      <c r="E53" s="137">
        <f t="shared" si="7"/>
        <v>43922</v>
      </c>
      <c r="F53" s="137">
        <f t="shared" si="7"/>
        <v>43952</v>
      </c>
      <c r="G53" s="137">
        <f t="shared" si="7"/>
        <v>43983</v>
      </c>
      <c r="H53" s="137">
        <f t="shared" si="7"/>
        <v>44013</v>
      </c>
      <c r="I53" s="137">
        <f t="shared" si="7"/>
        <v>44044</v>
      </c>
      <c r="J53" s="137">
        <f t="shared" si="7"/>
        <v>44075</v>
      </c>
      <c r="K53" s="137">
        <f t="shared" si="7"/>
        <v>44105</v>
      </c>
      <c r="L53" s="137">
        <f t="shared" si="7"/>
        <v>44136</v>
      </c>
      <c r="M53" s="137">
        <f t="shared" si="7"/>
        <v>44166</v>
      </c>
      <c r="N53" s="138" t="str">
        <f t="shared" si="7"/>
        <v>Total</v>
      </c>
      <c r="O53" s="139" t="str">
        <f t="shared" si="7"/>
        <v>Média</v>
      </c>
    </row>
    <row r="54" spans="1:16" s="25" customFormat="1" ht="12.6" customHeight="1" x14ac:dyDescent="0.2">
      <c r="A54" s="111" t="s">
        <v>5</v>
      </c>
      <c r="B54" s="54">
        <v>0</v>
      </c>
      <c r="C54" s="54">
        <v>4000</v>
      </c>
      <c r="D54" s="54">
        <v>4500</v>
      </c>
      <c r="E54" s="54">
        <v>4500</v>
      </c>
      <c r="F54" s="54">
        <v>0</v>
      </c>
      <c r="G54" s="54">
        <v>9000</v>
      </c>
      <c r="H54" s="54">
        <v>4500</v>
      </c>
      <c r="I54" s="54">
        <v>4500</v>
      </c>
      <c r="J54" s="54">
        <v>4500</v>
      </c>
      <c r="K54" s="54">
        <v>0</v>
      </c>
      <c r="L54" s="54">
        <v>0</v>
      </c>
      <c r="M54" s="54">
        <v>0</v>
      </c>
      <c r="N54" s="226">
        <f t="shared" ref="N54:N64" si="8">SUM(B54:M54)</f>
        <v>35500</v>
      </c>
      <c r="O54" s="106">
        <f>IFERROR(AVERAGEIF(B54:M54,"&gt;0"),"")</f>
        <v>5071.4285714285716</v>
      </c>
    </row>
    <row r="55" spans="1:16" s="25" customFormat="1" ht="12.6" customHeight="1" x14ac:dyDescent="0.2">
      <c r="A55" s="111" t="s">
        <v>567</v>
      </c>
      <c r="B55" s="54">
        <v>0</v>
      </c>
      <c r="C55" s="54">
        <v>403.19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226">
        <f t="shared" si="8"/>
        <v>403.19</v>
      </c>
      <c r="O55" s="106">
        <f t="shared" ref="O55:O63" si="9">IFERROR(AVERAGEIF(B55:M55,"&gt;0"),"")</f>
        <v>403.19</v>
      </c>
    </row>
    <row r="56" spans="1:16" s="25" customFormat="1" ht="12.6" customHeight="1" x14ac:dyDescent="0.2">
      <c r="A56" s="111" t="s">
        <v>568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226">
        <f t="shared" si="8"/>
        <v>0</v>
      </c>
      <c r="O56" s="106" t="str">
        <f t="shared" si="9"/>
        <v/>
      </c>
    </row>
    <row r="57" spans="1:16" s="25" customFormat="1" ht="12.6" customHeight="1" x14ac:dyDescent="0.2">
      <c r="A57" s="111" t="s">
        <v>454</v>
      </c>
      <c r="B57" s="54">
        <v>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226">
        <f t="shared" si="8"/>
        <v>0</v>
      </c>
      <c r="O57" s="106" t="str">
        <f t="shared" si="9"/>
        <v/>
      </c>
    </row>
    <row r="58" spans="1:16" s="25" customFormat="1" ht="12.6" customHeight="1" x14ac:dyDescent="0.2">
      <c r="A58" s="111" t="s">
        <v>556</v>
      </c>
      <c r="B58" s="54">
        <v>0</v>
      </c>
      <c r="C58" s="54">
        <v>0</v>
      </c>
      <c r="D58" s="54">
        <v>685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226">
        <f t="shared" si="8"/>
        <v>685</v>
      </c>
      <c r="O58" s="106">
        <f t="shared" si="9"/>
        <v>685</v>
      </c>
    </row>
    <row r="59" spans="1:16" s="25" customFormat="1" ht="12.6" customHeight="1" x14ac:dyDescent="0.2">
      <c r="A59" s="111" t="s">
        <v>321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226">
        <f t="shared" si="8"/>
        <v>0</v>
      </c>
      <c r="O59" s="106" t="str">
        <f t="shared" si="9"/>
        <v/>
      </c>
    </row>
    <row r="60" spans="1:16" s="25" customFormat="1" ht="12.6" customHeight="1" x14ac:dyDescent="0.2">
      <c r="A60" s="111" t="s">
        <v>356</v>
      </c>
      <c r="B60" s="54">
        <v>141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226">
        <f t="shared" si="8"/>
        <v>141</v>
      </c>
      <c r="O60" s="106">
        <f t="shared" si="9"/>
        <v>141</v>
      </c>
    </row>
    <row r="61" spans="1:16" s="25" customFormat="1" ht="12.6" customHeight="1" x14ac:dyDescent="0.2">
      <c r="A61" s="112" t="s">
        <v>363</v>
      </c>
      <c r="B61" s="54">
        <v>79.86</v>
      </c>
      <c r="C61" s="54">
        <v>57.86</v>
      </c>
      <c r="D61" s="54">
        <v>53.3</v>
      </c>
      <c r="E61" s="54">
        <v>26.57</v>
      </c>
      <c r="F61" s="54">
        <v>50.93</v>
      </c>
      <c r="G61" s="54">
        <v>33.07</v>
      </c>
      <c r="H61" s="54">
        <v>23.41</v>
      </c>
      <c r="I61" s="54">
        <v>9.85</v>
      </c>
      <c r="J61" s="54">
        <v>0</v>
      </c>
      <c r="K61" s="54">
        <v>0</v>
      </c>
      <c r="L61" s="54">
        <v>0</v>
      </c>
      <c r="M61" s="54">
        <v>0</v>
      </c>
      <c r="N61" s="226">
        <f t="shared" si="8"/>
        <v>334.85</v>
      </c>
      <c r="O61" s="106">
        <f t="shared" si="9"/>
        <v>41.856250000000003</v>
      </c>
    </row>
    <row r="62" spans="1:16" s="25" customFormat="1" ht="12.6" customHeight="1" x14ac:dyDescent="0.2">
      <c r="A62" s="112" t="s">
        <v>651</v>
      </c>
      <c r="B62" s="54"/>
      <c r="C62" s="54"/>
      <c r="D62" s="54"/>
      <c r="E62" s="54"/>
      <c r="F62" s="54"/>
      <c r="G62" s="54">
        <v>47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226">
        <f t="shared" si="8"/>
        <v>47</v>
      </c>
      <c r="O62" s="106">
        <f t="shared" si="9"/>
        <v>47</v>
      </c>
    </row>
    <row r="63" spans="1:16" s="25" customFormat="1" ht="12.6" customHeight="1" x14ac:dyDescent="0.2">
      <c r="A63" s="112" t="s">
        <v>3</v>
      </c>
      <c r="B63" s="54">
        <v>0</v>
      </c>
      <c r="C63" s="54">
        <v>24.9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226">
        <f t="shared" si="8"/>
        <v>24.9</v>
      </c>
      <c r="O63" s="106">
        <f t="shared" si="9"/>
        <v>24.9</v>
      </c>
    </row>
    <row r="64" spans="1:16" s="25" customFormat="1" ht="12.6" customHeight="1" thickBot="1" x14ac:dyDescent="0.25">
      <c r="A64" s="176" t="s">
        <v>1</v>
      </c>
      <c r="B64" s="189">
        <f t="shared" ref="B64:M64" si="10">SUM(B54:B63)</f>
        <v>220.86</v>
      </c>
      <c r="C64" s="189">
        <f t="shared" si="10"/>
        <v>4485.9499999999989</v>
      </c>
      <c r="D64" s="189">
        <f t="shared" si="10"/>
        <v>5238.3</v>
      </c>
      <c r="E64" s="189">
        <f t="shared" si="10"/>
        <v>4526.57</v>
      </c>
      <c r="F64" s="189">
        <f t="shared" si="10"/>
        <v>50.93</v>
      </c>
      <c r="G64" s="189">
        <f t="shared" si="10"/>
        <v>9080.07</v>
      </c>
      <c r="H64" s="189">
        <f t="shared" si="10"/>
        <v>4523.41</v>
      </c>
      <c r="I64" s="189">
        <f t="shared" si="10"/>
        <v>4509.8500000000004</v>
      </c>
      <c r="J64" s="189">
        <f t="shared" si="10"/>
        <v>4500</v>
      </c>
      <c r="K64" s="189">
        <f t="shared" si="10"/>
        <v>0</v>
      </c>
      <c r="L64" s="189">
        <f t="shared" si="10"/>
        <v>0</v>
      </c>
      <c r="M64" s="189">
        <f t="shared" si="10"/>
        <v>0</v>
      </c>
      <c r="N64" s="198">
        <f t="shared" si="8"/>
        <v>37135.94</v>
      </c>
      <c r="O64" s="304">
        <f>IFERROR(AVERAGEIF(B64:M64,"&gt;0"),"")</f>
        <v>4126.2155555555555</v>
      </c>
    </row>
    <row r="65" spans="1:15" s="25" customFormat="1" ht="12.6" customHeight="1" thickBot="1" x14ac:dyDescent="0.25">
      <c r="A65" s="41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218"/>
      <c r="O65" s="39"/>
    </row>
    <row r="66" spans="1:15" s="34" customFormat="1" ht="12.6" customHeight="1" thickBot="1" x14ac:dyDescent="0.25">
      <c r="A66" s="185" t="s">
        <v>9</v>
      </c>
      <c r="B66" s="186">
        <f>'[2]2020'!C33</f>
        <v>35929.129999999997</v>
      </c>
      <c r="C66" s="186">
        <f>'[2]2020'!D33</f>
        <v>35887.449999999997</v>
      </c>
      <c r="D66" s="186">
        <f>'[2]2020'!E33</f>
        <v>35683.379999999997</v>
      </c>
      <c r="E66" s="186">
        <f>'[2]2020'!F33</f>
        <v>39172.080000000002</v>
      </c>
      <c r="F66" s="186">
        <f>'[2]2020'!G33</f>
        <v>38876.81</v>
      </c>
      <c r="G66" s="186">
        <f>'[2]2020'!H33</f>
        <v>46945.59</v>
      </c>
      <c r="H66" s="186">
        <f>'[2]2020'!I33</f>
        <v>47217.24</v>
      </c>
      <c r="I66" s="186">
        <f>'[2]2020'!J33</f>
        <v>48461.01</v>
      </c>
      <c r="J66" s="186">
        <f>'[2]2020'!K33</f>
        <v>52652.51</v>
      </c>
      <c r="K66" s="186">
        <f>'[2]2020'!L33</f>
        <v>0</v>
      </c>
      <c r="L66" s="186">
        <f>'[2]2020'!M33</f>
        <v>0</v>
      </c>
      <c r="M66" s="186">
        <f>'[2]2020'!N33</f>
        <v>0</v>
      </c>
      <c r="N66" s="42"/>
      <c r="O66" s="42"/>
    </row>
    <row r="67" spans="1:15" s="25" customFormat="1" ht="12" x14ac:dyDescent="0.2">
      <c r="N67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.35433070866141736" top="0.39370078740157483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E51:F51 I51:K51" formulaRange="1"/>
    <ignoredError sqref="L51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/>
  <dimension ref="A1:Q83"/>
  <sheetViews>
    <sheetView topLeftCell="B51" zoomScale="140" zoomScaleNormal="140" workbookViewId="0">
      <selection activeCell="I65" sqref="I65"/>
    </sheetView>
  </sheetViews>
  <sheetFormatPr defaultRowHeight="12.75" x14ac:dyDescent="0.2"/>
  <cols>
    <col min="1" max="1" width="37.28515625" style="44" customWidth="1"/>
    <col min="2" max="2" width="9.7109375" style="44" customWidth="1"/>
    <col min="3" max="3" width="9.42578125" style="44" customWidth="1"/>
    <col min="4" max="4" width="9.5703125" style="44" customWidth="1"/>
    <col min="5" max="5" width="9.85546875" style="44" customWidth="1"/>
    <col min="6" max="7" width="10.140625" style="44" customWidth="1"/>
    <col min="8" max="8" width="9.7109375" style="44" customWidth="1"/>
    <col min="9" max="9" width="9.5703125" style="44" customWidth="1"/>
    <col min="10" max="12" width="10" style="44" bestFit="1" customWidth="1"/>
    <col min="13" max="13" width="11.28515625" style="44" customWidth="1"/>
    <col min="14" max="14" width="11" style="219" bestFit="1" customWidth="1"/>
    <col min="15" max="15" width="11" style="44" bestFit="1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4.1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x14ac:dyDescent="0.2">
      <c r="A4" s="569" t="s">
        <v>35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82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184">
        <f t="shared" ref="N7:N45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396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184">
        <f t="shared" si="0"/>
        <v>0</v>
      </c>
      <c r="O8" s="106" t="str">
        <f t="shared" ref="O8:O64" si="1">IFERROR(AVERAGEIF(B8:M8,"&gt;0"),"")</f>
        <v/>
      </c>
    </row>
    <row r="9" spans="1:15" s="25" customFormat="1" ht="12.6" customHeight="1" x14ac:dyDescent="0.2">
      <c r="A9" s="105" t="s">
        <v>113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184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393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412.58</v>
      </c>
      <c r="K10" s="27">
        <v>0</v>
      </c>
      <c r="L10" s="27">
        <v>0</v>
      </c>
      <c r="M10" s="27">
        <v>0</v>
      </c>
      <c r="N10" s="184">
        <f t="shared" si="0"/>
        <v>412.58</v>
      </c>
      <c r="O10" s="106">
        <f t="shared" si="1"/>
        <v>412.58</v>
      </c>
    </row>
    <row r="11" spans="1:15" s="25" customFormat="1" ht="12.6" customHeight="1" x14ac:dyDescent="0.2">
      <c r="A11" s="105" t="s">
        <v>569</v>
      </c>
      <c r="B11" s="27">
        <v>105.01</v>
      </c>
      <c r="C11" s="27">
        <v>125.82</v>
      </c>
      <c r="D11" s="27">
        <v>83</v>
      </c>
      <c r="E11" s="27">
        <v>0</v>
      </c>
      <c r="F11" s="27">
        <v>116.49</v>
      </c>
      <c r="G11" s="27">
        <v>0</v>
      </c>
      <c r="H11" s="27">
        <v>0</v>
      </c>
      <c r="I11" s="27">
        <v>120.83</v>
      </c>
      <c r="J11" s="27">
        <v>0</v>
      </c>
      <c r="K11" s="27">
        <v>0</v>
      </c>
      <c r="L11" s="27">
        <v>0</v>
      </c>
      <c r="M11" s="27">
        <v>0</v>
      </c>
      <c r="N11" s="184">
        <f t="shared" si="0"/>
        <v>551.15</v>
      </c>
      <c r="O11" s="106">
        <f t="shared" si="1"/>
        <v>110.22999999999999</v>
      </c>
    </row>
    <row r="12" spans="1:15" s="25" customFormat="1" ht="12.6" customHeight="1" x14ac:dyDescent="0.2">
      <c r="A12" s="105" t="s">
        <v>316</v>
      </c>
      <c r="B12" s="27">
        <v>0</v>
      </c>
      <c r="C12" s="27">
        <v>0</v>
      </c>
      <c r="D12" s="27">
        <v>170</v>
      </c>
      <c r="E12" s="27">
        <v>180</v>
      </c>
      <c r="F12" s="27">
        <v>0</v>
      </c>
      <c r="G12" s="27">
        <v>250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184">
        <f t="shared" si="0"/>
        <v>600</v>
      </c>
      <c r="O12" s="106">
        <f t="shared" si="1"/>
        <v>200</v>
      </c>
    </row>
    <row r="13" spans="1:15" s="25" customFormat="1" ht="12.6" customHeight="1" x14ac:dyDescent="0.2">
      <c r="A13" s="105" t="s">
        <v>228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184">
        <f>SUM(B13:M13)</f>
        <v>0</v>
      </c>
      <c r="O13" s="106" t="str">
        <f t="shared" si="1"/>
        <v/>
      </c>
    </row>
    <row r="14" spans="1:15" s="25" customFormat="1" ht="12.6" customHeight="1" x14ac:dyDescent="0.2">
      <c r="A14" s="105" t="s">
        <v>157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84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131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704.95</v>
      </c>
      <c r="H15" s="27">
        <v>6236.1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84">
        <f t="shared" si="0"/>
        <v>6941.05</v>
      </c>
      <c r="O15" s="106">
        <f t="shared" si="1"/>
        <v>3470.5250000000001</v>
      </c>
    </row>
    <row r="16" spans="1:15" s="25" customFormat="1" ht="12.6" customHeight="1" x14ac:dyDescent="0.2">
      <c r="A16" s="105" t="s">
        <v>167</v>
      </c>
      <c r="B16" s="27">
        <v>16380</v>
      </c>
      <c r="C16" s="27">
        <v>9840</v>
      </c>
      <c r="D16" s="27">
        <v>17905</v>
      </c>
      <c r="E16" s="27">
        <v>4032.5</v>
      </c>
      <c r="F16" s="27">
        <v>4032.5</v>
      </c>
      <c r="G16" s="27">
        <v>4032.5</v>
      </c>
      <c r="H16" s="27">
        <v>4032.5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184">
        <f t="shared" si="0"/>
        <v>60255</v>
      </c>
      <c r="O16" s="106">
        <f t="shared" si="1"/>
        <v>8607.8571428571431</v>
      </c>
    </row>
    <row r="17" spans="1:17" s="25" customFormat="1" ht="12.6" customHeight="1" x14ac:dyDescent="0.2">
      <c r="A17" s="105" t="s">
        <v>154</v>
      </c>
      <c r="B17" s="27">
        <v>4499.9799999999996</v>
      </c>
      <c r="C17" s="27">
        <v>450</v>
      </c>
      <c r="D17" s="27">
        <v>0</v>
      </c>
      <c r="E17" s="27">
        <v>0</v>
      </c>
      <c r="F17" s="27">
        <v>440</v>
      </c>
      <c r="G17" s="27">
        <v>0</v>
      </c>
      <c r="H17" s="27">
        <v>0</v>
      </c>
      <c r="I17" s="27">
        <v>0</v>
      </c>
      <c r="J17" s="27">
        <v>440</v>
      </c>
      <c r="K17" s="27">
        <v>0</v>
      </c>
      <c r="L17" s="27">
        <v>0</v>
      </c>
      <c r="M17" s="27">
        <v>0</v>
      </c>
      <c r="N17" s="184">
        <f t="shared" si="0"/>
        <v>5829.98</v>
      </c>
      <c r="O17" s="106">
        <f t="shared" si="1"/>
        <v>1457.4949999999999</v>
      </c>
      <c r="Q17" s="30"/>
    </row>
    <row r="18" spans="1:17" s="25" customFormat="1" ht="12.6" customHeight="1" x14ac:dyDescent="0.2">
      <c r="A18" s="117" t="s">
        <v>70</v>
      </c>
      <c r="B18" s="27">
        <v>532</v>
      </c>
      <c r="C18" s="27">
        <v>247</v>
      </c>
      <c r="D18" s="27">
        <v>330.3</v>
      </c>
      <c r="E18" s="27">
        <v>0</v>
      </c>
      <c r="F18" s="27">
        <v>368.67</v>
      </c>
      <c r="G18" s="27">
        <v>75</v>
      </c>
      <c r="H18" s="27">
        <v>219.41</v>
      </c>
      <c r="I18" s="27">
        <v>0</v>
      </c>
      <c r="J18" s="27">
        <v>265</v>
      </c>
      <c r="K18" s="27">
        <v>0</v>
      </c>
      <c r="L18" s="27">
        <v>0</v>
      </c>
      <c r="M18" s="27">
        <v>0</v>
      </c>
      <c r="N18" s="184">
        <f t="shared" si="0"/>
        <v>2037.38</v>
      </c>
      <c r="O18" s="106">
        <f t="shared" si="1"/>
        <v>291.05428571428575</v>
      </c>
      <c r="Q18" s="30"/>
    </row>
    <row r="19" spans="1:17" s="25" customFormat="1" ht="12.6" customHeight="1" x14ac:dyDescent="0.2">
      <c r="A19" s="117" t="s">
        <v>187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84">
        <f t="shared" si="0"/>
        <v>0</v>
      </c>
      <c r="O19" s="106" t="str">
        <f t="shared" si="1"/>
        <v/>
      </c>
      <c r="Q19" s="30"/>
    </row>
    <row r="20" spans="1:17" s="25" customFormat="1" ht="12.6" customHeight="1" x14ac:dyDescent="0.2">
      <c r="A20" s="117" t="s">
        <v>491</v>
      </c>
      <c r="B20" s="27">
        <v>177.96</v>
      </c>
      <c r="C20" s="27">
        <v>2212.09</v>
      </c>
      <c r="D20" s="27">
        <v>3165.78</v>
      </c>
      <c r="E20" s="27">
        <v>251.97</v>
      </c>
      <c r="F20" s="27">
        <v>0</v>
      </c>
      <c r="G20" s="27">
        <v>0</v>
      </c>
      <c r="H20" s="27">
        <v>0</v>
      </c>
      <c r="I20" s="27">
        <v>524.61</v>
      </c>
      <c r="J20" s="27">
        <v>0</v>
      </c>
      <c r="K20" s="27">
        <v>0</v>
      </c>
      <c r="L20" s="27">
        <v>0</v>
      </c>
      <c r="M20" s="27">
        <v>0</v>
      </c>
      <c r="N20" s="184">
        <f t="shared" si="0"/>
        <v>6332.41</v>
      </c>
      <c r="O20" s="106">
        <f t="shared" si="1"/>
        <v>1266.482</v>
      </c>
    </row>
    <row r="21" spans="1:17" s="25" customFormat="1" ht="12.6" customHeight="1" x14ac:dyDescent="0.2">
      <c r="A21" s="117" t="s">
        <v>245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184">
        <f t="shared" si="0"/>
        <v>0</v>
      </c>
      <c r="O21" s="106" t="str">
        <f t="shared" si="1"/>
        <v/>
      </c>
    </row>
    <row r="22" spans="1:17" s="25" customFormat="1" ht="12.6" customHeight="1" x14ac:dyDescent="0.2">
      <c r="A22" s="117" t="s">
        <v>67</v>
      </c>
      <c r="B22" s="27">
        <v>29.96</v>
      </c>
      <c r="C22" s="27">
        <v>0</v>
      </c>
      <c r="D22" s="27">
        <v>522.88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184">
        <f t="shared" si="0"/>
        <v>552.84</v>
      </c>
      <c r="O22" s="106">
        <f t="shared" si="1"/>
        <v>276.42</v>
      </c>
    </row>
    <row r="23" spans="1:17" s="25" customFormat="1" ht="12.6" customHeight="1" x14ac:dyDescent="0.2">
      <c r="A23" s="117" t="s">
        <v>191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184">
        <f t="shared" si="0"/>
        <v>0</v>
      </c>
      <c r="O23" s="106" t="str">
        <f t="shared" si="1"/>
        <v/>
      </c>
    </row>
    <row r="24" spans="1:17" s="25" customFormat="1" ht="12.6" customHeight="1" x14ac:dyDescent="0.2">
      <c r="A24" s="117" t="s">
        <v>272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184">
        <f t="shared" si="0"/>
        <v>0</v>
      </c>
      <c r="O24" s="106" t="str">
        <f t="shared" si="1"/>
        <v/>
      </c>
    </row>
    <row r="25" spans="1:17" s="25" customFormat="1" ht="12.6" customHeight="1" x14ac:dyDescent="0.2">
      <c r="A25" s="105" t="s">
        <v>91</v>
      </c>
      <c r="B25" s="27">
        <v>386.62</v>
      </c>
      <c r="C25" s="27">
        <v>1654.43</v>
      </c>
      <c r="D25" s="27">
        <v>1482.42</v>
      </c>
      <c r="E25" s="27">
        <v>1186.6199999999999</v>
      </c>
      <c r="F25" s="27">
        <v>386.62</v>
      </c>
      <c r="G25" s="27">
        <v>1186.6199999999999</v>
      </c>
      <c r="H25" s="27">
        <v>1186.6199999999999</v>
      </c>
      <c r="I25" s="27">
        <v>2486.62</v>
      </c>
      <c r="J25" s="27">
        <v>386.62</v>
      </c>
      <c r="K25" s="27">
        <v>0</v>
      </c>
      <c r="L25" s="27">
        <v>0</v>
      </c>
      <c r="M25" s="27">
        <v>0</v>
      </c>
      <c r="N25" s="184">
        <f t="shared" si="0"/>
        <v>10343.19</v>
      </c>
      <c r="O25" s="106">
        <f t="shared" si="1"/>
        <v>1149.2433333333333</v>
      </c>
    </row>
    <row r="26" spans="1:17" s="25" customFormat="1" ht="12.6" customHeight="1" x14ac:dyDescent="0.2">
      <c r="A26" s="105" t="s">
        <v>495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184">
        <f>SUM(B26:M26)</f>
        <v>0</v>
      </c>
      <c r="O26" s="106" t="str">
        <f t="shared" si="1"/>
        <v/>
      </c>
    </row>
    <row r="27" spans="1:17" s="25" customFormat="1" ht="12.6" customHeight="1" x14ac:dyDescent="0.2">
      <c r="A27" s="105" t="s">
        <v>232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184">
        <f t="shared" si="0"/>
        <v>0</v>
      </c>
      <c r="O27" s="106" t="str">
        <f t="shared" si="1"/>
        <v/>
      </c>
    </row>
    <row r="28" spans="1:17" s="25" customFormat="1" ht="12.6" customHeight="1" x14ac:dyDescent="0.2">
      <c r="A28" s="105" t="s">
        <v>277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184">
        <f>SUM(B28:M28)</f>
        <v>0</v>
      </c>
      <c r="O28" s="106" t="str">
        <f t="shared" si="1"/>
        <v/>
      </c>
    </row>
    <row r="29" spans="1:17" s="25" customFormat="1" ht="12.6" customHeight="1" x14ac:dyDescent="0.2">
      <c r="A29" s="105" t="s">
        <v>280</v>
      </c>
      <c r="B29" s="27">
        <v>0</v>
      </c>
      <c r="C29" s="27">
        <v>60</v>
      </c>
      <c r="D29" s="27">
        <v>1460</v>
      </c>
      <c r="E29" s="27">
        <v>0</v>
      </c>
      <c r="F29" s="27">
        <v>0</v>
      </c>
      <c r="G29" s="27">
        <v>0</v>
      </c>
      <c r="H29" s="27">
        <v>1110</v>
      </c>
      <c r="I29" s="27">
        <v>1000</v>
      </c>
      <c r="J29" s="27">
        <v>500</v>
      </c>
      <c r="K29" s="27">
        <v>0</v>
      </c>
      <c r="L29" s="27">
        <v>0</v>
      </c>
      <c r="M29" s="27">
        <v>0</v>
      </c>
      <c r="N29" s="184">
        <f t="shared" si="0"/>
        <v>4130</v>
      </c>
      <c r="O29" s="106">
        <f t="shared" si="1"/>
        <v>826</v>
      </c>
    </row>
    <row r="30" spans="1:17" s="25" customFormat="1" ht="12.6" customHeight="1" x14ac:dyDescent="0.2">
      <c r="A30" s="105" t="s">
        <v>88</v>
      </c>
      <c r="B30" s="27">
        <v>401.2</v>
      </c>
      <c r="C30" s="27">
        <v>659.86</v>
      </c>
      <c r="D30" s="27">
        <v>764.62</v>
      </c>
      <c r="E30" s="27">
        <v>0</v>
      </c>
      <c r="F30" s="27">
        <v>0</v>
      </c>
      <c r="G30" s="27">
        <v>400</v>
      </c>
      <c r="H30" s="27">
        <v>155</v>
      </c>
      <c r="I30" s="27">
        <v>50</v>
      </c>
      <c r="J30" s="27">
        <v>86</v>
      </c>
      <c r="K30" s="27">
        <v>0</v>
      </c>
      <c r="L30" s="27">
        <v>0</v>
      </c>
      <c r="M30" s="27">
        <v>0</v>
      </c>
      <c r="N30" s="184">
        <f t="shared" si="0"/>
        <v>2516.6799999999998</v>
      </c>
      <c r="O30" s="106">
        <f t="shared" si="1"/>
        <v>359.52571428571429</v>
      </c>
    </row>
    <row r="31" spans="1:17" s="25" customFormat="1" ht="12.6" customHeight="1" x14ac:dyDescent="0.2">
      <c r="A31" s="105" t="s">
        <v>77</v>
      </c>
      <c r="B31" s="27">
        <v>0</v>
      </c>
      <c r="C31" s="27">
        <v>531</v>
      </c>
      <c r="D31" s="27">
        <v>0</v>
      </c>
      <c r="E31" s="27">
        <v>210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184">
        <f t="shared" si="0"/>
        <v>741</v>
      </c>
      <c r="O31" s="106">
        <f t="shared" si="1"/>
        <v>370.5</v>
      </c>
    </row>
    <row r="32" spans="1:17" s="25" customFormat="1" ht="12.6" customHeight="1" x14ac:dyDescent="0.2">
      <c r="A32" s="105" t="s">
        <v>125</v>
      </c>
      <c r="B32" s="27">
        <v>0</v>
      </c>
      <c r="C32" s="27">
        <v>426.33</v>
      </c>
      <c r="D32" s="27">
        <v>2519.96</v>
      </c>
      <c r="E32" s="27">
        <v>0</v>
      </c>
      <c r="F32" s="27">
        <v>160.69999999999999</v>
      </c>
      <c r="G32" s="27">
        <v>137.65</v>
      </c>
      <c r="H32" s="27">
        <v>347.77</v>
      </c>
      <c r="I32" s="27">
        <v>447.2</v>
      </c>
      <c r="J32" s="27">
        <v>484.8</v>
      </c>
      <c r="K32" s="27">
        <v>0</v>
      </c>
      <c r="L32" s="27">
        <v>0</v>
      </c>
      <c r="M32" s="27">
        <v>0</v>
      </c>
      <c r="N32" s="184">
        <f t="shared" si="0"/>
        <v>4524.41</v>
      </c>
      <c r="O32" s="106">
        <f t="shared" si="1"/>
        <v>646.34428571428566</v>
      </c>
    </row>
    <row r="33" spans="1:15" s="25" customFormat="1" ht="12.6" customHeight="1" x14ac:dyDescent="0.2">
      <c r="A33" s="105" t="s">
        <v>126</v>
      </c>
      <c r="B33" s="27">
        <v>0</v>
      </c>
      <c r="C33" s="27">
        <v>50</v>
      </c>
      <c r="D33" s="27">
        <v>0</v>
      </c>
      <c r="E33" s="27">
        <v>0</v>
      </c>
      <c r="F33" s="27">
        <v>1070</v>
      </c>
      <c r="G33" s="27">
        <v>0</v>
      </c>
      <c r="H33" s="27">
        <v>0</v>
      </c>
      <c r="I33" s="27">
        <v>240</v>
      </c>
      <c r="J33" s="27">
        <v>0</v>
      </c>
      <c r="K33" s="27">
        <v>0</v>
      </c>
      <c r="L33" s="27">
        <v>0</v>
      </c>
      <c r="M33" s="27">
        <v>0</v>
      </c>
      <c r="N33" s="184">
        <f t="shared" si="0"/>
        <v>1360</v>
      </c>
      <c r="O33" s="106">
        <f t="shared" si="1"/>
        <v>453.33333333333331</v>
      </c>
    </row>
    <row r="34" spans="1:15" s="25" customFormat="1" ht="12.6" customHeight="1" x14ac:dyDescent="0.2">
      <c r="A34" s="105" t="s">
        <v>69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79.959999999999994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184">
        <f t="shared" si="0"/>
        <v>79.959999999999994</v>
      </c>
      <c r="O34" s="106">
        <f t="shared" si="1"/>
        <v>79.959999999999994</v>
      </c>
    </row>
    <row r="35" spans="1:15" s="25" customFormat="1" ht="12.6" customHeight="1" x14ac:dyDescent="0.2">
      <c r="A35" s="105" t="s">
        <v>418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184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548</v>
      </c>
      <c r="B36" s="27">
        <v>0</v>
      </c>
      <c r="C36" s="27">
        <v>0</v>
      </c>
      <c r="D36" s="27">
        <v>1175.1400000000001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184">
        <f t="shared" si="0"/>
        <v>1175.1400000000001</v>
      </c>
      <c r="O36" s="106">
        <f t="shared" si="1"/>
        <v>1175.1400000000001</v>
      </c>
    </row>
    <row r="37" spans="1:15" s="25" customFormat="1" ht="12.6" customHeight="1" x14ac:dyDescent="0.2">
      <c r="A37" s="105" t="s">
        <v>493</v>
      </c>
      <c r="B37" s="27">
        <v>0</v>
      </c>
      <c r="C37" s="27">
        <v>0</v>
      </c>
      <c r="D37" s="27">
        <v>0</v>
      </c>
      <c r="E37" s="27">
        <v>0</v>
      </c>
      <c r="F37" s="27">
        <v>82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184">
        <f t="shared" si="0"/>
        <v>82</v>
      </c>
      <c r="O37" s="106">
        <f t="shared" si="1"/>
        <v>82</v>
      </c>
    </row>
    <row r="38" spans="1:15" s="25" customFormat="1" ht="12.6" customHeight="1" x14ac:dyDescent="0.2">
      <c r="A38" s="105" t="s">
        <v>570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184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05" t="s">
        <v>176</v>
      </c>
      <c r="B39" s="27">
        <v>118</v>
      </c>
      <c r="C39" s="27">
        <v>2868</v>
      </c>
      <c r="D39" s="27">
        <v>845</v>
      </c>
      <c r="E39" s="27">
        <v>0</v>
      </c>
      <c r="F39" s="27">
        <v>0</v>
      </c>
      <c r="G39" s="27">
        <v>68.5</v>
      </c>
      <c r="H39" s="27">
        <v>1090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184">
        <f t="shared" si="0"/>
        <v>4989.5</v>
      </c>
      <c r="O39" s="106">
        <f t="shared" si="1"/>
        <v>997.9</v>
      </c>
    </row>
    <row r="40" spans="1:15" s="25" customFormat="1" ht="12.6" customHeight="1" x14ac:dyDescent="0.2">
      <c r="A40" s="105" t="s">
        <v>118</v>
      </c>
      <c r="B40" s="27">
        <v>0</v>
      </c>
      <c r="C40" s="27">
        <v>697</v>
      </c>
      <c r="D40" s="27">
        <v>1394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184">
        <f t="shared" si="0"/>
        <v>2091</v>
      </c>
      <c r="O40" s="106">
        <f t="shared" si="1"/>
        <v>1045.5</v>
      </c>
    </row>
    <row r="41" spans="1:15" s="25" customFormat="1" ht="12.6" customHeight="1" x14ac:dyDescent="0.2">
      <c r="A41" s="105" t="s">
        <v>496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184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139</v>
      </c>
      <c r="B42" s="27">
        <v>4920</v>
      </c>
      <c r="C42" s="27">
        <v>4920</v>
      </c>
      <c r="D42" s="27">
        <v>4920</v>
      </c>
      <c r="E42" s="27">
        <v>4920</v>
      </c>
      <c r="F42" s="27">
        <v>5420</v>
      </c>
      <c r="G42" s="27">
        <v>1420</v>
      </c>
      <c r="H42" s="27">
        <v>4920</v>
      </c>
      <c r="I42" s="27">
        <v>8420</v>
      </c>
      <c r="J42" s="27">
        <v>4920</v>
      </c>
      <c r="K42" s="27">
        <v>0</v>
      </c>
      <c r="L42" s="27">
        <v>0</v>
      </c>
      <c r="M42" s="27">
        <v>0</v>
      </c>
      <c r="N42" s="184">
        <f t="shared" si="0"/>
        <v>44780</v>
      </c>
      <c r="O42" s="106">
        <f t="shared" si="1"/>
        <v>4975.5555555555557</v>
      </c>
    </row>
    <row r="43" spans="1:15" s="25" customFormat="1" ht="12.6" customHeight="1" x14ac:dyDescent="0.2">
      <c r="A43" s="270" t="s">
        <v>667</v>
      </c>
      <c r="B43" s="27"/>
      <c r="C43" s="27"/>
      <c r="D43" s="27"/>
      <c r="E43" s="27"/>
      <c r="F43" s="27"/>
      <c r="G43" s="27"/>
      <c r="H43" s="27"/>
      <c r="I43" s="27"/>
      <c r="J43" s="27">
        <v>202.93</v>
      </c>
      <c r="K43" s="27">
        <v>0</v>
      </c>
      <c r="L43" s="27">
        <v>0</v>
      </c>
      <c r="M43" s="27">
        <v>0</v>
      </c>
      <c r="N43" s="184"/>
      <c r="O43" s="106"/>
    </row>
    <row r="44" spans="1:15" s="25" customFormat="1" ht="12.6" customHeight="1" x14ac:dyDescent="0.2">
      <c r="A44" s="270" t="s">
        <v>372</v>
      </c>
      <c r="B44" s="27">
        <v>207.31</v>
      </c>
      <c r="C44" s="27">
        <v>207.31</v>
      </c>
      <c r="D44" s="27">
        <v>207.31</v>
      </c>
      <c r="E44" s="27">
        <v>207.31</v>
      </c>
      <c r="F44" s="27">
        <v>207.31</v>
      </c>
      <c r="G44" s="27">
        <v>345.72</v>
      </c>
      <c r="H44" s="27">
        <v>345.72</v>
      </c>
      <c r="I44" s="27">
        <v>345.72</v>
      </c>
      <c r="J44" s="27">
        <v>345.72</v>
      </c>
      <c r="K44" s="27">
        <v>0</v>
      </c>
      <c r="L44" s="27">
        <v>0</v>
      </c>
      <c r="M44" s="27">
        <v>0</v>
      </c>
      <c r="N44" s="184">
        <f>SUM(B44:M44)</f>
        <v>2419.4300000000003</v>
      </c>
      <c r="O44" s="106">
        <f t="shared" si="1"/>
        <v>268.82555555555558</v>
      </c>
    </row>
    <row r="45" spans="1:15" s="25" customFormat="1" ht="12.6" customHeight="1" x14ac:dyDescent="0.2">
      <c r="A45" s="112" t="s">
        <v>571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14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106</v>
      </c>
      <c r="B46" s="27">
        <v>1880</v>
      </c>
      <c r="C46" s="27">
        <v>900</v>
      </c>
      <c r="D46" s="27">
        <v>1500</v>
      </c>
      <c r="E46" s="27">
        <v>1050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184">
        <f t="shared" ref="N46:N64" si="2">SUM(B46:M46)</f>
        <v>5330</v>
      </c>
      <c r="O46" s="106">
        <f t="shared" si="1"/>
        <v>1332.5</v>
      </c>
    </row>
    <row r="47" spans="1:15" s="25" customFormat="1" ht="12.6" customHeight="1" x14ac:dyDescent="0.2">
      <c r="A47" s="105" t="s">
        <v>381</v>
      </c>
      <c r="B47" s="27">
        <v>1000</v>
      </c>
      <c r="C47" s="27">
        <v>1088</v>
      </c>
      <c r="D47" s="27">
        <v>728</v>
      </c>
      <c r="E47" s="27">
        <v>0</v>
      </c>
      <c r="F47" s="27">
        <v>1639</v>
      </c>
      <c r="G47" s="27">
        <v>1000</v>
      </c>
      <c r="H47" s="27">
        <v>1279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184">
        <f t="shared" si="2"/>
        <v>6734</v>
      </c>
      <c r="O47" s="106">
        <f t="shared" si="1"/>
        <v>1122.3333333333333</v>
      </c>
    </row>
    <row r="48" spans="1:15" s="25" customFormat="1" ht="12.6" customHeight="1" x14ac:dyDescent="0.2">
      <c r="A48" s="105" t="s">
        <v>524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184">
        <f t="shared" si="2"/>
        <v>0</v>
      </c>
      <c r="O48" s="106" t="str">
        <f t="shared" si="1"/>
        <v/>
      </c>
    </row>
    <row r="49" spans="1:15" s="25" customFormat="1" ht="12.6" customHeight="1" x14ac:dyDescent="0.2">
      <c r="A49" s="105" t="s">
        <v>337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184">
        <f t="shared" si="2"/>
        <v>0</v>
      </c>
      <c r="O49" s="106" t="str">
        <f t="shared" si="1"/>
        <v/>
      </c>
    </row>
    <row r="50" spans="1:15" s="25" customFormat="1" ht="12.6" customHeight="1" x14ac:dyDescent="0.2">
      <c r="A50" s="105" t="s">
        <v>506</v>
      </c>
      <c r="B50" s="27">
        <v>879.4</v>
      </c>
      <c r="C50" s="27">
        <v>846.35</v>
      </c>
      <c r="D50" s="27">
        <v>1113.1500000000001</v>
      </c>
      <c r="E50" s="27">
        <v>801.05</v>
      </c>
      <c r="F50" s="27">
        <v>440</v>
      </c>
      <c r="G50" s="27">
        <v>1306</v>
      </c>
      <c r="H50" s="27">
        <v>644.95000000000005</v>
      </c>
      <c r="I50" s="27">
        <v>512.15</v>
      </c>
      <c r="J50" s="27">
        <v>803.45</v>
      </c>
      <c r="K50" s="27">
        <v>0</v>
      </c>
      <c r="L50" s="27">
        <v>0</v>
      </c>
      <c r="M50" s="27">
        <v>0</v>
      </c>
      <c r="N50" s="184">
        <f t="shared" si="2"/>
        <v>7346.4999999999991</v>
      </c>
      <c r="O50" s="106">
        <f t="shared" si="1"/>
        <v>816.27777777777771</v>
      </c>
    </row>
    <row r="51" spans="1:15" s="25" customFormat="1" ht="12.6" customHeight="1" x14ac:dyDescent="0.2">
      <c r="A51" s="105" t="s">
        <v>95</v>
      </c>
      <c r="B51" s="27">
        <v>2944.01</v>
      </c>
      <c r="C51" s="27">
        <v>1784.19</v>
      </c>
      <c r="D51" s="27">
        <v>3880.9</v>
      </c>
      <c r="E51" s="27">
        <v>998.68</v>
      </c>
      <c r="F51" s="27">
        <v>1971.8</v>
      </c>
      <c r="G51" s="27">
        <v>893.26</v>
      </c>
      <c r="H51" s="27">
        <v>987.23</v>
      </c>
      <c r="I51" s="27">
        <v>1025.22</v>
      </c>
      <c r="J51" s="27">
        <v>884.2</v>
      </c>
      <c r="K51" s="27">
        <v>0</v>
      </c>
      <c r="L51" s="27">
        <v>0</v>
      </c>
      <c r="M51" s="27">
        <v>0</v>
      </c>
      <c r="N51" s="184">
        <f t="shared" si="2"/>
        <v>15369.49</v>
      </c>
      <c r="O51" s="106">
        <f t="shared" si="1"/>
        <v>1707.721111111111</v>
      </c>
    </row>
    <row r="52" spans="1:15" s="25" customFormat="1" ht="12.6" customHeight="1" x14ac:dyDescent="0.2">
      <c r="A52" s="105" t="s">
        <v>105</v>
      </c>
      <c r="B52" s="27">
        <v>736</v>
      </c>
      <c r="C52" s="27">
        <v>0</v>
      </c>
      <c r="D52" s="27">
        <v>828</v>
      </c>
      <c r="E52" s="27">
        <v>0</v>
      </c>
      <c r="F52" s="27">
        <v>0</v>
      </c>
      <c r="G52" s="27">
        <v>160</v>
      </c>
      <c r="H52" s="27">
        <v>0</v>
      </c>
      <c r="I52" s="27">
        <v>0</v>
      </c>
      <c r="J52" s="27">
        <v>260</v>
      </c>
      <c r="K52" s="27">
        <v>0</v>
      </c>
      <c r="L52" s="27">
        <v>0</v>
      </c>
      <c r="M52" s="27">
        <v>0</v>
      </c>
      <c r="N52" s="184">
        <f t="shared" si="2"/>
        <v>1984</v>
      </c>
      <c r="O52" s="106">
        <f t="shared" si="1"/>
        <v>496</v>
      </c>
    </row>
    <row r="53" spans="1:15" s="25" customFormat="1" ht="12.6" customHeight="1" x14ac:dyDescent="0.2">
      <c r="A53" s="105" t="s">
        <v>96</v>
      </c>
      <c r="B53" s="27">
        <v>984.47</v>
      </c>
      <c r="C53" s="27">
        <v>988.7</v>
      </c>
      <c r="D53" s="27">
        <v>1978.6</v>
      </c>
      <c r="E53" s="27">
        <v>1002.7</v>
      </c>
      <c r="F53" s="27">
        <v>2076.6999999999998</v>
      </c>
      <c r="G53" s="27">
        <v>1135.6300000000001</v>
      </c>
      <c r="H53" s="27">
        <v>1028.7</v>
      </c>
      <c r="I53" s="27">
        <v>988.7</v>
      </c>
      <c r="J53" s="27">
        <v>2963.99</v>
      </c>
      <c r="K53" s="27">
        <v>0</v>
      </c>
      <c r="L53" s="27">
        <v>0</v>
      </c>
      <c r="M53" s="27">
        <v>0</v>
      </c>
      <c r="N53" s="184">
        <f t="shared" si="2"/>
        <v>13148.19</v>
      </c>
      <c r="O53" s="106">
        <f t="shared" si="1"/>
        <v>1460.91</v>
      </c>
    </row>
    <row r="54" spans="1:15" s="25" customFormat="1" ht="12.6" customHeight="1" x14ac:dyDescent="0.2">
      <c r="A54" s="105" t="s">
        <v>104</v>
      </c>
      <c r="B54" s="27">
        <v>1567.63</v>
      </c>
      <c r="C54" s="27">
        <v>167.63</v>
      </c>
      <c r="D54" s="27">
        <v>167.63</v>
      </c>
      <c r="E54" s="27">
        <v>167.63</v>
      </c>
      <c r="F54" s="27">
        <v>2147.63</v>
      </c>
      <c r="G54" s="27">
        <v>167.63</v>
      </c>
      <c r="H54" s="27">
        <v>167.63</v>
      </c>
      <c r="I54" s="27">
        <v>167.63</v>
      </c>
      <c r="J54" s="27">
        <v>167.63</v>
      </c>
      <c r="K54" s="27">
        <v>0</v>
      </c>
      <c r="L54" s="27">
        <v>0</v>
      </c>
      <c r="M54" s="27">
        <v>0</v>
      </c>
      <c r="N54" s="184">
        <f t="shared" si="2"/>
        <v>4888.670000000001</v>
      </c>
      <c r="O54" s="106">
        <f t="shared" si="1"/>
        <v>543.18555555555565</v>
      </c>
    </row>
    <row r="55" spans="1:15" s="25" customFormat="1" ht="12.6" customHeight="1" x14ac:dyDescent="0.2">
      <c r="A55" s="105" t="s">
        <v>357</v>
      </c>
      <c r="B55" s="27">
        <v>0</v>
      </c>
      <c r="C55" s="27">
        <v>0</v>
      </c>
      <c r="D55" s="27">
        <v>80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184">
        <f t="shared" si="2"/>
        <v>80</v>
      </c>
      <c r="O55" s="106">
        <f t="shared" si="1"/>
        <v>80</v>
      </c>
    </row>
    <row r="56" spans="1:15" s="25" customFormat="1" ht="12.6" customHeight="1" x14ac:dyDescent="0.2">
      <c r="A56" s="105" t="s">
        <v>75</v>
      </c>
      <c r="B56" s="27">
        <v>3779.32</v>
      </c>
      <c r="C56" s="27">
        <v>3529.41</v>
      </c>
      <c r="D56" s="27">
        <v>3721.77</v>
      </c>
      <c r="E56" s="27">
        <v>3656.32</v>
      </c>
      <c r="F56" s="27">
        <v>3673.12</v>
      </c>
      <c r="G56" s="27">
        <v>3575.1</v>
      </c>
      <c r="H56" s="27">
        <v>3647.83</v>
      </c>
      <c r="I56" s="27">
        <v>3892.75</v>
      </c>
      <c r="J56" s="27">
        <v>3686.18</v>
      </c>
      <c r="K56" s="27">
        <v>0</v>
      </c>
      <c r="L56" s="27">
        <v>0</v>
      </c>
      <c r="M56" s="27">
        <v>0</v>
      </c>
      <c r="N56" s="184">
        <f t="shared" si="2"/>
        <v>33161.799999999996</v>
      </c>
      <c r="O56" s="106">
        <f t="shared" si="1"/>
        <v>3684.6444444444442</v>
      </c>
    </row>
    <row r="57" spans="1:15" s="25" customFormat="1" ht="12.6" customHeight="1" x14ac:dyDescent="0.2">
      <c r="A57" s="105" t="s">
        <v>184</v>
      </c>
      <c r="B57" s="27">
        <v>0</v>
      </c>
      <c r="C57" s="27">
        <v>240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184">
        <f t="shared" si="2"/>
        <v>240</v>
      </c>
      <c r="O57" s="106">
        <f t="shared" si="1"/>
        <v>240</v>
      </c>
    </row>
    <row r="58" spans="1:15" s="25" customFormat="1" ht="12.6" customHeight="1" x14ac:dyDescent="0.2">
      <c r="A58" s="105" t="s">
        <v>572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184">
        <f t="shared" si="2"/>
        <v>0</v>
      </c>
      <c r="O58" s="106" t="str">
        <f t="shared" si="1"/>
        <v/>
      </c>
    </row>
    <row r="59" spans="1:15" s="25" customFormat="1" ht="12.6" customHeight="1" x14ac:dyDescent="0.2">
      <c r="A59" s="105" t="s">
        <v>248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184">
        <f t="shared" si="2"/>
        <v>0</v>
      </c>
      <c r="O59" s="106" t="str">
        <f t="shared" si="1"/>
        <v/>
      </c>
    </row>
    <row r="60" spans="1:15" s="25" customFormat="1" ht="12.6" customHeight="1" x14ac:dyDescent="0.2">
      <c r="A60" s="105" t="s">
        <v>543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184">
        <f t="shared" si="2"/>
        <v>0</v>
      </c>
      <c r="O60" s="106" t="str">
        <f t="shared" si="1"/>
        <v/>
      </c>
    </row>
    <row r="61" spans="1:15" s="25" customFormat="1" ht="12.6" customHeight="1" x14ac:dyDescent="0.2">
      <c r="A61" s="105" t="s">
        <v>79</v>
      </c>
      <c r="B61" s="27">
        <v>60.95</v>
      </c>
      <c r="C61" s="27">
        <v>60.25</v>
      </c>
      <c r="D61" s="27">
        <v>56.65</v>
      </c>
      <c r="E61" s="27">
        <v>26.65</v>
      </c>
      <c r="F61" s="27">
        <v>116.65</v>
      </c>
      <c r="G61" s="27">
        <v>26.65</v>
      </c>
      <c r="H61" s="27">
        <v>56.65</v>
      </c>
      <c r="I61" s="27">
        <v>73.150000000000006</v>
      </c>
      <c r="J61" s="27">
        <v>67</v>
      </c>
      <c r="K61" s="27">
        <v>0</v>
      </c>
      <c r="L61" s="27">
        <v>0</v>
      </c>
      <c r="M61" s="27">
        <v>0</v>
      </c>
      <c r="N61" s="184">
        <f t="shared" si="2"/>
        <v>544.59999999999991</v>
      </c>
      <c r="O61" s="106">
        <f t="shared" si="1"/>
        <v>60.511111111111099</v>
      </c>
    </row>
    <row r="62" spans="1:15" s="25" customFormat="1" ht="12.6" customHeight="1" x14ac:dyDescent="0.2">
      <c r="A62" s="105" t="s">
        <v>81</v>
      </c>
      <c r="B62" s="27">
        <v>755.34</v>
      </c>
      <c r="C62" s="27">
        <v>364.18</v>
      </c>
      <c r="D62" s="27">
        <v>348.45</v>
      </c>
      <c r="E62" s="27">
        <v>139.15</v>
      </c>
      <c r="F62" s="27">
        <v>125.64</v>
      </c>
      <c r="G62" s="27">
        <v>135.31</v>
      </c>
      <c r="H62" s="27">
        <v>138.53</v>
      </c>
      <c r="I62" s="27"/>
      <c r="J62" s="27">
        <v>135.31</v>
      </c>
      <c r="K62" s="27">
        <v>0</v>
      </c>
      <c r="L62" s="27">
        <v>0</v>
      </c>
      <c r="M62" s="27">
        <v>0</v>
      </c>
      <c r="N62" s="184">
        <f t="shared" si="2"/>
        <v>2141.9100000000003</v>
      </c>
      <c r="O62" s="106">
        <f t="shared" si="1"/>
        <v>267.73875000000004</v>
      </c>
    </row>
    <row r="63" spans="1:15" s="25" customFormat="1" ht="12.6" customHeight="1" x14ac:dyDescent="0.2">
      <c r="A63" s="105" t="s">
        <v>87</v>
      </c>
      <c r="B63" s="27">
        <v>1068.6500000000001</v>
      </c>
      <c r="C63" s="27">
        <v>840.02</v>
      </c>
      <c r="D63" s="27">
        <v>26.08</v>
      </c>
      <c r="E63" s="27">
        <v>9.7200000000000006</v>
      </c>
      <c r="F63" s="27">
        <v>456.17</v>
      </c>
      <c r="G63" s="27">
        <v>11.72</v>
      </c>
      <c r="H63" s="27">
        <v>51.33</v>
      </c>
      <c r="I63" s="27">
        <v>15.37</v>
      </c>
      <c r="J63" s="27">
        <v>11.06</v>
      </c>
      <c r="K63" s="27">
        <v>0</v>
      </c>
      <c r="L63" s="27">
        <v>0</v>
      </c>
      <c r="M63" s="27">
        <v>0</v>
      </c>
      <c r="N63" s="184">
        <f t="shared" si="2"/>
        <v>2490.1199999999994</v>
      </c>
      <c r="O63" s="106">
        <f t="shared" si="1"/>
        <v>276.67999999999995</v>
      </c>
    </row>
    <row r="64" spans="1:15" s="25" customFormat="1" ht="12.6" customHeight="1" x14ac:dyDescent="0.2">
      <c r="A64" s="105" t="s">
        <v>202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184">
        <f t="shared" si="2"/>
        <v>0</v>
      </c>
      <c r="O64" s="106" t="str">
        <f t="shared" si="1"/>
        <v/>
      </c>
    </row>
    <row r="65" spans="1:15" s="34" customFormat="1" ht="12.6" customHeight="1" thickBot="1" x14ac:dyDescent="0.25">
      <c r="A65" s="174" t="s">
        <v>1</v>
      </c>
      <c r="B65" s="188">
        <f t="shared" ref="B65:M65" si="3">SUM(B7:B64)</f>
        <v>43413.80999999999</v>
      </c>
      <c r="C65" s="188">
        <f t="shared" si="3"/>
        <v>35757.569999999992</v>
      </c>
      <c r="D65" s="188">
        <f>SUM(D7:D64)</f>
        <v>51374.639999999985</v>
      </c>
      <c r="E65" s="188">
        <f>SUM(E7:E64)</f>
        <v>18840.300000000003</v>
      </c>
      <c r="F65" s="188">
        <f t="shared" si="3"/>
        <v>24930.999999999996</v>
      </c>
      <c r="G65" s="188">
        <f>SUM(G7:G64)</f>
        <v>17112.200000000004</v>
      </c>
      <c r="H65" s="188">
        <f t="shared" si="3"/>
        <v>27644.970000000008</v>
      </c>
      <c r="I65" s="188">
        <f t="shared" si="3"/>
        <v>20309.949999999997</v>
      </c>
      <c r="J65" s="188">
        <f t="shared" si="3"/>
        <v>17022.47</v>
      </c>
      <c r="K65" s="188">
        <f t="shared" si="3"/>
        <v>0</v>
      </c>
      <c r="L65" s="188">
        <f t="shared" si="3"/>
        <v>0</v>
      </c>
      <c r="M65" s="188">
        <f t="shared" si="3"/>
        <v>0</v>
      </c>
      <c r="N65" s="178">
        <f>SUM(B65:M65)</f>
        <v>256406.90999999995</v>
      </c>
      <c r="O65" s="315">
        <f>IFERROR(AVERAGEIF(B65:M65,"&gt;0"),"")</f>
        <v>28489.656666666662</v>
      </c>
    </row>
    <row r="66" spans="1:15" s="34" customFormat="1" ht="12.6" customHeight="1" thickBot="1" x14ac:dyDescent="0.25">
      <c r="A66" s="247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9"/>
      <c r="O66" s="165"/>
    </row>
    <row r="67" spans="1:15" s="71" customFormat="1" ht="12.6" customHeight="1" thickBot="1" x14ac:dyDescent="0.25">
      <c r="A67" s="72" t="s">
        <v>2</v>
      </c>
      <c r="B67" s="136">
        <f t="shared" ref="B67:O67" si="4">B6</f>
        <v>43831</v>
      </c>
      <c r="C67" s="137">
        <f t="shared" si="4"/>
        <v>43862</v>
      </c>
      <c r="D67" s="137">
        <f t="shared" si="4"/>
        <v>43891</v>
      </c>
      <c r="E67" s="137">
        <f t="shared" si="4"/>
        <v>43922</v>
      </c>
      <c r="F67" s="137">
        <f t="shared" si="4"/>
        <v>43952</v>
      </c>
      <c r="G67" s="137">
        <f t="shared" si="4"/>
        <v>43983</v>
      </c>
      <c r="H67" s="137">
        <f t="shared" si="4"/>
        <v>44013</v>
      </c>
      <c r="I67" s="137">
        <f t="shared" si="4"/>
        <v>44044</v>
      </c>
      <c r="J67" s="137">
        <f t="shared" si="4"/>
        <v>44075</v>
      </c>
      <c r="K67" s="137">
        <f t="shared" si="4"/>
        <v>44105</v>
      </c>
      <c r="L67" s="137">
        <f t="shared" si="4"/>
        <v>44136</v>
      </c>
      <c r="M67" s="137">
        <f t="shared" si="4"/>
        <v>44166</v>
      </c>
      <c r="N67" s="138" t="str">
        <f t="shared" si="4"/>
        <v>Total</v>
      </c>
      <c r="O67" s="139" t="str">
        <f t="shared" si="4"/>
        <v>Média</v>
      </c>
    </row>
    <row r="68" spans="1:15" s="25" customFormat="1" ht="12.6" customHeight="1" x14ac:dyDescent="0.2">
      <c r="A68" s="111" t="s">
        <v>5</v>
      </c>
      <c r="B68" s="27">
        <v>0</v>
      </c>
      <c r="C68" s="27">
        <v>27000</v>
      </c>
      <c r="D68" s="27">
        <v>30000</v>
      </c>
      <c r="E68" s="27">
        <v>30000</v>
      </c>
      <c r="F68" s="27">
        <v>30000</v>
      </c>
      <c r="G68" s="27">
        <v>30000</v>
      </c>
      <c r="H68" s="27">
        <v>30000</v>
      </c>
      <c r="I68" s="27">
        <v>30000</v>
      </c>
      <c r="J68" s="27">
        <v>30000</v>
      </c>
      <c r="K68" s="27">
        <v>0</v>
      </c>
      <c r="L68" s="27">
        <v>0</v>
      </c>
      <c r="M68" s="27">
        <v>0</v>
      </c>
      <c r="N68" s="214">
        <f t="shared" ref="N68:N79" si="5">SUM(B68:M68)</f>
        <v>237000</v>
      </c>
      <c r="O68" s="106">
        <f>IFERROR(AVERAGEIF(B68:M68,"&gt;0"),"")</f>
        <v>29625</v>
      </c>
    </row>
    <row r="69" spans="1:15" s="25" customFormat="1" ht="12.6" customHeight="1" x14ac:dyDescent="0.2">
      <c r="A69" s="111" t="s">
        <v>526</v>
      </c>
      <c r="B69" s="27">
        <v>0</v>
      </c>
      <c r="C69" s="27">
        <v>2654.38</v>
      </c>
      <c r="D69" s="27">
        <v>0</v>
      </c>
      <c r="E69" s="27">
        <v>0</v>
      </c>
      <c r="F69" s="27">
        <v>0</v>
      </c>
      <c r="G69" s="27">
        <v>0</v>
      </c>
      <c r="H69" s="27">
        <v>1340.3</v>
      </c>
      <c r="I69" s="27">
        <v>0</v>
      </c>
      <c r="J69" s="27">
        <v>1047.1500000000001</v>
      </c>
      <c r="K69" s="27">
        <v>0</v>
      </c>
      <c r="L69" s="27">
        <v>0</v>
      </c>
      <c r="M69" s="27">
        <v>0</v>
      </c>
      <c r="N69" s="214">
        <f t="shared" si="5"/>
        <v>5041.83</v>
      </c>
      <c r="O69" s="106">
        <f t="shared" ref="O69:O79" si="6">IFERROR(AVERAGEIF(B69:M69,"&gt;0"),"")</f>
        <v>1680.61</v>
      </c>
    </row>
    <row r="70" spans="1:15" s="25" customFormat="1" ht="12.6" customHeight="1" x14ac:dyDescent="0.2">
      <c r="A70" s="111" t="s">
        <v>321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14">
        <f t="shared" si="5"/>
        <v>0</v>
      </c>
      <c r="O70" s="106" t="str">
        <f t="shared" si="6"/>
        <v/>
      </c>
    </row>
    <row r="71" spans="1:15" s="25" customFormat="1" ht="12.6" customHeight="1" x14ac:dyDescent="0.2">
      <c r="A71" s="111" t="s">
        <v>429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96.28</v>
      </c>
      <c r="K71" s="27">
        <v>0</v>
      </c>
      <c r="L71" s="27">
        <v>0</v>
      </c>
      <c r="M71" s="27">
        <v>0</v>
      </c>
      <c r="N71" s="214">
        <f t="shared" si="5"/>
        <v>96.28</v>
      </c>
      <c r="O71" s="106">
        <f t="shared" si="6"/>
        <v>96.28</v>
      </c>
    </row>
    <row r="72" spans="1:15" s="25" customFormat="1" ht="12.6" customHeight="1" x14ac:dyDescent="0.2">
      <c r="A72" s="112" t="s">
        <v>148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1.93</v>
      </c>
      <c r="K72" s="27">
        <v>0</v>
      </c>
      <c r="L72" s="27">
        <v>0</v>
      </c>
      <c r="M72" s="27">
        <v>0</v>
      </c>
      <c r="N72" s="214">
        <f t="shared" si="5"/>
        <v>1.93</v>
      </c>
      <c r="O72" s="106">
        <f t="shared" si="6"/>
        <v>1.93</v>
      </c>
    </row>
    <row r="73" spans="1:15" s="25" customFormat="1" ht="12.6" customHeight="1" x14ac:dyDescent="0.2">
      <c r="A73" s="112" t="s">
        <v>63</v>
      </c>
      <c r="B73" s="27">
        <v>948.42</v>
      </c>
      <c r="C73" s="27">
        <v>915</v>
      </c>
      <c r="D73" s="27">
        <v>2154.75</v>
      </c>
      <c r="E73" s="27">
        <v>4417.8900000000003</v>
      </c>
      <c r="F73" s="27">
        <v>351</v>
      </c>
      <c r="G73" s="27">
        <v>3142.98</v>
      </c>
      <c r="H73" s="27">
        <v>4522.5</v>
      </c>
      <c r="I73" s="27">
        <v>628.55999999999995</v>
      </c>
      <c r="J73" s="27">
        <v>0</v>
      </c>
      <c r="K73" s="27">
        <v>0</v>
      </c>
      <c r="L73" s="27">
        <v>0</v>
      </c>
      <c r="M73" s="27">
        <v>0</v>
      </c>
      <c r="N73" s="214">
        <f t="shared" si="5"/>
        <v>17081.100000000002</v>
      </c>
      <c r="O73" s="106">
        <f t="shared" si="6"/>
        <v>2135.1375000000003</v>
      </c>
    </row>
    <row r="74" spans="1:15" s="25" customFormat="1" ht="12.6" customHeight="1" x14ac:dyDescent="0.2">
      <c r="A74" s="112" t="s">
        <v>3</v>
      </c>
      <c r="B74" s="27">
        <v>1652</v>
      </c>
      <c r="C74" s="27">
        <v>1297</v>
      </c>
      <c r="D74" s="27">
        <v>3493.51</v>
      </c>
      <c r="E74" s="27">
        <v>0</v>
      </c>
      <c r="F74" s="27">
        <v>-2356.4299999999998</v>
      </c>
      <c r="G74" s="27">
        <v>0</v>
      </c>
      <c r="H74" s="27">
        <v>0</v>
      </c>
      <c r="I74" s="27">
        <v>0</v>
      </c>
      <c r="J74" s="27">
        <v>72</v>
      </c>
      <c r="K74" s="27">
        <v>0</v>
      </c>
      <c r="L74" s="27">
        <v>0</v>
      </c>
      <c r="M74" s="27">
        <v>0</v>
      </c>
      <c r="N74" s="214">
        <f t="shared" si="5"/>
        <v>4158.08</v>
      </c>
      <c r="O74" s="106">
        <f t="shared" si="6"/>
        <v>1628.6275000000001</v>
      </c>
    </row>
    <row r="75" spans="1:15" s="25" customFormat="1" ht="12.6" customHeight="1" x14ac:dyDescent="0.2">
      <c r="A75" s="112" t="s">
        <v>677</v>
      </c>
      <c r="B75" s="27"/>
      <c r="C75" s="27"/>
      <c r="D75" s="27"/>
      <c r="E75" s="27">
        <v>0</v>
      </c>
      <c r="F75" s="27">
        <v>0</v>
      </c>
      <c r="G75" s="27">
        <v>1090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14"/>
      <c r="O75" s="106"/>
    </row>
    <row r="76" spans="1:15" s="25" customFormat="1" ht="12.6" customHeight="1" x14ac:dyDescent="0.2">
      <c r="A76" s="112" t="s">
        <v>507</v>
      </c>
      <c r="B76" s="27">
        <v>3500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14">
        <f t="shared" si="5"/>
        <v>3500</v>
      </c>
      <c r="O76" s="106">
        <f t="shared" si="6"/>
        <v>3500</v>
      </c>
    </row>
    <row r="77" spans="1:15" s="25" customFormat="1" ht="12.6" customHeight="1" x14ac:dyDescent="0.2">
      <c r="A77" s="112" t="s">
        <v>516</v>
      </c>
      <c r="B77" s="27">
        <v>-157.34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397.8</v>
      </c>
      <c r="I77" s="27">
        <v>14671.41</v>
      </c>
      <c r="J77" s="27">
        <v>16261.37</v>
      </c>
      <c r="K77" s="27">
        <v>0</v>
      </c>
      <c r="L77" s="27">
        <v>0</v>
      </c>
      <c r="M77" s="27">
        <v>0</v>
      </c>
      <c r="N77" s="214">
        <f t="shared" si="5"/>
        <v>31173.239999999998</v>
      </c>
      <c r="O77" s="106">
        <f t="shared" si="6"/>
        <v>10443.526666666667</v>
      </c>
    </row>
    <row r="78" spans="1:15" s="25" customFormat="1" ht="12.6" customHeight="1" x14ac:dyDescent="0.2">
      <c r="A78" s="112" t="s">
        <v>651</v>
      </c>
      <c r="B78" s="27"/>
      <c r="C78" s="27">
        <v>100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14"/>
      <c r="O78" s="106">
        <f t="shared" si="6"/>
        <v>100</v>
      </c>
    </row>
    <row r="79" spans="1:15" s="25" customFormat="1" ht="12.6" customHeight="1" x14ac:dyDescent="0.2">
      <c r="A79" s="112" t="s">
        <v>65</v>
      </c>
      <c r="B79" s="27">
        <v>407.19</v>
      </c>
      <c r="C79" s="27">
        <v>260.76</v>
      </c>
      <c r="D79" s="27">
        <v>276.20999999999998</v>
      </c>
      <c r="E79" s="27">
        <v>208.39</v>
      </c>
      <c r="F79" s="27">
        <v>214.73</v>
      </c>
      <c r="G79" s="27">
        <v>199.28</v>
      </c>
      <c r="H79" s="27">
        <v>161.02000000000001</v>
      </c>
      <c r="I79" s="27">
        <v>121.65</v>
      </c>
      <c r="J79" s="27">
        <v>68.599999999999994</v>
      </c>
      <c r="K79" s="27">
        <v>0</v>
      </c>
      <c r="L79" s="27">
        <v>0</v>
      </c>
      <c r="M79" s="27">
        <v>0</v>
      </c>
      <c r="N79" s="214">
        <f t="shared" si="5"/>
        <v>1917.8300000000002</v>
      </c>
      <c r="O79" s="106">
        <f t="shared" si="6"/>
        <v>213.09222222222223</v>
      </c>
    </row>
    <row r="80" spans="1:15" s="34" customFormat="1" ht="12.6" customHeight="1" thickBot="1" x14ac:dyDescent="0.25">
      <c r="A80" s="176" t="s">
        <v>11</v>
      </c>
      <c r="B80" s="177">
        <f t="shared" ref="B80:N80" si="7">SUM(B68:B79)</f>
        <v>6350.2699999999995</v>
      </c>
      <c r="C80" s="177">
        <f t="shared" si="7"/>
        <v>32227.14</v>
      </c>
      <c r="D80" s="177">
        <f t="shared" si="7"/>
        <v>35924.47</v>
      </c>
      <c r="E80" s="177">
        <f t="shared" si="7"/>
        <v>34626.28</v>
      </c>
      <c r="F80" s="177">
        <f t="shared" si="7"/>
        <v>28209.3</v>
      </c>
      <c r="G80" s="177">
        <f t="shared" si="7"/>
        <v>34432.26</v>
      </c>
      <c r="H80" s="177">
        <f t="shared" si="7"/>
        <v>36421.620000000003</v>
      </c>
      <c r="I80" s="177">
        <f t="shared" si="7"/>
        <v>45421.62</v>
      </c>
      <c r="J80" s="177">
        <f t="shared" si="7"/>
        <v>47547.33</v>
      </c>
      <c r="K80" s="177">
        <f t="shared" si="7"/>
        <v>0</v>
      </c>
      <c r="L80" s="177">
        <f t="shared" si="7"/>
        <v>0</v>
      </c>
      <c r="M80" s="177">
        <f t="shared" si="7"/>
        <v>0</v>
      </c>
      <c r="N80" s="177">
        <f t="shared" si="7"/>
        <v>299970.28999999998</v>
      </c>
      <c r="O80" s="304">
        <f>IFERROR(AVERAGEIF(B80:M80,"&gt;0"),"")</f>
        <v>33462.254444444443</v>
      </c>
    </row>
    <row r="81" spans="1:15" s="25" customFormat="1" ht="12.6" customHeight="1" thickBot="1" x14ac:dyDescent="0.25">
      <c r="N81" s="34"/>
    </row>
    <row r="82" spans="1:15" s="34" customFormat="1" ht="12.6" customHeight="1" thickBot="1" x14ac:dyDescent="0.25">
      <c r="A82" s="185" t="s">
        <v>9</v>
      </c>
      <c r="B82" s="186">
        <f>'[2]2020'!C34</f>
        <v>204270.68</v>
      </c>
      <c r="C82" s="186">
        <f>'[2]2020'!D34</f>
        <v>185315.75</v>
      </c>
      <c r="D82" s="186">
        <f>'[2]2020'!E34</f>
        <v>169891.56</v>
      </c>
      <c r="E82" s="186">
        <f>'[2]2020'!F34</f>
        <v>185701.4</v>
      </c>
      <c r="F82" s="186">
        <f>'[2]2020'!G34</f>
        <v>189804.73</v>
      </c>
      <c r="G82" s="186">
        <f>'[2]2020'!H34</f>
        <v>207402.89</v>
      </c>
      <c r="H82" s="186">
        <f>'[2]2020'!I34</f>
        <v>216357.11</v>
      </c>
      <c r="I82" s="186">
        <f>'[2]2020'!J34</f>
        <v>241272.33</v>
      </c>
      <c r="J82" s="186">
        <f>'[2]2020'!K34</f>
        <v>263173.21000000002</v>
      </c>
      <c r="K82" s="186">
        <f>'[2]2020'!L34</f>
        <v>0</v>
      </c>
      <c r="L82" s="186">
        <f>'[2]2020'!M34</f>
        <v>0</v>
      </c>
      <c r="M82" s="186">
        <f>'[2]2020'!N34</f>
        <v>0</v>
      </c>
      <c r="N82" s="42"/>
      <c r="O82" s="42"/>
    </row>
    <row r="83" spans="1:15" x14ac:dyDescent="0.2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238"/>
      <c r="O83" s="8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82677165354330717" right="0.23622047244094491" top="0.74803149606299213" bottom="0.74803149606299213" header="0.31496062992125984" footer="0.31496062992125984"/>
  <pageSetup paperSize="9" scale="70" firstPageNumber="0" orientation="landscape" horizontalDpi="300" verticalDpi="300" r:id="rId1"/>
  <headerFooter alignWithMargins="0"/>
  <ignoredErrors>
    <ignoredError sqref="B65:C65 H65 J65:M65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P73"/>
  <sheetViews>
    <sheetView topLeftCell="B40" zoomScale="140" zoomScaleNormal="140" workbookViewId="0">
      <selection activeCell="J65" sqref="J65:J68"/>
    </sheetView>
  </sheetViews>
  <sheetFormatPr defaultRowHeight="12.75" x14ac:dyDescent="0.2"/>
  <cols>
    <col min="1" max="1" width="37.42578125" style="44" customWidth="1"/>
    <col min="2" max="12" width="9.7109375" style="44" customWidth="1"/>
    <col min="13" max="13" width="9.7109375" style="70" customWidth="1"/>
    <col min="14" max="14" width="9.7109375" style="219" customWidth="1"/>
    <col min="15" max="15" width="9.7109375" style="44" customWidth="1"/>
    <col min="16" max="16" width="9.28515625" style="44" customWidth="1"/>
    <col min="17" max="16384" width="9.140625" style="44"/>
  </cols>
  <sheetData>
    <row r="1" spans="1:15" ht="12.6" customHeight="1" x14ac:dyDescent="0.2">
      <c r="A1" s="572" t="str">
        <f>APUCARANA!A1</f>
        <v xml:space="preserve">ORDEM DOS ADVOGADOS DO BRASIL - Seção PR 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4"/>
    </row>
    <row r="2" spans="1:15" ht="12.6" customHeight="1" thickBot="1" x14ac:dyDescent="0.25">
      <c r="A2" s="575" t="str">
        <f>APUCARANA!A2</f>
        <v>Demostrativo de Despesas - JANEIRO 2020 A DEZEMBRO 2020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7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78" t="s">
        <v>18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80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5"/>
      <c r="O5" s="46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17" t="s">
        <v>573</v>
      </c>
      <c r="B7" s="48">
        <v>12.5</v>
      </c>
      <c r="C7" s="48">
        <v>14.17</v>
      </c>
      <c r="D7" s="48">
        <v>14.17</v>
      </c>
      <c r="E7" s="48">
        <v>14.17</v>
      </c>
      <c r="F7" s="48">
        <v>14.17</v>
      </c>
      <c r="G7" s="48">
        <v>14.17</v>
      </c>
      <c r="H7" s="48">
        <v>14.17</v>
      </c>
      <c r="I7" s="48">
        <v>14.17</v>
      </c>
      <c r="J7" s="48">
        <v>14.17</v>
      </c>
      <c r="K7" s="48">
        <v>0</v>
      </c>
      <c r="L7" s="48">
        <v>0</v>
      </c>
      <c r="M7" s="48">
        <v>0</v>
      </c>
      <c r="N7" s="184">
        <f t="shared" ref="N7:N27" si="0">SUM(B7:M7)</f>
        <v>125.86000000000001</v>
      </c>
      <c r="O7" s="106">
        <f>IFERROR(AVERAGEIF(B7:M7,"&gt;0"),"")</f>
        <v>13.984444444444446</v>
      </c>
    </row>
    <row r="8" spans="1:15" s="25" customFormat="1" ht="12.6" customHeight="1" x14ac:dyDescent="0.2">
      <c r="A8" s="117" t="s">
        <v>122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184">
        <f>SUM(B8:M8)</f>
        <v>0</v>
      </c>
      <c r="O8" s="106" t="str">
        <f t="shared" ref="O8:O54" si="1">IFERROR(AVERAGEIF(B8:M8,"&gt;0"),"")</f>
        <v/>
      </c>
    </row>
    <row r="9" spans="1:15" s="25" customFormat="1" ht="12.6" customHeight="1" x14ac:dyDescent="0.2">
      <c r="A9" s="117" t="s">
        <v>113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184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17" t="s">
        <v>574</v>
      </c>
      <c r="B10" s="48">
        <v>0</v>
      </c>
      <c r="C10" s="48">
        <v>542.45000000000005</v>
      </c>
      <c r="D10" s="48">
        <v>150.01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184">
        <f>SUM(B10:M10)</f>
        <v>692.46</v>
      </c>
      <c r="O10" s="106">
        <f t="shared" si="1"/>
        <v>346.23</v>
      </c>
    </row>
    <row r="11" spans="1:15" s="25" customFormat="1" ht="12.6" customHeight="1" x14ac:dyDescent="0.2">
      <c r="A11" s="117" t="s">
        <v>627</v>
      </c>
      <c r="B11" s="48">
        <v>667.5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184">
        <f>SUM(B11:M11)</f>
        <v>667.5</v>
      </c>
      <c r="O11" s="106">
        <f t="shared" si="1"/>
        <v>667.5</v>
      </c>
    </row>
    <row r="12" spans="1:15" s="25" customFormat="1" ht="12.6" customHeight="1" x14ac:dyDescent="0.2">
      <c r="A12" s="117" t="s">
        <v>278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184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17" t="s">
        <v>157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184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17" t="s">
        <v>154</v>
      </c>
      <c r="B14" s="48">
        <v>0</v>
      </c>
      <c r="C14" s="48">
        <v>154.47999999999999</v>
      </c>
      <c r="D14" s="48">
        <v>715.9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184">
        <f t="shared" si="0"/>
        <v>870.38</v>
      </c>
      <c r="O14" s="106">
        <f t="shared" si="1"/>
        <v>435.19</v>
      </c>
    </row>
    <row r="15" spans="1:15" s="25" customFormat="1" ht="12.6" customHeight="1" x14ac:dyDescent="0.2">
      <c r="A15" s="105" t="s">
        <v>167</v>
      </c>
      <c r="B15" s="48">
        <v>0</v>
      </c>
      <c r="C15" s="48">
        <v>0</v>
      </c>
      <c r="D15" s="48">
        <v>460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640</v>
      </c>
      <c r="K15" s="48">
        <v>0</v>
      </c>
      <c r="L15" s="48">
        <v>0</v>
      </c>
      <c r="M15" s="48">
        <v>0</v>
      </c>
      <c r="N15" s="184">
        <f t="shared" si="0"/>
        <v>1100</v>
      </c>
      <c r="O15" s="106">
        <f t="shared" si="1"/>
        <v>550</v>
      </c>
    </row>
    <row r="16" spans="1:15" s="25" customFormat="1" ht="12.6" customHeight="1" x14ac:dyDescent="0.2">
      <c r="A16" s="117" t="s">
        <v>182</v>
      </c>
      <c r="B16" s="48">
        <v>0</v>
      </c>
      <c r="C16" s="48">
        <v>400.8</v>
      </c>
      <c r="D16" s="48">
        <v>2349</v>
      </c>
      <c r="E16" s="48">
        <v>0</v>
      </c>
      <c r="F16" s="48">
        <v>27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184">
        <f t="shared" si="0"/>
        <v>2776.8</v>
      </c>
      <c r="O16" s="106">
        <f t="shared" si="1"/>
        <v>925.6</v>
      </c>
    </row>
    <row r="17" spans="1:15" s="25" customFormat="1" ht="12.6" customHeight="1" x14ac:dyDescent="0.2">
      <c r="A17" s="117" t="s">
        <v>491</v>
      </c>
      <c r="B17" s="48">
        <v>306.58</v>
      </c>
      <c r="C17" s="48">
        <v>54.2</v>
      </c>
      <c r="D17" s="48">
        <v>858.01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117.37</v>
      </c>
      <c r="K17" s="48">
        <v>0</v>
      </c>
      <c r="L17" s="48">
        <v>0</v>
      </c>
      <c r="M17" s="48">
        <v>0</v>
      </c>
      <c r="N17" s="184">
        <f t="shared" si="0"/>
        <v>1336.1599999999999</v>
      </c>
      <c r="O17" s="106">
        <f t="shared" si="1"/>
        <v>334.03999999999996</v>
      </c>
    </row>
    <row r="18" spans="1:15" s="25" customFormat="1" ht="12.6" customHeight="1" x14ac:dyDescent="0.2">
      <c r="A18" s="117" t="s">
        <v>245</v>
      </c>
      <c r="B18" s="48">
        <v>0</v>
      </c>
      <c r="C18" s="48">
        <v>343.95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184">
        <f t="shared" si="0"/>
        <v>343.95</v>
      </c>
      <c r="O18" s="106">
        <f t="shared" si="1"/>
        <v>343.95</v>
      </c>
    </row>
    <row r="19" spans="1:15" s="25" customFormat="1" ht="12.6" customHeight="1" x14ac:dyDescent="0.2">
      <c r="A19" s="117" t="s">
        <v>209</v>
      </c>
      <c r="B19" s="48">
        <v>0</v>
      </c>
      <c r="C19" s="48">
        <v>0</v>
      </c>
      <c r="D19" s="48">
        <v>104.7</v>
      </c>
      <c r="E19" s="48">
        <v>0</v>
      </c>
      <c r="F19" s="48">
        <v>0</v>
      </c>
      <c r="G19" s="48">
        <v>0</v>
      </c>
      <c r="H19" s="48">
        <v>69.069999999999993</v>
      </c>
      <c r="I19" s="48">
        <v>0</v>
      </c>
      <c r="J19" s="48">
        <v>161</v>
      </c>
      <c r="K19" s="48">
        <v>0</v>
      </c>
      <c r="L19" s="48">
        <v>0</v>
      </c>
      <c r="M19" s="48">
        <v>0</v>
      </c>
      <c r="N19" s="184">
        <f t="shared" si="0"/>
        <v>334.77</v>
      </c>
      <c r="O19" s="106">
        <f t="shared" si="1"/>
        <v>111.58999999999999</v>
      </c>
    </row>
    <row r="20" spans="1:15" s="25" customFormat="1" ht="12.6" customHeight="1" x14ac:dyDescent="0.2">
      <c r="A20" s="117" t="s">
        <v>338</v>
      </c>
      <c r="B20" s="48">
        <v>0</v>
      </c>
      <c r="C20" s="48">
        <v>0</v>
      </c>
      <c r="D20" s="48">
        <v>200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184">
        <f>SUM(B20:M20)</f>
        <v>200</v>
      </c>
      <c r="O20" s="106">
        <f t="shared" si="1"/>
        <v>200</v>
      </c>
    </row>
    <row r="21" spans="1:15" s="25" customFormat="1" ht="12.6" customHeight="1" x14ac:dyDescent="0.2">
      <c r="A21" s="117" t="s">
        <v>91</v>
      </c>
      <c r="B21" s="48">
        <v>0</v>
      </c>
      <c r="C21" s="48">
        <v>350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184">
        <f t="shared" si="0"/>
        <v>350</v>
      </c>
      <c r="O21" s="106">
        <f t="shared" si="1"/>
        <v>350</v>
      </c>
    </row>
    <row r="22" spans="1:15" s="25" customFormat="1" ht="12.6" customHeight="1" x14ac:dyDescent="0.2">
      <c r="A22" s="117" t="s">
        <v>158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70</v>
      </c>
      <c r="K22" s="48">
        <v>0</v>
      </c>
      <c r="L22" s="48">
        <v>0</v>
      </c>
      <c r="M22" s="48">
        <v>0</v>
      </c>
      <c r="N22" s="184">
        <f t="shared" si="0"/>
        <v>70</v>
      </c>
      <c r="O22" s="106">
        <f t="shared" si="1"/>
        <v>70</v>
      </c>
    </row>
    <row r="23" spans="1:15" s="25" customFormat="1" ht="12.6" customHeight="1" x14ac:dyDescent="0.2">
      <c r="A23" s="117" t="s">
        <v>196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184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142</v>
      </c>
      <c r="B24" s="48">
        <v>0</v>
      </c>
      <c r="C24" s="48">
        <v>200</v>
      </c>
      <c r="D24" s="48">
        <v>305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570</v>
      </c>
      <c r="K24" s="48">
        <v>0</v>
      </c>
      <c r="L24" s="48">
        <v>0</v>
      </c>
      <c r="M24" s="48">
        <v>0</v>
      </c>
      <c r="N24" s="184">
        <f t="shared" si="0"/>
        <v>1075</v>
      </c>
      <c r="O24" s="106">
        <f t="shared" si="1"/>
        <v>358.33333333333331</v>
      </c>
    </row>
    <row r="25" spans="1:15" s="25" customFormat="1" ht="12.6" customHeight="1" x14ac:dyDescent="0.2">
      <c r="A25" s="105" t="s">
        <v>303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184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05" t="s">
        <v>88</v>
      </c>
      <c r="B26" s="48">
        <v>115.95</v>
      </c>
      <c r="C26" s="48">
        <v>369.66</v>
      </c>
      <c r="D26" s="48">
        <v>434.78</v>
      </c>
      <c r="E26" s="48">
        <v>0</v>
      </c>
      <c r="F26" s="48">
        <v>56</v>
      </c>
      <c r="G26" s="48">
        <v>58</v>
      </c>
      <c r="H26" s="48">
        <v>0</v>
      </c>
      <c r="I26" s="48">
        <v>0</v>
      </c>
      <c r="J26" s="48">
        <v>252</v>
      </c>
      <c r="K26" s="48">
        <v>0</v>
      </c>
      <c r="L26" s="48">
        <v>0</v>
      </c>
      <c r="M26" s="48">
        <v>0</v>
      </c>
      <c r="N26" s="184">
        <f t="shared" si="0"/>
        <v>1286.3899999999999</v>
      </c>
      <c r="O26" s="106">
        <f t="shared" si="1"/>
        <v>214.39833333333331</v>
      </c>
    </row>
    <row r="27" spans="1:15" s="25" customFormat="1" ht="12.6" customHeight="1" x14ac:dyDescent="0.2">
      <c r="A27" s="105" t="s">
        <v>77</v>
      </c>
      <c r="B27" s="48">
        <v>0</v>
      </c>
      <c r="C27" s="48">
        <v>275</v>
      </c>
      <c r="D27" s="48">
        <v>150</v>
      </c>
      <c r="E27" s="48">
        <v>0</v>
      </c>
      <c r="F27" s="48">
        <v>0</v>
      </c>
      <c r="G27" s="48">
        <v>75</v>
      </c>
      <c r="H27" s="48">
        <v>0</v>
      </c>
      <c r="I27" s="48">
        <v>0</v>
      </c>
      <c r="J27" s="48">
        <v>40</v>
      </c>
      <c r="K27" s="48">
        <v>0</v>
      </c>
      <c r="L27" s="48">
        <v>0</v>
      </c>
      <c r="M27" s="48">
        <v>0</v>
      </c>
      <c r="N27" s="184">
        <f t="shared" si="0"/>
        <v>540</v>
      </c>
      <c r="O27" s="106">
        <f t="shared" si="1"/>
        <v>135</v>
      </c>
    </row>
    <row r="28" spans="1:15" s="25" customFormat="1" ht="12.6" customHeight="1" x14ac:dyDescent="0.2">
      <c r="A28" s="105" t="s">
        <v>111</v>
      </c>
      <c r="B28" s="48">
        <v>0</v>
      </c>
      <c r="C28" s="48">
        <v>102</v>
      </c>
      <c r="D28" s="48">
        <v>538</v>
      </c>
      <c r="E28" s="48">
        <v>0</v>
      </c>
      <c r="F28" s="48">
        <v>38.700000000000003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184">
        <f t="shared" ref="N28:N35" si="2">SUM(B28:M28)</f>
        <v>678.7</v>
      </c>
      <c r="O28" s="106">
        <f t="shared" si="1"/>
        <v>226.23333333333335</v>
      </c>
    </row>
    <row r="29" spans="1:15" s="25" customFormat="1" ht="12.6" customHeight="1" x14ac:dyDescent="0.2">
      <c r="A29" s="270" t="s">
        <v>126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105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184">
        <f t="shared" si="2"/>
        <v>105</v>
      </c>
      <c r="O29" s="106">
        <f t="shared" si="1"/>
        <v>105</v>
      </c>
    </row>
    <row r="30" spans="1:15" s="25" customFormat="1" ht="12.6" customHeight="1" x14ac:dyDescent="0.2">
      <c r="A30" s="270" t="s">
        <v>69</v>
      </c>
      <c r="B30" s="48">
        <v>0</v>
      </c>
      <c r="C30" s="48">
        <v>0</v>
      </c>
      <c r="D30" s="48">
        <v>111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184">
        <f t="shared" si="2"/>
        <v>111</v>
      </c>
      <c r="O30" s="106">
        <f t="shared" si="1"/>
        <v>111</v>
      </c>
    </row>
    <row r="31" spans="1:15" s="25" customFormat="1" ht="12.6" customHeight="1" x14ac:dyDescent="0.2">
      <c r="A31" s="270" t="s">
        <v>76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184">
        <f t="shared" si="2"/>
        <v>0</v>
      </c>
      <c r="O31" s="106" t="str">
        <f t="shared" si="1"/>
        <v/>
      </c>
    </row>
    <row r="32" spans="1:15" s="25" customFormat="1" ht="12.6" customHeight="1" x14ac:dyDescent="0.2">
      <c r="A32" s="270" t="s">
        <v>295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499.9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184">
        <f t="shared" si="2"/>
        <v>499.9</v>
      </c>
      <c r="O32" s="106">
        <f t="shared" si="1"/>
        <v>499.9</v>
      </c>
    </row>
    <row r="33" spans="1:15" s="25" customFormat="1" ht="12.6" customHeight="1" x14ac:dyDescent="0.2">
      <c r="A33" s="270" t="s">
        <v>413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184">
        <f t="shared" si="2"/>
        <v>0</v>
      </c>
      <c r="O33" s="106" t="str">
        <f t="shared" si="1"/>
        <v/>
      </c>
    </row>
    <row r="34" spans="1:15" s="25" customFormat="1" ht="12.6" customHeight="1" x14ac:dyDescent="0.2">
      <c r="A34" s="270" t="s">
        <v>176</v>
      </c>
      <c r="B34" s="48">
        <v>0</v>
      </c>
      <c r="C34" s="48">
        <v>60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107.75</v>
      </c>
      <c r="K34" s="48">
        <v>0</v>
      </c>
      <c r="L34" s="48">
        <v>0</v>
      </c>
      <c r="M34" s="48">
        <v>0</v>
      </c>
      <c r="N34" s="184">
        <f>SUM(B34:M34)</f>
        <v>167.75</v>
      </c>
      <c r="O34" s="106">
        <f t="shared" si="1"/>
        <v>83.875</v>
      </c>
    </row>
    <row r="35" spans="1:15" s="25" customFormat="1" ht="12.6" customHeight="1" x14ac:dyDescent="0.2">
      <c r="A35" s="270" t="s">
        <v>118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184">
        <f t="shared" si="2"/>
        <v>0</v>
      </c>
      <c r="O35" s="106" t="str">
        <f t="shared" si="1"/>
        <v/>
      </c>
    </row>
    <row r="36" spans="1:15" s="25" customFormat="1" ht="12.6" customHeight="1" x14ac:dyDescent="0.2">
      <c r="A36" s="270" t="s">
        <v>461</v>
      </c>
      <c r="B36" s="48"/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184">
        <f>SUM(B36:M36)</f>
        <v>0</v>
      </c>
    </row>
    <row r="37" spans="1:15" s="25" customFormat="1" ht="12.6" customHeight="1" x14ac:dyDescent="0.2">
      <c r="A37" s="270" t="s">
        <v>690</v>
      </c>
      <c r="B37" s="48"/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2.59</v>
      </c>
      <c r="K37" s="48">
        <v>0</v>
      </c>
      <c r="L37" s="48">
        <v>0</v>
      </c>
      <c r="M37" s="48">
        <v>0</v>
      </c>
      <c r="N37" s="184">
        <f>SUM(B37:M37)</f>
        <v>2.59</v>
      </c>
    </row>
    <row r="38" spans="1:15" s="25" customFormat="1" ht="12.6" customHeight="1" x14ac:dyDescent="0.2">
      <c r="A38" s="270" t="s">
        <v>372</v>
      </c>
      <c r="B38" s="48">
        <v>33.799999999999997</v>
      </c>
      <c r="C38" s="48">
        <v>33.799999999999997</v>
      </c>
      <c r="D38" s="48">
        <v>33.799999999999997</v>
      </c>
      <c r="E38" s="48">
        <v>33.799999999999997</v>
      </c>
      <c r="F38" s="48">
        <v>33.799999999999997</v>
      </c>
      <c r="G38" s="48">
        <v>47.33</v>
      </c>
      <c r="H38" s="48">
        <v>47.33</v>
      </c>
      <c r="I38" s="48">
        <v>47.33</v>
      </c>
      <c r="J38" s="48">
        <v>47.33</v>
      </c>
      <c r="K38" s="48">
        <v>0</v>
      </c>
      <c r="L38" s="48">
        <v>0</v>
      </c>
      <c r="M38" s="48">
        <v>0</v>
      </c>
      <c r="N38" s="184">
        <f>SUM(B38:M38)</f>
        <v>358.31999999999994</v>
      </c>
      <c r="O38" s="106">
        <f t="shared" si="1"/>
        <v>39.813333333333325</v>
      </c>
    </row>
    <row r="39" spans="1:15" s="25" customFormat="1" ht="12.6" customHeight="1" x14ac:dyDescent="0.2">
      <c r="A39" s="270" t="s">
        <v>106</v>
      </c>
      <c r="B39" s="48">
        <v>710</v>
      </c>
      <c r="C39" s="48">
        <v>795</v>
      </c>
      <c r="D39" s="48">
        <v>905</v>
      </c>
      <c r="E39" s="48">
        <v>960</v>
      </c>
      <c r="F39" s="48">
        <v>195</v>
      </c>
      <c r="G39" s="48">
        <v>554</v>
      </c>
      <c r="H39" s="48">
        <v>711</v>
      </c>
      <c r="I39" s="48">
        <v>445</v>
      </c>
      <c r="J39" s="48">
        <v>448.25</v>
      </c>
      <c r="K39" s="48">
        <v>0</v>
      </c>
      <c r="L39" s="48">
        <v>0</v>
      </c>
      <c r="M39" s="48">
        <v>0</v>
      </c>
      <c r="N39" s="184">
        <f t="shared" ref="N39:N55" si="3">SUM(B39:M39)</f>
        <v>5723.25</v>
      </c>
      <c r="O39" s="106">
        <f t="shared" si="1"/>
        <v>635.91666666666663</v>
      </c>
    </row>
    <row r="40" spans="1:15" s="25" customFormat="1" ht="12.6" customHeight="1" x14ac:dyDescent="0.2">
      <c r="A40" s="270" t="s">
        <v>254</v>
      </c>
      <c r="B40" s="48">
        <v>0</v>
      </c>
      <c r="C40" s="48">
        <v>140</v>
      </c>
      <c r="D40" s="48">
        <v>0</v>
      </c>
      <c r="E40" s="48">
        <v>0</v>
      </c>
      <c r="F40" s="48">
        <v>0</v>
      </c>
      <c r="G40" s="48">
        <v>0</v>
      </c>
      <c r="H40" s="48">
        <v>230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184">
        <f t="shared" si="3"/>
        <v>370</v>
      </c>
      <c r="O40" s="106">
        <f t="shared" si="1"/>
        <v>185</v>
      </c>
    </row>
    <row r="41" spans="1:15" s="25" customFormat="1" ht="12.6" customHeight="1" x14ac:dyDescent="0.2">
      <c r="A41" s="156" t="s">
        <v>506</v>
      </c>
      <c r="B41" s="48">
        <v>30.3</v>
      </c>
      <c r="C41" s="48">
        <v>319.14999999999998</v>
      </c>
      <c r="D41" s="48">
        <v>159.05000000000001</v>
      </c>
      <c r="E41" s="48">
        <v>490.95</v>
      </c>
      <c r="F41" s="48">
        <v>274.45</v>
      </c>
      <c r="G41" s="48">
        <v>264.7</v>
      </c>
      <c r="H41" s="48">
        <v>25.8</v>
      </c>
      <c r="I41" s="48">
        <v>649.99</v>
      </c>
      <c r="J41" s="48">
        <v>191.7</v>
      </c>
      <c r="K41" s="48">
        <v>0</v>
      </c>
      <c r="L41" s="48">
        <v>0</v>
      </c>
      <c r="M41" s="48">
        <v>0</v>
      </c>
      <c r="N41" s="184">
        <f t="shared" si="3"/>
        <v>2406.09</v>
      </c>
      <c r="O41" s="106">
        <f t="shared" si="1"/>
        <v>267.34333333333336</v>
      </c>
    </row>
    <row r="42" spans="1:15" s="25" customFormat="1" ht="12.6" customHeight="1" x14ac:dyDescent="0.2">
      <c r="A42" s="156" t="s">
        <v>95</v>
      </c>
      <c r="B42" s="48">
        <v>422.4</v>
      </c>
      <c r="C42" s="48">
        <v>0</v>
      </c>
      <c r="D42" s="48">
        <v>1171.8900000000001</v>
      </c>
      <c r="E42" s="48">
        <v>612.97</v>
      </c>
      <c r="F42" s="48">
        <v>0</v>
      </c>
      <c r="G42" s="48">
        <v>284.45999999999998</v>
      </c>
      <c r="H42" s="48">
        <v>144.53</v>
      </c>
      <c r="I42" s="48">
        <v>569.4</v>
      </c>
      <c r="J42" s="48">
        <v>323</v>
      </c>
      <c r="K42" s="48">
        <v>0</v>
      </c>
      <c r="L42" s="48">
        <v>0</v>
      </c>
      <c r="M42" s="48">
        <v>0</v>
      </c>
      <c r="N42" s="184">
        <f t="shared" si="3"/>
        <v>3528.6500000000005</v>
      </c>
      <c r="O42" s="106">
        <f t="shared" si="1"/>
        <v>504.09285714285721</v>
      </c>
    </row>
    <row r="43" spans="1:15" s="25" customFormat="1" ht="12.6" customHeight="1" x14ac:dyDescent="0.2">
      <c r="A43" s="111" t="s">
        <v>99</v>
      </c>
      <c r="B43" s="48">
        <v>428.68</v>
      </c>
      <c r="C43" s="48">
        <v>269.8</v>
      </c>
      <c r="D43" s="48">
        <v>674.2</v>
      </c>
      <c r="E43" s="48">
        <v>569.29999999999995</v>
      </c>
      <c r="F43" s="48">
        <v>529.5</v>
      </c>
      <c r="G43" s="48">
        <v>573.03</v>
      </c>
      <c r="H43" s="48">
        <v>609.20000000000005</v>
      </c>
      <c r="I43" s="48">
        <v>0</v>
      </c>
      <c r="J43" s="48">
        <v>499.4</v>
      </c>
      <c r="K43" s="48">
        <v>0</v>
      </c>
      <c r="L43" s="48">
        <v>0</v>
      </c>
      <c r="M43" s="48">
        <v>0</v>
      </c>
      <c r="N43" s="184">
        <f t="shared" si="3"/>
        <v>4153.1099999999997</v>
      </c>
      <c r="O43" s="106">
        <f t="shared" si="1"/>
        <v>519.13874999999996</v>
      </c>
    </row>
    <row r="44" spans="1:15" s="25" customFormat="1" ht="12.6" customHeight="1" x14ac:dyDescent="0.2">
      <c r="A44" s="111" t="s">
        <v>524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184">
        <f>SUM(B44:M44)</f>
        <v>0</v>
      </c>
      <c r="O44" s="106" t="str">
        <f t="shared" si="1"/>
        <v/>
      </c>
    </row>
    <row r="45" spans="1:15" s="25" customFormat="1" ht="12.6" customHeight="1" x14ac:dyDescent="0.2">
      <c r="A45" s="105" t="s">
        <v>395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42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184">
        <f>SUM(B45:M45)</f>
        <v>42</v>
      </c>
      <c r="O45" s="106">
        <f t="shared" si="1"/>
        <v>42</v>
      </c>
    </row>
    <row r="46" spans="1:15" s="25" customFormat="1" ht="12.6" customHeight="1" x14ac:dyDescent="0.2">
      <c r="A46" s="105" t="s">
        <v>367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184">
        <f>SUM(B46:M46)</f>
        <v>0</v>
      </c>
      <c r="O46" s="106" t="str">
        <f t="shared" si="1"/>
        <v/>
      </c>
    </row>
    <row r="47" spans="1:15" s="25" customFormat="1" ht="12.6" customHeight="1" x14ac:dyDescent="0.2">
      <c r="A47" s="105" t="s">
        <v>75</v>
      </c>
      <c r="B47" s="48">
        <v>741.03</v>
      </c>
      <c r="C47" s="48">
        <v>752.59</v>
      </c>
      <c r="D47" s="48">
        <v>688.85</v>
      </c>
      <c r="E47" s="48">
        <v>655.81</v>
      </c>
      <c r="F47" s="48">
        <v>646.4</v>
      </c>
      <c r="G47" s="48">
        <v>496.33</v>
      </c>
      <c r="H47" s="48">
        <v>222.72</v>
      </c>
      <c r="I47" s="48">
        <v>260.82</v>
      </c>
      <c r="J47" s="48">
        <v>243.13</v>
      </c>
      <c r="K47" s="48">
        <v>0</v>
      </c>
      <c r="L47" s="48">
        <v>0</v>
      </c>
      <c r="M47" s="48">
        <v>0</v>
      </c>
      <c r="N47" s="184">
        <f t="shared" si="3"/>
        <v>4707.6799999999994</v>
      </c>
      <c r="O47" s="106">
        <f t="shared" si="1"/>
        <v>523.07555555555552</v>
      </c>
    </row>
    <row r="48" spans="1:15" s="25" customFormat="1" ht="12.6" customHeight="1" x14ac:dyDescent="0.2">
      <c r="A48" s="105" t="s">
        <v>107</v>
      </c>
      <c r="B48" s="48">
        <v>50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184">
        <f>SUM(B48:M48)</f>
        <v>50</v>
      </c>
      <c r="O48" s="106">
        <f t="shared" si="1"/>
        <v>50</v>
      </c>
    </row>
    <row r="49" spans="1:16" s="25" customFormat="1" ht="12.6" customHeight="1" x14ac:dyDescent="0.2">
      <c r="A49" s="105" t="s">
        <v>178</v>
      </c>
      <c r="B49" s="48">
        <v>200</v>
      </c>
      <c r="C49" s="48">
        <v>200</v>
      </c>
      <c r="D49" s="48">
        <v>200</v>
      </c>
      <c r="E49" s="48">
        <v>0</v>
      </c>
      <c r="F49" s="48">
        <v>200</v>
      </c>
      <c r="G49" s="48">
        <v>200</v>
      </c>
      <c r="H49" s="48">
        <v>200</v>
      </c>
      <c r="I49" s="48">
        <v>200</v>
      </c>
      <c r="J49" s="48">
        <v>200</v>
      </c>
      <c r="K49" s="48">
        <v>0</v>
      </c>
      <c r="L49" s="48">
        <v>0</v>
      </c>
      <c r="M49" s="48">
        <v>0</v>
      </c>
      <c r="N49" s="184">
        <f t="shared" si="3"/>
        <v>1600</v>
      </c>
      <c r="O49" s="106">
        <f t="shared" si="1"/>
        <v>200</v>
      </c>
    </row>
    <row r="50" spans="1:16" s="25" customFormat="1" ht="12.6" customHeight="1" x14ac:dyDescent="0.2">
      <c r="A50" s="105" t="s">
        <v>352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184">
        <f t="shared" si="3"/>
        <v>0</v>
      </c>
      <c r="O50" s="106" t="str">
        <f t="shared" si="1"/>
        <v/>
      </c>
    </row>
    <row r="51" spans="1:16" s="25" customFormat="1" ht="12.6" customHeight="1" x14ac:dyDescent="0.2">
      <c r="A51" s="105" t="s">
        <v>79</v>
      </c>
      <c r="B51" s="48">
        <v>0</v>
      </c>
      <c r="C51" s="48">
        <v>0</v>
      </c>
      <c r="D51" s="48">
        <v>51.5</v>
      </c>
      <c r="E51" s="48">
        <v>42</v>
      </c>
      <c r="F51" s="48">
        <v>42</v>
      </c>
      <c r="G51" s="48">
        <v>85.5</v>
      </c>
      <c r="H51" s="48">
        <v>59</v>
      </c>
      <c r="I51" s="48">
        <v>49</v>
      </c>
      <c r="J51" s="48">
        <v>49</v>
      </c>
      <c r="K51" s="48">
        <v>0</v>
      </c>
      <c r="L51" s="48">
        <v>0</v>
      </c>
      <c r="M51" s="48">
        <v>0</v>
      </c>
      <c r="N51" s="184">
        <f t="shared" si="3"/>
        <v>378</v>
      </c>
      <c r="O51" s="106">
        <f t="shared" si="1"/>
        <v>54</v>
      </c>
    </row>
    <row r="52" spans="1:16" s="25" customFormat="1" ht="12.6" customHeight="1" x14ac:dyDescent="0.2">
      <c r="A52" s="105" t="s">
        <v>575</v>
      </c>
      <c r="B52" s="48">
        <v>9.0500000000000007</v>
      </c>
      <c r="C52" s="48">
        <v>0</v>
      </c>
      <c r="D52" s="48">
        <v>0.41</v>
      </c>
      <c r="E52" s="48">
        <v>0</v>
      </c>
      <c r="F52" s="48">
        <v>2.4500000000000002</v>
      </c>
      <c r="G52" s="48">
        <v>0</v>
      </c>
      <c r="H52" s="48">
        <v>0</v>
      </c>
      <c r="I52" s="48">
        <v>0</v>
      </c>
      <c r="J52" s="48">
        <v>91.11</v>
      </c>
      <c r="K52" s="48">
        <v>0</v>
      </c>
      <c r="L52" s="48">
        <v>0</v>
      </c>
      <c r="M52" s="48">
        <v>0</v>
      </c>
      <c r="N52" s="184">
        <f t="shared" si="3"/>
        <v>103.02</v>
      </c>
      <c r="O52" s="106">
        <f t="shared" si="1"/>
        <v>25.754999999999999</v>
      </c>
    </row>
    <row r="53" spans="1:16" s="25" customFormat="1" ht="12.6" customHeight="1" x14ac:dyDescent="0.2">
      <c r="A53" s="105" t="s">
        <v>202</v>
      </c>
      <c r="B53" s="48">
        <v>0</v>
      </c>
      <c r="C53" s="48">
        <v>1027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184">
        <f t="shared" si="3"/>
        <v>1027</v>
      </c>
      <c r="O53" s="106">
        <f t="shared" si="1"/>
        <v>1027</v>
      </c>
    </row>
    <row r="54" spans="1:16" s="25" customFormat="1" ht="12.6" customHeight="1" x14ac:dyDescent="0.2">
      <c r="A54" s="105" t="s">
        <v>81</v>
      </c>
      <c r="B54" s="48">
        <v>194.96</v>
      </c>
      <c r="C54" s="48">
        <v>147.4</v>
      </c>
      <c r="D54" s="48">
        <v>163.72</v>
      </c>
      <c r="E54" s="48">
        <v>164.04</v>
      </c>
      <c r="F54" s="48">
        <v>324.33</v>
      </c>
      <c r="G54" s="48">
        <v>368.83</v>
      </c>
      <c r="H54" s="48">
        <v>191.47</v>
      </c>
      <c r="I54" s="48">
        <v>143.36000000000001</v>
      </c>
      <c r="J54" s="48">
        <v>143.36000000000001</v>
      </c>
      <c r="K54" s="48">
        <v>0</v>
      </c>
      <c r="L54" s="48">
        <v>0</v>
      </c>
      <c r="M54" s="48">
        <v>0</v>
      </c>
      <c r="N54" s="184">
        <f t="shared" si="3"/>
        <v>1841.4700000000003</v>
      </c>
      <c r="O54" s="106">
        <f t="shared" si="1"/>
        <v>204.60777777777781</v>
      </c>
    </row>
    <row r="55" spans="1:16" s="25" customFormat="1" ht="12.6" customHeight="1" thickBot="1" x14ac:dyDescent="0.25">
      <c r="A55" s="168" t="s">
        <v>1</v>
      </c>
      <c r="B55" s="178">
        <f t="shared" ref="B55:M55" si="4">SUM(B7:B54)</f>
        <v>3922.75</v>
      </c>
      <c r="C55" s="178">
        <f t="shared" si="4"/>
        <v>6551.45</v>
      </c>
      <c r="D55" s="178">
        <f t="shared" si="4"/>
        <v>10438.99</v>
      </c>
      <c r="E55" s="178">
        <f t="shared" si="4"/>
        <v>3543.0400000000004</v>
      </c>
      <c r="F55" s="178">
        <f t="shared" si="4"/>
        <v>2383.7999999999997</v>
      </c>
      <c r="G55" s="178">
        <f t="shared" si="4"/>
        <v>3168.35</v>
      </c>
      <c r="H55" s="178">
        <f t="shared" si="4"/>
        <v>3024.1899999999996</v>
      </c>
      <c r="I55" s="178">
        <f t="shared" si="4"/>
        <v>2379.0700000000002</v>
      </c>
      <c r="J55" s="178">
        <f t="shared" si="4"/>
        <v>4211.16</v>
      </c>
      <c r="K55" s="178">
        <f t="shared" si="4"/>
        <v>0</v>
      </c>
      <c r="L55" s="178">
        <f t="shared" si="4"/>
        <v>0</v>
      </c>
      <c r="M55" s="178">
        <f t="shared" si="4"/>
        <v>0</v>
      </c>
      <c r="N55" s="191">
        <f t="shared" si="3"/>
        <v>39622.800000000003</v>
      </c>
      <c r="O55" s="315">
        <f>IFERROR(AVERAGEIF(B55:M55,"&gt;0"),"")</f>
        <v>4402.5333333333338</v>
      </c>
    </row>
    <row r="56" spans="1:16" s="25" customFormat="1" ht="12.6" customHeight="1" thickBo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71"/>
    </row>
    <row r="57" spans="1:16" s="71" customFormat="1" ht="12.6" customHeight="1" thickBot="1" x14ac:dyDescent="0.25">
      <c r="A57" s="72" t="s">
        <v>2</v>
      </c>
      <c r="B57" s="136">
        <f t="shared" ref="B57:O57" si="5">B6</f>
        <v>43831</v>
      </c>
      <c r="C57" s="137">
        <f t="shared" si="5"/>
        <v>43862</v>
      </c>
      <c r="D57" s="137">
        <f t="shared" si="5"/>
        <v>43891</v>
      </c>
      <c r="E57" s="137">
        <f t="shared" si="5"/>
        <v>43922</v>
      </c>
      <c r="F57" s="137">
        <f t="shared" si="5"/>
        <v>43952</v>
      </c>
      <c r="G57" s="137">
        <f t="shared" si="5"/>
        <v>43983</v>
      </c>
      <c r="H57" s="137">
        <f t="shared" si="5"/>
        <v>44013</v>
      </c>
      <c r="I57" s="137">
        <f t="shared" si="5"/>
        <v>44044</v>
      </c>
      <c r="J57" s="137">
        <f t="shared" si="5"/>
        <v>44075</v>
      </c>
      <c r="K57" s="137">
        <f t="shared" si="5"/>
        <v>44105</v>
      </c>
      <c r="L57" s="137">
        <f t="shared" si="5"/>
        <v>44136</v>
      </c>
      <c r="M57" s="137">
        <f t="shared" si="5"/>
        <v>44166</v>
      </c>
      <c r="N57" s="140" t="str">
        <f t="shared" si="5"/>
        <v>Total</v>
      </c>
      <c r="O57" s="73" t="str">
        <f t="shared" si="5"/>
        <v>Média</v>
      </c>
    </row>
    <row r="58" spans="1:16" s="25" customFormat="1" ht="12.6" customHeight="1" x14ac:dyDescent="0.2">
      <c r="A58" s="111" t="s">
        <v>5</v>
      </c>
      <c r="B58" s="48">
        <v>0</v>
      </c>
      <c r="C58" s="48">
        <v>4500</v>
      </c>
      <c r="D58" s="48">
        <v>4725</v>
      </c>
      <c r="E58" s="48">
        <v>4725</v>
      </c>
      <c r="F58" s="48">
        <v>4725</v>
      </c>
      <c r="G58" s="48">
        <v>4725</v>
      </c>
      <c r="H58" s="48">
        <v>4725</v>
      </c>
      <c r="I58" s="48">
        <v>4725</v>
      </c>
      <c r="J58" s="48">
        <v>4725</v>
      </c>
      <c r="K58" s="48">
        <v>0</v>
      </c>
      <c r="L58" s="48">
        <v>0</v>
      </c>
      <c r="M58" s="48">
        <v>0</v>
      </c>
      <c r="N58" s="237">
        <f t="shared" ref="N58:N71" si="6">SUM(B58:M58)</f>
        <v>37575</v>
      </c>
      <c r="O58" s="106">
        <f>IFERROR(AVERAGEIF(B58:M58,"&gt;0"),"")</f>
        <v>4696.875</v>
      </c>
    </row>
    <row r="59" spans="1:16" s="25" customFormat="1" ht="12.6" customHeight="1" x14ac:dyDescent="0.2">
      <c r="A59" s="111" t="s">
        <v>567</v>
      </c>
      <c r="B59" s="48">
        <v>0</v>
      </c>
      <c r="C59" s="48">
        <v>375.59</v>
      </c>
      <c r="D59" s="48">
        <v>13.45</v>
      </c>
      <c r="E59" s="48">
        <v>268.7</v>
      </c>
      <c r="F59" s="48">
        <v>0</v>
      </c>
      <c r="G59" s="48">
        <v>401.45</v>
      </c>
      <c r="H59" s="48">
        <v>0</v>
      </c>
      <c r="I59" s="48">
        <v>462.05</v>
      </c>
      <c r="J59" s="48">
        <v>88.5</v>
      </c>
      <c r="K59" s="48">
        <v>0</v>
      </c>
      <c r="L59" s="48">
        <v>0</v>
      </c>
      <c r="M59" s="48">
        <v>0</v>
      </c>
      <c r="N59" s="237">
        <f t="shared" si="6"/>
        <v>1609.74</v>
      </c>
      <c r="O59" s="106">
        <f t="shared" ref="O59:O70" si="7">IFERROR(AVERAGEIF(B59:M59,"&gt;0"),"")</f>
        <v>268.29000000000002</v>
      </c>
    </row>
    <row r="60" spans="1:16" s="25" customFormat="1" ht="12.6" customHeight="1" x14ac:dyDescent="0.2">
      <c r="A60" s="111" t="s">
        <v>435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237">
        <f>SUM(B60:M60)</f>
        <v>0</v>
      </c>
      <c r="O60" s="106" t="str">
        <f t="shared" si="7"/>
        <v/>
      </c>
    </row>
    <row r="61" spans="1:16" s="25" customFormat="1" ht="12.6" customHeight="1" x14ac:dyDescent="0.2">
      <c r="A61" s="111" t="s">
        <v>576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237">
        <f>SUM(B61:M61)</f>
        <v>0</v>
      </c>
      <c r="O61" s="106" t="str">
        <f t="shared" si="7"/>
        <v/>
      </c>
    </row>
    <row r="62" spans="1:16" s="25" customFormat="1" ht="12.6" customHeight="1" x14ac:dyDescent="0.2">
      <c r="A62" s="111" t="s">
        <v>429</v>
      </c>
      <c r="B62" s="48">
        <v>0</v>
      </c>
      <c r="C62" s="48">
        <v>0</v>
      </c>
      <c r="D62" s="48">
        <v>1000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214">
        <f>SUM(B62:M62)</f>
        <v>1000</v>
      </c>
      <c r="O62" s="106">
        <f t="shared" si="7"/>
        <v>1000</v>
      </c>
    </row>
    <row r="63" spans="1:16" s="25" customFormat="1" ht="12.6" customHeight="1" x14ac:dyDescent="0.2">
      <c r="A63" s="111" t="s">
        <v>148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237">
        <f>SUM(B63:M63)</f>
        <v>0</v>
      </c>
      <c r="O63" s="106" t="str">
        <f t="shared" si="7"/>
        <v/>
      </c>
    </row>
    <row r="64" spans="1:16" s="25" customFormat="1" ht="12.6" customHeight="1" x14ac:dyDescent="0.2">
      <c r="A64" s="111" t="s">
        <v>577</v>
      </c>
      <c r="B64" s="48"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237">
        <f t="shared" si="6"/>
        <v>0</v>
      </c>
      <c r="O64" s="106" t="str">
        <f t="shared" si="7"/>
        <v/>
      </c>
    </row>
    <row r="65" spans="1:15" s="25" customFormat="1" ht="12.6" customHeight="1" x14ac:dyDescent="0.2">
      <c r="A65" s="112" t="s">
        <v>64</v>
      </c>
      <c r="B65" s="48">
        <v>541</v>
      </c>
      <c r="C65" s="48">
        <v>500</v>
      </c>
      <c r="D65" s="48">
        <v>1385</v>
      </c>
      <c r="E65" s="48">
        <v>301.47000000000003</v>
      </c>
      <c r="F65" s="48">
        <v>1.71</v>
      </c>
      <c r="G65" s="48">
        <v>0</v>
      </c>
      <c r="H65" s="48">
        <v>0.68</v>
      </c>
      <c r="I65" s="48">
        <v>0</v>
      </c>
      <c r="J65" s="48">
        <v>150</v>
      </c>
      <c r="K65" s="48">
        <v>0</v>
      </c>
      <c r="L65" s="48">
        <v>0</v>
      </c>
      <c r="M65" s="48">
        <v>0</v>
      </c>
      <c r="N65" s="237">
        <f t="shared" si="6"/>
        <v>2879.86</v>
      </c>
      <c r="O65" s="106">
        <f t="shared" si="7"/>
        <v>411.40857142857146</v>
      </c>
    </row>
    <row r="66" spans="1:15" s="25" customFormat="1" ht="12.6" customHeight="1" x14ac:dyDescent="0.2">
      <c r="A66" s="112" t="s">
        <v>3</v>
      </c>
      <c r="B66" s="48">
        <v>56.9</v>
      </c>
      <c r="C66" s="48">
        <v>128.85</v>
      </c>
      <c r="D66" s="48">
        <v>210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13.2</v>
      </c>
      <c r="K66" s="48">
        <v>0</v>
      </c>
      <c r="L66" s="48">
        <v>0</v>
      </c>
      <c r="M66" s="48">
        <v>0</v>
      </c>
      <c r="N66" s="237">
        <f>SUM(B66:M66)</f>
        <v>408.95</v>
      </c>
      <c r="O66" s="106">
        <f t="shared" si="7"/>
        <v>102.2375</v>
      </c>
    </row>
    <row r="67" spans="1:15" s="25" customFormat="1" ht="12.6" customHeight="1" x14ac:dyDescent="0.2">
      <c r="A67" s="112" t="s">
        <v>568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237">
        <f t="shared" si="6"/>
        <v>0</v>
      </c>
      <c r="O67" s="106" t="str">
        <f t="shared" si="7"/>
        <v/>
      </c>
    </row>
    <row r="68" spans="1:15" s="25" customFormat="1" ht="12.6" customHeight="1" x14ac:dyDescent="0.2">
      <c r="A68" s="112" t="s">
        <v>516</v>
      </c>
      <c r="B68" s="48">
        <v>0</v>
      </c>
      <c r="C68" s="48">
        <v>150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214">
        <f t="shared" si="6"/>
        <v>150</v>
      </c>
      <c r="O68" s="106">
        <f t="shared" si="7"/>
        <v>150</v>
      </c>
    </row>
    <row r="69" spans="1:15" s="25" customFormat="1" ht="12.6" customHeight="1" x14ac:dyDescent="0.2">
      <c r="A69" s="112" t="s">
        <v>663</v>
      </c>
      <c r="B69" s="48">
        <v>0</v>
      </c>
      <c r="C69" s="48"/>
      <c r="D69" s="48">
        <v>47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214"/>
      <c r="O69" s="106">
        <f t="shared" si="7"/>
        <v>47</v>
      </c>
    </row>
    <row r="70" spans="1:15" s="25" customFormat="1" ht="12.6" customHeight="1" x14ac:dyDescent="0.2">
      <c r="A70" s="112" t="s">
        <v>65</v>
      </c>
      <c r="B70" s="48">
        <v>9.31</v>
      </c>
      <c r="C70" s="48">
        <v>6.63</v>
      </c>
      <c r="D70" s="48">
        <v>5.56</v>
      </c>
      <c r="E70" s="48">
        <v>2.04</v>
      </c>
      <c r="F70" s="48">
        <v>1.74</v>
      </c>
      <c r="G70" s="48">
        <v>1.35</v>
      </c>
      <c r="H70" s="48">
        <v>0.96</v>
      </c>
      <c r="I70" s="48">
        <v>0.65</v>
      </c>
      <c r="J70" s="48">
        <v>0</v>
      </c>
      <c r="K70" s="48">
        <v>0</v>
      </c>
      <c r="L70" s="48">
        <v>0</v>
      </c>
      <c r="M70" s="48">
        <v>0</v>
      </c>
      <c r="N70" s="237">
        <f t="shared" si="6"/>
        <v>28.24</v>
      </c>
      <c r="O70" s="106">
        <f t="shared" si="7"/>
        <v>3.53</v>
      </c>
    </row>
    <row r="71" spans="1:15" s="25" customFormat="1" ht="12.6" customHeight="1" thickBot="1" x14ac:dyDescent="0.25">
      <c r="A71" s="176" t="s">
        <v>1</v>
      </c>
      <c r="B71" s="177">
        <f t="shared" ref="B71:M71" si="8">SUM(B58:B70)</f>
        <v>607.20999999999992</v>
      </c>
      <c r="C71" s="177">
        <f t="shared" si="8"/>
        <v>5661.0700000000006</v>
      </c>
      <c r="D71" s="177">
        <f t="shared" si="8"/>
        <v>7386.01</v>
      </c>
      <c r="E71" s="177">
        <f t="shared" si="8"/>
        <v>5297.21</v>
      </c>
      <c r="F71" s="177">
        <f t="shared" si="8"/>
        <v>4728.45</v>
      </c>
      <c r="G71" s="177">
        <f t="shared" si="8"/>
        <v>5127.8</v>
      </c>
      <c r="H71" s="177">
        <f t="shared" si="8"/>
        <v>4726.6400000000003</v>
      </c>
      <c r="I71" s="177">
        <f t="shared" si="8"/>
        <v>5187.7</v>
      </c>
      <c r="J71" s="177">
        <f t="shared" si="8"/>
        <v>4976.7</v>
      </c>
      <c r="K71" s="177">
        <f t="shared" si="8"/>
        <v>0</v>
      </c>
      <c r="L71" s="177">
        <f t="shared" si="8"/>
        <v>0</v>
      </c>
      <c r="M71" s="177">
        <f t="shared" si="8"/>
        <v>0</v>
      </c>
      <c r="N71" s="199">
        <f t="shared" si="6"/>
        <v>43698.789999999994</v>
      </c>
      <c r="O71" s="304">
        <f>IFERROR(AVERAGEIF(B71:M71,"&gt;0"),"")</f>
        <v>4855.4211111111108</v>
      </c>
    </row>
    <row r="72" spans="1:15" s="25" customFormat="1" ht="12.6" customHeight="1" thickBot="1" x14ac:dyDescent="0.25">
      <c r="N72" s="34"/>
    </row>
    <row r="73" spans="1:15" s="34" customFormat="1" ht="12.6" customHeight="1" thickBot="1" x14ac:dyDescent="0.25">
      <c r="A73" s="185" t="s">
        <v>9</v>
      </c>
      <c r="B73" s="186">
        <f>'[2]2020'!C35</f>
        <v>8692.26</v>
      </c>
      <c r="C73" s="186">
        <f>'[2]2020'!D35</f>
        <v>7624.92</v>
      </c>
      <c r="D73" s="186">
        <f>'[2]2020'!E35</f>
        <v>4712</v>
      </c>
      <c r="E73" s="186">
        <f>'[2]2020'!F35</f>
        <v>6646.18</v>
      </c>
      <c r="F73" s="186">
        <f>'[2]2020'!G35</f>
        <v>9171.15</v>
      </c>
      <c r="G73" s="186">
        <f>'[2]2020'!H35</f>
        <v>11225.41</v>
      </c>
      <c r="H73" s="186">
        <f>'[2]2020'!I35</f>
        <v>12989.36</v>
      </c>
      <c r="I73" s="186">
        <f>'[2]2020'!J35</f>
        <v>15859.33</v>
      </c>
      <c r="J73" s="186">
        <f>'[2]2020'!K35</f>
        <v>16875.59</v>
      </c>
      <c r="K73" s="186">
        <f>'[2]2020'!L35</f>
        <v>0</v>
      </c>
      <c r="L73" s="186">
        <f>'[2]2020'!M35</f>
        <v>0</v>
      </c>
      <c r="M73" s="186">
        <f>'[2]2020'!N35</f>
        <v>0</v>
      </c>
      <c r="N73" s="43"/>
      <c r="O73" s="43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5" right="0.25" top="0.75" bottom="0.75" header="0.3" footer="0.3"/>
  <pageSetup scale="70" firstPageNumber="0" orientation="landscape" horizontalDpi="300" verticalDpi="300" r:id="rId1"/>
  <headerFooter alignWithMargins="0"/>
  <ignoredErrors>
    <ignoredError sqref="J55" formula="1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/>
  <dimension ref="A1:O60"/>
  <sheetViews>
    <sheetView zoomScale="140" zoomScaleNormal="140" workbookViewId="0">
      <selection activeCell="A7" sqref="A7"/>
    </sheetView>
  </sheetViews>
  <sheetFormatPr defaultRowHeight="12.75" x14ac:dyDescent="0.2"/>
  <cols>
    <col min="1" max="1" width="36.42578125" style="44" bestFit="1" customWidth="1"/>
    <col min="2" max="2" width="9" style="44" bestFit="1" customWidth="1"/>
    <col min="3" max="3" width="10.7109375" style="44" customWidth="1"/>
    <col min="4" max="4" width="10" style="44" bestFit="1" customWidth="1"/>
    <col min="5" max="13" width="9" style="44" bestFit="1" customWidth="1"/>
    <col min="14" max="14" width="10" style="230" bestFit="1" customWidth="1"/>
    <col min="15" max="15" width="10" style="60" bestFit="1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39"/>
      <c r="O3" s="81"/>
    </row>
    <row r="4" spans="1:15" ht="12.6" customHeight="1" x14ac:dyDescent="0.2">
      <c r="A4" s="569" t="s">
        <v>6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84"/>
      <c r="O5" s="485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149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26">
        <f t="shared" ref="N7:N13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131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26">
        <f>SUM(B8:M8)</f>
        <v>0</v>
      </c>
      <c r="O8" s="106" t="str">
        <f t="shared" ref="O8:O44" si="1">IFERROR(AVERAGEIF(B8:M8,"&gt;0"),"")</f>
        <v/>
      </c>
    </row>
    <row r="9" spans="1:15" s="25" customFormat="1" ht="12.6" customHeight="1" x14ac:dyDescent="0.2">
      <c r="A9" s="105" t="s">
        <v>609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26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316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84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578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26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198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26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491</v>
      </c>
      <c r="B13" s="26">
        <v>0</v>
      </c>
      <c r="C13" s="26">
        <v>102.22</v>
      </c>
      <c r="D13" s="26">
        <v>0</v>
      </c>
      <c r="E13" s="26">
        <v>0</v>
      </c>
      <c r="F13" s="26">
        <v>86.54</v>
      </c>
      <c r="G13" s="26">
        <v>0</v>
      </c>
      <c r="H13" s="26">
        <v>0</v>
      </c>
      <c r="I13" s="26">
        <v>430.09</v>
      </c>
      <c r="J13" s="26">
        <v>0</v>
      </c>
      <c r="K13" s="26">
        <v>0</v>
      </c>
      <c r="L13" s="26">
        <v>0</v>
      </c>
      <c r="M13" s="26">
        <v>0</v>
      </c>
      <c r="N13" s="226">
        <f t="shared" si="0"/>
        <v>618.84999999999991</v>
      </c>
      <c r="O13" s="106">
        <f t="shared" si="1"/>
        <v>206.2833333333333</v>
      </c>
    </row>
    <row r="14" spans="1:15" s="25" customFormat="1" ht="12.6" customHeight="1" x14ac:dyDescent="0.2">
      <c r="A14" s="105" t="s">
        <v>67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71.400000000000006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26">
        <f t="shared" ref="N14:N34" si="2">SUM(B14:M14)</f>
        <v>71.400000000000006</v>
      </c>
      <c r="O14" s="106">
        <f t="shared" si="1"/>
        <v>71.400000000000006</v>
      </c>
    </row>
    <row r="15" spans="1:15" s="25" customFormat="1" ht="12.6" customHeight="1" x14ac:dyDescent="0.2">
      <c r="A15" s="117" t="s">
        <v>338</v>
      </c>
      <c r="B15" s="26">
        <v>0</v>
      </c>
      <c r="C15" s="26">
        <v>120</v>
      </c>
      <c r="D15" s="26">
        <v>0</v>
      </c>
      <c r="E15" s="26">
        <v>0</v>
      </c>
      <c r="F15" s="26">
        <v>500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>SUM(B15:M15)</f>
        <v>620</v>
      </c>
      <c r="O15" s="106">
        <f t="shared" si="1"/>
        <v>310</v>
      </c>
    </row>
    <row r="16" spans="1:15" s="25" customFormat="1" ht="12.6" customHeight="1" x14ac:dyDescent="0.2">
      <c r="A16" s="105" t="s">
        <v>223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26">
        <f t="shared" si="2"/>
        <v>0</v>
      </c>
      <c r="O16" s="106" t="str">
        <f t="shared" si="1"/>
        <v/>
      </c>
    </row>
    <row r="17" spans="1:15" s="25" customFormat="1" ht="12.6" customHeight="1" x14ac:dyDescent="0.2">
      <c r="A17" s="105" t="s">
        <v>232</v>
      </c>
      <c r="B17" s="26">
        <v>0</v>
      </c>
      <c r="C17" s="26">
        <v>0</v>
      </c>
      <c r="D17" s="26">
        <v>0</v>
      </c>
      <c r="E17" s="26">
        <v>0</v>
      </c>
      <c r="F17" s="26">
        <v>200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26">
        <f t="shared" si="2"/>
        <v>200</v>
      </c>
      <c r="O17" s="106">
        <f t="shared" si="1"/>
        <v>200</v>
      </c>
    </row>
    <row r="18" spans="1:15" s="25" customFormat="1" ht="12.6" customHeight="1" x14ac:dyDescent="0.2">
      <c r="A18" s="105" t="s">
        <v>142</v>
      </c>
      <c r="B18" s="26">
        <v>0</v>
      </c>
      <c r="C18" s="26">
        <v>320</v>
      </c>
      <c r="D18" s="26">
        <v>40</v>
      </c>
      <c r="E18" s="26">
        <v>0</v>
      </c>
      <c r="F18" s="26">
        <v>0</v>
      </c>
      <c r="G18" s="26">
        <v>0</v>
      </c>
      <c r="H18" s="26">
        <v>0</v>
      </c>
      <c r="I18" s="26">
        <v>120</v>
      </c>
      <c r="J18" s="26">
        <v>0</v>
      </c>
      <c r="K18" s="26">
        <v>0</v>
      </c>
      <c r="L18" s="26">
        <v>0</v>
      </c>
      <c r="M18" s="26">
        <v>0</v>
      </c>
      <c r="N18" s="226">
        <f>SUM(B18:M18)</f>
        <v>480</v>
      </c>
      <c r="O18" s="106">
        <f t="shared" si="1"/>
        <v>160</v>
      </c>
    </row>
    <row r="19" spans="1:15" s="25" customFormat="1" ht="12.6" customHeight="1" x14ac:dyDescent="0.2">
      <c r="A19" s="105" t="s">
        <v>231</v>
      </c>
      <c r="B19" s="26">
        <v>0</v>
      </c>
      <c r="C19" s="26">
        <v>0</v>
      </c>
      <c r="D19" s="26">
        <v>104</v>
      </c>
      <c r="E19" s="26">
        <v>0</v>
      </c>
      <c r="F19" s="26">
        <v>0</v>
      </c>
      <c r="G19" s="26">
        <v>0</v>
      </c>
      <c r="H19" s="26">
        <v>0</v>
      </c>
      <c r="I19" s="26">
        <v>135</v>
      </c>
      <c r="J19" s="26">
        <v>0</v>
      </c>
      <c r="K19" s="26">
        <v>0</v>
      </c>
      <c r="L19" s="26">
        <v>0</v>
      </c>
      <c r="M19" s="26">
        <v>0</v>
      </c>
      <c r="N19" s="226">
        <f t="shared" si="2"/>
        <v>239</v>
      </c>
      <c r="O19" s="106">
        <f t="shared" si="1"/>
        <v>119.5</v>
      </c>
    </row>
    <row r="20" spans="1:15" s="25" customFormat="1" ht="12.6" customHeight="1" x14ac:dyDescent="0.2">
      <c r="A20" s="105" t="s">
        <v>77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430</v>
      </c>
      <c r="H20" s="26">
        <v>82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26">
        <f t="shared" si="2"/>
        <v>512</v>
      </c>
      <c r="O20" s="106">
        <f t="shared" si="1"/>
        <v>256</v>
      </c>
    </row>
    <row r="21" spans="1:15" s="25" customFormat="1" ht="12.6" customHeight="1" x14ac:dyDescent="0.2">
      <c r="A21" s="105" t="s">
        <v>548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26">
        <f>SUM(B21:M21)</f>
        <v>0</v>
      </c>
      <c r="O21" s="106" t="str">
        <f t="shared" si="1"/>
        <v/>
      </c>
    </row>
    <row r="22" spans="1:15" s="25" customFormat="1" ht="12.6" customHeight="1" x14ac:dyDescent="0.2">
      <c r="A22" s="105" t="s">
        <v>111</v>
      </c>
      <c r="B22" s="26">
        <v>0</v>
      </c>
      <c r="C22" s="26">
        <v>517.94000000000005</v>
      </c>
      <c r="D22" s="26">
        <v>106.59</v>
      </c>
      <c r="E22" s="26">
        <v>0</v>
      </c>
      <c r="F22" s="26">
        <v>0</v>
      </c>
      <c r="G22" s="26">
        <v>502.79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26">
        <f>SUM(B22:M22)</f>
        <v>1127.3200000000002</v>
      </c>
      <c r="O22" s="106">
        <f t="shared" si="1"/>
        <v>375.77333333333337</v>
      </c>
    </row>
    <row r="23" spans="1:15" s="25" customFormat="1" ht="12.6" customHeight="1" x14ac:dyDescent="0.2">
      <c r="A23" s="105" t="s">
        <v>413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26">
        <f>SUM(B23:M23)</f>
        <v>0</v>
      </c>
      <c r="O23" s="106" t="str">
        <f t="shared" si="1"/>
        <v/>
      </c>
    </row>
    <row r="24" spans="1:15" s="25" customFormat="1" ht="12.6" customHeight="1" x14ac:dyDescent="0.2">
      <c r="A24" s="105" t="s">
        <v>126</v>
      </c>
      <c r="B24" s="26">
        <v>0</v>
      </c>
      <c r="C24" s="26">
        <v>0</v>
      </c>
      <c r="D24" s="26">
        <v>0</v>
      </c>
      <c r="E24" s="26">
        <v>0</v>
      </c>
      <c r="F24" s="26">
        <v>840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26">
        <f t="shared" si="2"/>
        <v>840</v>
      </c>
      <c r="O24" s="106">
        <f t="shared" si="1"/>
        <v>840</v>
      </c>
    </row>
    <row r="25" spans="1:15" s="25" customFormat="1" ht="12.6" customHeight="1" x14ac:dyDescent="0.2">
      <c r="A25" s="105" t="s">
        <v>495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84">
        <f>SUM(B25:M25)</f>
        <v>0</v>
      </c>
      <c r="O25" s="106" t="str">
        <f t="shared" si="1"/>
        <v/>
      </c>
    </row>
    <row r="26" spans="1:15" s="25" customFormat="1" ht="12.6" customHeight="1" x14ac:dyDescent="0.2">
      <c r="A26" s="105" t="s">
        <v>69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37.409999999999997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26">
        <f t="shared" si="2"/>
        <v>37.409999999999997</v>
      </c>
      <c r="O26" s="106">
        <f t="shared" si="1"/>
        <v>37.409999999999997</v>
      </c>
    </row>
    <row r="27" spans="1:15" s="25" customFormat="1" ht="12.6" customHeight="1" x14ac:dyDescent="0.2">
      <c r="A27" s="105" t="s">
        <v>118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26">
        <f>SUM(B27:M27)</f>
        <v>0</v>
      </c>
      <c r="O27" s="106" t="str">
        <f t="shared" si="1"/>
        <v/>
      </c>
    </row>
    <row r="28" spans="1:15" s="25" customFormat="1" ht="12.6" customHeight="1" x14ac:dyDescent="0.2">
      <c r="A28" s="105" t="s">
        <v>176</v>
      </c>
      <c r="B28" s="26">
        <v>0</v>
      </c>
      <c r="C28" s="26">
        <v>0</v>
      </c>
      <c r="D28" s="26">
        <v>0</v>
      </c>
      <c r="E28" s="26">
        <v>0</v>
      </c>
      <c r="F28" s="26">
        <v>170.6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26">
        <f t="shared" si="2"/>
        <v>170.6</v>
      </c>
      <c r="O28" s="106">
        <f t="shared" si="1"/>
        <v>170.6</v>
      </c>
    </row>
    <row r="29" spans="1:15" s="25" customFormat="1" ht="12.6" customHeight="1" x14ac:dyDescent="0.2">
      <c r="A29" s="270" t="s">
        <v>139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2"/>
        <v>0</v>
      </c>
      <c r="O29" s="106" t="str">
        <f t="shared" si="1"/>
        <v/>
      </c>
    </row>
    <row r="30" spans="1:15" s="25" customFormat="1" ht="12.6" customHeight="1" x14ac:dyDescent="0.2">
      <c r="A30" s="156" t="s">
        <v>372</v>
      </c>
      <c r="B30" s="26">
        <v>29.81</v>
      </c>
      <c r="C30" s="26">
        <v>29.81</v>
      </c>
      <c r="D30" s="26">
        <v>29.81</v>
      </c>
      <c r="E30" s="26">
        <v>29.81</v>
      </c>
      <c r="F30" s="26">
        <v>29.81</v>
      </c>
      <c r="G30" s="26">
        <v>31.84</v>
      </c>
      <c r="H30" s="26">
        <v>31.84</v>
      </c>
      <c r="I30" s="26">
        <v>31.84</v>
      </c>
      <c r="J30" s="26">
        <v>31.84</v>
      </c>
      <c r="K30" s="26">
        <v>0</v>
      </c>
      <c r="L30" s="26">
        <v>0</v>
      </c>
      <c r="M30" s="26">
        <v>0</v>
      </c>
      <c r="N30" s="184">
        <f>SUM(B30:M30)</f>
        <v>276.40999999999997</v>
      </c>
      <c r="O30" s="106">
        <f t="shared" si="1"/>
        <v>30.71222222222222</v>
      </c>
    </row>
    <row r="31" spans="1:15" s="25" customFormat="1" ht="12.6" customHeight="1" x14ac:dyDescent="0.2">
      <c r="A31" s="111" t="s">
        <v>524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184">
        <f>SUM(B31:M31)</f>
        <v>0</v>
      </c>
      <c r="O31" s="106" t="str">
        <f t="shared" si="1"/>
        <v/>
      </c>
    </row>
    <row r="32" spans="1:15" s="25" customFormat="1" ht="12.6" customHeight="1" x14ac:dyDescent="0.2">
      <c r="A32" s="105" t="s">
        <v>106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>SUM(B32:M32)</f>
        <v>0</v>
      </c>
      <c r="O32" s="106" t="str">
        <f t="shared" si="1"/>
        <v/>
      </c>
    </row>
    <row r="33" spans="1:15" s="25" customFormat="1" ht="12.6" customHeight="1" x14ac:dyDescent="0.2">
      <c r="A33" s="105" t="s">
        <v>254</v>
      </c>
      <c r="B33" s="26">
        <v>0</v>
      </c>
      <c r="C33" s="26">
        <v>200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>SUM(B33:M33)</f>
        <v>200</v>
      </c>
      <c r="O33" s="106">
        <f t="shared" si="1"/>
        <v>200</v>
      </c>
    </row>
    <row r="34" spans="1:15" s="25" customFormat="1" ht="12.6" customHeight="1" x14ac:dyDescent="0.2">
      <c r="A34" s="105" t="s">
        <v>579</v>
      </c>
      <c r="B34" s="26">
        <v>0</v>
      </c>
      <c r="C34" s="26">
        <v>160.41999999999999</v>
      </c>
      <c r="D34" s="26">
        <v>0</v>
      </c>
      <c r="E34" s="26">
        <v>0</v>
      </c>
      <c r="F34" s="26">
        <v>76.400000000000006</v>
      </c>
      <c r="G34" s="26">
        <v>169.15</v>
      </c>
      <c r="H34" s="26">
        <v>0</v>
      </c>
      <c r="I34" s="26">
        <v>0</v>
      </c>
      <c r="J34" s="26">
        <v>231.2</v>
      </c>
      <c r="K34" s="26">
        <v>0</v>
      </c>
      <c r="L34" s="26">
        <v>0</v>
      </c>
      <c r="M34" s="26">
        <v>0</v>
      </c>
      <c r="N34" s="226">
        <f t="shared" si="2"/>
        <v>637.17000000000007</v>
      </c>
      <c r="O34" s="106">
        <f t="shared" si="1"/>
        <v>159.29250000000002</v>
      </c>
    </row>
    <row r="35" spans="1:15" s="25" customFormat="1" ht="12.6" customHeight="1" x14ac:dyDescent="0.2">
      <c r="A35" s="105" t="s">
        <v>95</v>
      </c>
      <c r="B35" s="26">
        <v>562.85</v>
      </c>
      <c r="C35" s="26">
        <v>492.77</v>
      </c>
      <c r="D35" s="26">
        <v>637.63</v>
      </c>
      <c r="E35" s="26">
        <v>491.41</v>
      </c>
      <c r="F35" s="26">
        <v>175.74</v>
      </c>
      <c r="G35" s="26">
        <v>183.83</v>
      </c>
      <c r="H35" s="26">
        <v>194.26</v>
      </c>
      <c r="I35" s="26">
        <v>120.21</v>
      </c>
      <c r="J35" s="26">
        <v>114.03</v>
      </c>
      <c r="K35" s="26">
        <v>0</v>
      </c>
      <c r="L35" s="26">
        <v>0</v>
      </c>
      <c r="M35" s="26">
        <v>0</v>
      </c>
      <c r="N35" s="226">
        <f t="shared" ref="N35:N44" si="3">SUM(B35:M35)</f>
        <v>2972.73</v>
      </c>
      <c r="O35" s="106">
        <f t="shared" si="1"/>
        <v>330.30333333333334</v>
      </c>
    </row>
    <row r="36" spans="1:15" s="25" customFormat="1" ht="12.6" customHeight="1" x14ac:dyDescent="0.2">
      <c r="A36" s="105" t="s">
        <v>98</v>
      </c>
      <c r="B36" s="26">
        <v>0</v>
      </c>
      <c r="C36" s="26">
        <v>630</v>
      </c>
      <c r="D36" s="26">
        <v>1050</v>
      </c>
      <c r="E36" s="26">
        <v>0</v>
      </c>
      <c r="F36" s="26">
        <v>240</v>
      </c>
      <c r="G36" s="26">
        <v>420</v>
      </c>
      <c r="H36" s="26">
        <v>240</v>
      </c>
      <c r="I36" s="26">
        <v>390</v>
      </c>
      <c r="J36" s="26">
        <v>240</v>
      </c>
      <c r="K36" s="26">
        <v>0</v>
      </c>
      <c r="L36" s="26">
        <v>0</v>
      </c>
      <c r="M36" s="26">
        <v>0</v>
      </c>
      <c r="N36" s="226">
        <f t="shared" si="3"/>
        <v>3210</v>
      </c>
      <c r="O36" s="106">
        <f t="shared" si="1"/>
        <v>458.57142857142856</v>
      </c>
    </row>
    <row r="37" spans="1:15" s="25" customFormat="1" ht="12.6" customHeight="1" x14ac:dyDescent="0.2">
      <c r="A37" s="105" t="s">
        <v>107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26">
        <f t="shared" si="3"/>
        <v>0</v>
      </c>
      <c r="O37" s="106" t="str">
        <f t="shared" si="1"/>
        <v/>
      </c>
    </row>
    <row r="38" spans="1:15" s="25" customFormat="1" ht="12.6" customHeight="1" x14ac:dyDescent="0.2">
      <c r="A38" s="105" t="s">
        <v>96</v>
      </c>
      <c r="B38" s="26">
        <v>189.9</v>
      </c>
      <c r="C38" s="26">
        <v>329.9</v>
      </c>
      <c r="D38" s="26">
        <v>469.9</v>
      </c>
      <c r="E38" s="26">
        <v>90</v>
      </c>
      <c r="F38" s="26">
        <v>329.9</v>
      </c>
      <c r="G38" s="26">
        <v>519.79999999999995</v>
      </c>
      <c r="H38" s="26">
        <v>419.9</v>
      </c>
      <c r="I38" s="26">
        <v>395.99</v>
      </c>
      <c r="J38" s="26">
        <v>359.89</v>
      </c>
      <c r="K38" s="26">
        <v>0</v>
      </c>
      <c r="L38" s="26">
        <v>0</v>
      </c>
      <c r="M38" s="26">
        <v>0</v>
      </c>
      <c r="N38" s="226">
        <f t="shared" si="3"/>
        <v>3105.18</v>
      </c>
      <c r="O38" s="106">
        <f t="shared" si="1"/>
        <v>345.02</v>
      </c>
    </row>
    <row r="39" spans="1:15" s="25" customFormat="1" ht="12.6" customHeight="1" x14ac:dyDescent="0.2">
      <c r="A39" s="105" t="s">
        <v>178</v>
      </c>
      <c r="B39" s="26">
        <v>221</v>
      </c>
      <c r="C39" s="26">
        <v>0</v>
      </c>
      <c r="D39" s="26">
        <v>0</v>
      </c>
      <c r="E39" s="26">
        <v>540</v>
      </c>
      <c r="F39" s="26">
        <v>0</v>
      </c>
      <c r="G39" s="26">
        <v>360</v>
      </c>
      <c r="H39" s="26">
        <v>180</v>
      </c>
      <c r="I39" s="26">
        <v>340</v>
      </c>
      <c r="J39" s="26">
        <v>360</v>
      </c>
      <c r="K39" s="26">
        <v>0</v>
      </c>
      <c r="L39" s="26">
        <v>0</v>
      </c>
      <c r="M39" s="26">
        <v>0</v>
      </c>
      <c r="N39" s="226">
        <f t="shared" si="3"/>
        <v>2001</v>
      </c>
      <c r="O39" s="106">
        <f t="shared" si="1"/>
        <v>333.5</v>
      </c>
    </row>
    <row r="40" spans="1:15" s="25" customFormat="1" ht="12.6" customHeight="1" x14ac:dyDescent="0.2">
      <c r="A40" s="105" t="s">
        <v>75</v>
      </c>
      <c r="B40" s="26">
        <v>640.72</v>
      </c>
      <c r="C40" s="26">
        <v>554.48</v>
      </c>
      <c r="D40" s="26">
        <v>600.48</v>
      </c>
      <c r="E40" s="26">
        <v>573.23</v>
      </c>
      <c r="F40" s="26">
        <v>594.29999999999995</v>
      </c>
      <c r="G40" s="26">
        <v>556.33000000000004</v>
      </c>
      <c r="H40" s="26">
        <v>590.09</v>
      </c>
      <c r="I40" s="26">
        <v>553.71</v>
      </c>
      <c r="J40" s="26">
        <v>612.39</v>
      </c>
      <c r="K40" s="26">
        <v>0</v>
      </c>
      <c r="L40" s="26">
        <v>0</v>
      </c>
      <c r="M40" s="26">
        <v>0</v>
      </c>
      <c r="N40" s="226">
        <f t="shared" si="3"/>
        <v>5275.7300000000005</v>
      </c>
      <c r="O40" s="106">
        <f t="shared" si="1"/>
        <v>586.19222222222231</v>
      </c>
    </row>
    <row r="41" spans="1:15" s="25" customFormat="1" ht="12.6" customHeight="1" x14ac:dyDescent="0.2">
      <c r="A41" s="105" t="s">
        <v>261</v>
      </c>
      <c r="B41" s="26">
        <v>0</v>
      </c>
      <c r="C41" s="26">
        <v>43.5</v>
      </c>
      <c r="D41" s="26">
        <v>72</v>
      </c>
      <c r="E41" s="26">
        <v>78.5</v>
      </c>
      <c r="F41" s="26">
        <v>42</v>
      </c>
      <c r="G41" s="26">
        <v>79</v>
      </c>
      <c r="H41" s="26">
        <v>0</v>
      </c>
      <c r="I41" s="26">
        <v>49</v>
      </c>
      <c r="J41" s="26">
        <v>49</v>
      </c>
      <c r="K41" s="26">
        <v>0</v>
      </c>
      <c r="L41" s="26">
        <v>0</v>
      </c>
      <c r="M41" s="26">
        <v>0</v>
      </c>
      <c r="N41" s="226">
        <f t="shared" si="3"/>
        <v>413</v>
      </c>
      <c r="O41" s="106">
        <f t="shared" si="1"/>
        <v>59</v>
      </c>
    </row>
    <row r="42" spans="1:15" s="25" customFormat="1" ht="12.6" customHeight="1" x14ac:dyDescent="0.2">
      <c r="A42" s="105" t="s">
        <v>81</v>
      </c>
      <c r="B42" s="26">
        <v>147.08000000000001</v>
      </c>
      <c r="C42" s="26">
        <v>150.69</v>
      </c>
      <c r="D42" s="26">
        <v>144.31</v>
      </c>
      <c r="E42" s="26">
        <v>144.29</v>
      </c>
      <c r="F42" s="26">
        <v>142.99</v>
      </c>
      <c r="G42" s="26">
        <v>142.88999999999999</v>
      </c>
      <c r="H42" s="26">
        <v>142.88999999999999</v>
      </c>
      <c r="I42" s="26">
        <v>140.08000000000001</v>
      </c>
      <c r="J42" s="26">
        <v>140.08000000000001</v>
      </c>
      <c r="K42" s="26">
        <v>0</v>
      </c>
      <c r="L42" s="26">
        <v>0</v>
      </c>
      <c r="M42" s="26">
        <v>0</v>
      </c>
      <c r="N42" s="226">
        <f t="shared" si="3"/>
        <v>1295.3</v>
      </c>
      <c r="O42" s="106">
        <f t="shared" si="1"/>
        <v>143.92222222222222</v>
      </c>
    </row>
    <row r="43" spans="1:15" s="25" customFormat="1" ht="12.6" customHeight="1" x14ac:dyDescent="0.2">
      <c r="A43" s="105" t="s">
        <v>202</v>
      </c>
      <c r="B43" s="26"/>
      <c r="C43" s="26"/>
      <c r="D43" s="26"/>
      <c r="E43" s="26">
        <v>1050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26">
        <f t="shared" si="3"/>
        <v>1050</v>
      </c>
      <c r="O43" s="106">
        <f t="shared" si="1"/>
        <v>1050</v>
      </c>
    </row>
    <row r="44" spans="1:15" s="25" customFormat="1" ht="12.6" customHeight="1" x14ac:dyDescent="0.2">
      <c r="A44" s="105" t="s">
        <v>87</v>
      </c>
      <c r="B44" s="26">
        <v>4.4000000000000004</v>
      </c>
      <c r="C44" s="26">
        <v>2.04</v>
      </c>
      <c r="D44" s="26">
        <v>0</v>
      </c>
      <c r="E44" s="26">
        <v>0</v>
      </c>
      <c r="F44" s="26">
        <v>0</v>
      </c>
      <c r="G44" s="26">
        <v>0</v>
      </c>
      <c r="H44" s="26">
        <v>49</v>
      </c>
      <c r="I44" s="26">
        <v>0</v>
      </c>
      <c r="J44" s="26">
        <v>77.95</v>
      </c>
      <c r="K44" s="26">
        <v>0</v>
      </c>
      <c r="L44" s="26">
        <v>0</v>
      </c>
      <c r="M44" s="26">
        <v>0</v>
      </c>
      <c r="N44" s="226">
        <f t="shared" si="3"/>
        <v>133.38999999999999</v>
      </c>
      <c r="O44" s="106">
        <f t="shared" si="1"/>
        <v>33.347499999999997</v>
      </c>
    </row>
    <row r="45" spans="1:15" s="25" customFormat="1" ht="12.6" customHeight="1" thickBot="1" x14ac:dyDescent="0.25">
      <c r="A45" s="168" t="s">
        <v>1</v>
      </c>
      <c r="B45" s="178">
        <f t="shared" ref="B45:N45" si="4">SUM(B7:B44)</f>
        <v>1795.76</v>
      </c>
      <c r="C45" s="178">
        <f t="shared" si="4"/>
        <v>3653.77</v>
      </c>
      <c r="D45" s="178">
        <f t="shared" si="4"/>
        <v>3254.72</v>
      </c>
      <c r="E45" s="178">
        <f t="shared" si="4"/>
        <v>2997.24</v>
      </c>
      <c r="F45" s="178">
        <f t="shared" si="4"/>
        <v>3428.2799999999997</v>
      </c>
      <c r="G45" s="178">
        <f t="shared" si="4"/>
        <v>3504.44</v>
      </c>
      <c r="H45" s="178">
        <f t="shared" si="4"/>
        <v>1929.98</v>
      </c>
      <c r="I45" s="178">
        <f t="shared" si="4"/>
        <v>2705.92</v>
      </c>
      <c r="J45" s="178">
        <f t="shared" si="4"/>
        <v>2216.3799999999997</v>
      </c>
      <c r="K45" s="178">
        <f t="shared" si="4"/>
        <v>0</v>
      </c>
      <c r="L45" s="178">
        <f t="shared" si="4"/>
        <v>0</v>
      </c>
      <c r="M45" s="178">
        <f t="shared" si="4"/>
        <v>0</v>
      </c>
      <c r="N45" s="169">
        <f t="shared" si="4"/>
        <v>25486.489999999998</v>
      </c>
      <c r="O45" s="318">
        <f>IFERROR(AVERAGEIF(B45:M45,"&gt;0"),"")</f>
        <v>2831.8322222222223</v>
      </c>
    </row>
    <row r="46" spans="1:15" s="25" customFormat="1" ht="12.6" customHeight="1" thickBot="1" x14ac:dyDescent="0.25"/>
    <row r="47" spans="1:15" s="71" customFormat="1" ht="12.6" customHeight="1" thickBot="1" x14ac:dyDescent="0.25">
      <c r="A47" s="314" t="s">
        <v>2</v>
      </c>
      <c r="B47" s="136">
        <f t="shared" ref="B47:O47" si="5">B6</f>
        <v>43831</v>
      </c>
      <c r="C47" s="137">
        <f t="shared" si="5"/>
        <v>43862</v>
      </c>
      <c r="D47" s="137">
        <f t="shared" si="5"/>
        <v>43891</v>
      </c>
      <c r="E47" s="137">
        <f t="shared" si="5"/>
        <v>43922</v>
      </c>
      <c r="F47" s="137">
        <f t="shared" si="5"/>
        <v>43952</v>
      </c>
      <c r="G47" s="137">
        <f t="shared" si="5"/>
        <v>43983</v>
      </c>
      <c r="H47" s="137">
        <f t="shared" si="5"/>
        <v>44013</v>
      </c>
      <c r="I47" s="137">
        <f t="shared" si="5"/>
        <v>44044</v>
      </c>
      <c r="J47" s="137">
        <f t="shared" si="5"/>
        <v>44075</v>
      </c>
      <c r="K47" s="137">
        <f t="shared" si="5"/>
        <v>44105</v>
      </c>
      <c r="L47" s="137">
        <f t="shared" si="5"/>
        <v>44136</v>
      </c>
      <c r="M47" s="137">
        <f t="shared" si="5"/>
        <v>44166</v>
      </c>
      <c r="N47" s="138" t="str">
        <f t="shared" si="5"/>
        <v>Total</v>
      </c>
      <c r="O47" s="139" t="str">
        <f t="shared" si="5"/>
        <v>Média</v>
      </c>
    </row>
    <row r="48" spans="1:15" s="25" customFormat="1" ht="12.6" customHeight="1" x14ac:dyDescent="0.2">
      <c r="A48" s="278" t="s">
        <v>5</v>
      </c>
      <c r="B48" s="49">
        <v>0</v>
      </c>
      <c r="C48" s="26">
        <v>4000</v>
      </c>
      <c r="D48" s="26">
        <v>4500</v>
      </c>
      <c r="E48" s="26">
        <v>4500</v>
      </c>
      <c r="F48" s="26">
        <v>0</v>
      </c>
      <c r="G48" s="26">
        <v>9000</v>
      </c>
      <c r="H48" s="26">
        <v>4500</v>
      </c>
      <c r="I48" s="26">
        <v>4500</v>
      </c>
      <c r="J48" s="26">
        <v>4500</v>
      </c>
      <c r="K48" s="26">
        <v>0</v>
      </c>
      <c r="L48" s="26">
        <v>0</v>
      </c>
      <c r="M48" s="26">
        <v>0</v>
      </c>
      <c r="N48" s="226">
        <f t="shared" ref="N48:N56" si="6">SUM(B48:M48)</f>
        <v>35500</v>
      </c>
      <c r="O48" s="106">
        <f>IFERROR(AVERAGEIF(B48:M48,"&gt;0"),"")</f>
        <v>5071.4285714285716</v>
      </c>
    </row>
    <row r="49" spans="1:15" s="25" customFormat="1" ht="12.6" customHeight="1" x14ac:dyDescent="0.2">
      <c r="A49" s="111" t="s">
        <v>567</v>
      </c>
      <c r="B49" s="49">
        <v>0</v>
      </c>
      <c r="C49" s="26">
        <v>308.29000000000002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26">
        <f t="shared" si="6"/>
        <v>308.29000000000002</v>
      </c>
      <c r="O49" s="106">
        <f t="shared" ref="O49:O55" si="7">IFERROR(AVERAGEIF(B49:M49,"&gt;0"),"")</f>
        <v>308.29000000000002</v>
      </c>
    </row>
    <row r="50" spans="1:15" s="25" customFormat="1" ht="12.6" customHeight="1" x14ac:dyDescent="0.2">
      <c r="A50" s="111" t="s">
        <v>321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14">
        <f t="shared" si="6"/>
        <v>0</v>
      </c>
      <c r="O50" s="106" t="str">
        <f t="shared" si="7"/>
        <v/>
      </c>
    </row>
    <row r="51" spans="1:15" s="25" customFormat="1" ht="12.6" customHeight="1" x14ac:dyDescent="0.2">
      <c r="A51" s="278" t="s">
        <v>148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26">
        <f t="shared" si="6"/>
        <v>0</v>
      </c>
      <c r="O51" s="106" t="str">
        <f t="shared" si="7"/>
        <v/>
      </c>
    </row>
    <row r="52" spans="1:15" s="25" customFormat="1" ht="12.6" customHeight="1" x14ac:dyDescent="0.2">
      <c r="A52" s="278" t="s">
        <v>61</v>
      </c>
      <c r="B52" s="26">
        <v>0</v>
      </c>
      <c r="C52" s="26">
        <v>350</v>
      </c>
      <c r="D52" s="26">
        <v>0</v>
      </c>
      <c r="E52" s="26">
        <v>0</v>
      </c>
      <c r="F52" s="26">
        <v>500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26">
        <f t="shared" si="6"/>
        <v>850</v>
      </c>
      <c r="O52" s="106">
        <f t="shared" si="7"/>
        <v>425</v>
      </c>
    </row>
    <row r="53" spans="1:15" s="25" customFormat="1" ht="12.6" customHeight="1" x14ac:dyDescent="0.2">
      <c r="A53" s="278" t="s">
        <v>507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26">
        <f t="shared" si="6"/>
        <v>0</v>
      </c>
      <c r="O53" s="106" t="str">
        <f t="shared" si="7"/>
        <v/>
      </c>
    </row>
    <row r="54" spans="1:15" s="25" customFormat="1" ht="12.6" customHeight="1" x14ac:dyDescent="0.2">
      <c r="A54" s="278" t="s">
        <v>515</v>
      </c>
      <c r="B54" s="26">
        <v>0</v>
      </c>
      <c r="C54" s="26"/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26">
        <f t="shared" si="6"/>
        <v>0</v>
      </c>
      <c r="O54" s="106" t="str">
        <f t="shared" si="7"/>
        <v/>
      </c>
    </row>
    <row r="55" spans="1:15" s="25" customFormat="1" ht="12.6" customHeight="1" x14ac:dyDescent="0.2">
      <c r="A55" s="278" t="s">
        <v>265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26">
        <f t="shared" si="6"/>
        <v>0</v>
      </c>
      <c r="O55" s="106" t="str">
        <f t="shared" si="7"/>
        <v/>
      </c>
    </row>
    <row r="56" spans="1:15" s="25" customFormat="1" ht="12.6" customHeight="1" thickBot="1" x14ac:dyDescent="0.25">
      <c r="A56" s="288" t="s">
        <v>1</v>
      </c>
      <c r="B56" s="177">
        <f>SUM(B48:B55)</f>
        <v>0</v>
      </c>
      <c r="C56" s="177">
        <f>SUM(C48:C55)</f>
        <v>4658.29</v>
      </c>
      <c r="D56" s="177">
        <f t="shared" ref="D56:M56" si="8">SUM(D48:D55)</f>
        <v>4500</v>
      </c>
      <c r="E56" s="177">
        <f>SUM(E48:E55)</f>
        <v>4500</v>
      </c>
      <c r="F56" s="177">
        <f t="shared" si="8"/>
        <v>500</v>
      </c>
      <c r="G56" s="177">
        <f t="shared" si="8"/>
        <v>9000</v>
      </c>
      <c r="H56" s="177">
        <f t="shared" si="8"/>
        <v>4500</v>
      </c>
      <c r="I56" s="177">
        <f t="shared" si="8"/>
        <v>4500</v>
      </c>
      <c r="J56" s="177">
        <f t="shared" si="8"/>
        <v>4500</v>
      </c>
      <c r="K56" s="177">
        <f t="shared" si="8"/>
        <v>0</v>
      </c>
      <c r="L56" s="177">
        <f t="shared" si="8"/>
        <v>0</v>
      </c>
      <c r="M56" s="177">
        <f t="shared" si="8"/>
        <v>0</v>
      </c>
      <c r="N56" s="198">
        <f t="shared" si="6"/>
        <v>36658.29</v>
      </c>
      <c r="O56" s="304">
        <f>IFERROR(AVERAGEIF(B56:M56,"&gt;0"),"")</f>
        <v>4582.2862500000001</v>
      </c>
    </row>
    <row r="57" spans="1:15" s="25" customFormat="1" ht="12.6" customHeight="1" thickBot="1" x14ac:dyDescent="0.25">
      <c r="A57" s="41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28"/>
      <c r="O57" s="82"/>
    </row>
    <row r="58" spans="1:15" s="34" customFormat="1" ht="12.6" customHeight="1" thickBot="1" x14ac:dyDescent="0.25">
      <c r="A58" s="187" t="s">
        <v>9</v>
      </c>
      <c r="B58" s="186">
        <f>'[2]2020'!C36</f>
        <v>10777.28</v>
      </c>
      <c r="C58" s="186">
        <f>'[2]2020'!D36</f>
        <v>12120.14</v>
      </c>
      <c r="D58" s="186">
        <f>'[2]2020'!E36</f>
        <v>13184.26</v>
      </c>
      <c r="E58" s="186">
        <f>'[2]2020'!F36</f>
        <v>14795.02</v>
      </c>
      <c r="F58" s="186">
        <f>'[2]2020'!G36</f>
        <v>11961.83</v>
      </c>
      <c r="G58" s="186">
        <f>'[2]2020'!H36</f>
        <v>17551.38</v>
      </c>
      <c r="H58" s="186">
        <f>'[2]2020'!I36</f>
        <v>20218.740000000002</v>
      </c>
      <c r="I58" s="186">
        <f>'[2]2020'!J36</f>
        <v>22102.94</v>
      </c>
      <c r="J58" s="186">
        <f>'[2]2020'!K36</f>
        <v>24121.71</v>
      </c>
      <c r="K58" s="186">
        <f>'[2]2020'!L36</f>
        <v>0</v>
      </c>
      <c r="L58" s="186">
        <f>'[2]2020'!M36</f>
        <v>0</v>
      </c>
      <c r="M58" s="186">
        <f>'[2]2020'!N36</f>
        <v>0</v>
      </c>
      <c r="N58" s="57"/>
      <c r="O58" s="57"/>
    </row>
    <row r="59" spans="1:15" s="25" customFormat="1" ht="14.1" customHeight="1" x14ac:dyDescent="0.2">
      <c r="N59" s="229"/>
      <c r="O59" s="58"/>
    </row>
    <row r="60" spans="1:15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5:C45 D45:F45 I45:M45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/>
  <dimension ref="A1:O69"/>
  <sheetViews>
    <sheetView topLeftCell="A33" zoomScale="140" zoomScaleNormal="140" workbookViewId="0">
      <selection activeCell="J58" sqref="J58"/>
    </sheetView>
  </sheetViews>
  <sheetFormatPr defaultRowHeight="12.75" x14ac:dyDescent="0.2"/>
  <cols>
    <col min="1" max="1" width="37" style="44" customWidth="1"/>
    <col min="2" max="13" width="9.7109375" style="44" customWidth="1"/>
    <col min="14" max="14" width="9.7109375" style="219" customWidth="1"/>
    <col min="15" max="15" width="9.7109375" style="44" customWidth="1"/>
    <col min="16" max="16" width="9.28515625" style="44" customWidth="1"/>
    <col min="17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4.1" customHeight="1" thickBo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40"/>
      <c r="O3" s="85"/>
    </row>
    <row r="4" spans="1:15" s="52" customFormat="1" ht="12.6" customHeight="1" thickBot="1" x14ac:dyDescent="0.25">
      <c r="A4" s="581" t="s">
        <v>33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534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26">
        <f t="shared" ref="N7:N52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393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26">
        <f t="shared" si="0"/>
        <v>0</v>
      </c>
      <c r="O8" s="106" t="str">
        <f t="shared" ref="O8:O52" si="1">IFERROR(AVERAGEIF(B8:M8,"&gt;0"),"")</f>
        <v/>
      </c>
    </row>
    <row r="9" spans="1:15" s="71" customFormat="1" ht="12.6" customHeight="1" x14ac:dyDescent="0.2">
      <c r="A9" s="155" t="s">
        <v>278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20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508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26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612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44.5</v>
      </c>
      <c r="J11" s="28">
        <v>0</v>
      </c>
      <c r="K11" s="28">
        <v>0</v>
      </c>
      <c r="L11" s="28">
        <v>0</v>
      </c>
      <c r="M11" s="28">
        <v>0</v>
      </c>
      <c r="N11" s="226">
        <f t="shared" si="0"/>
        <v>44.5</v>
      </c>
      <c r="O11" s="106">
        <f t="shared" si="1"/>
        <v>44.5</v>
      </c>
    </row>
    <row r="12" spans="1:15" s="25" customFormat="1" ht="12.6" customHeight="1" x14ac:dyDescent="0.2">
      <c r="A12" s="105" t="s">
        <v>157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26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154</v>
      </c>
      <c r="B13" s="28">
        <v>93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26">
        <f t="shared" si="0"/>
        <v>93</v>
      </c>
      <c r="O13" s="106">
        <f t="shared" si="1"/>
        <v>93</v>
      </c>
    </row>
    <row r="14" spans="1:15" s="25" customFormat="1" ht="12.6" customHeight="1" x14ac:dyDescent="0.2">
      <c r="A14" s="105" t="s">
        <v>131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26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182</v>
      </c>
      <c r="B15" s="28">
        <v>0</v>
      </c>
      <c r="C15" s="28">
        <v>0</v>
      </c>
      <c r="D15" s="28">
        <v>0</v>
      </c>
      <c r="E15" s="28">
        <v>0</v>
      </c>
      <c r="F15" s="28">
        <v>76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26">
        <f t="shared" si="0"/>
        <v>76</v>
      </c>
      <c r="O15" s="106">
        <f t="shared" si="1"/>
        <v>76</v>
      </c>
    </row>
    <row r="16" spans="1:15" s="25" customFormat="1" ht="12.6" customHeight="1" x14ac:dyDescent="0.2">
      <c r="A16" s="105" t="s">
        <v>491</v>
      </c>
      <c r="B16" s="28">
        <v>596.29999999999995</v>
      </c>
      <c r="C16" s="28">
        <v>0</v>
      </c>
      <c r="D16" s="28">
        <v>0</v>
      </c>
      <c r="E16" s="28">
        <v>38.86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26">
        <f t="shared" si="0"/>
        <v>635.16</v>
      </c>
      <c r="O16" s="106">
        <f t="shared" si="1"/>
        <v>317.58</v>
      </c>
    </row>
    <row r="17" spans="1:15" s="25" customFormat="1" ht="12.6" customHeight="1" x14ac:dyDescent="0.2">
      <c r="A17" s="117" t="s">
        <v>245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26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17" t="s">
        <v>67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26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17" t="s">
        <v>272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26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17" t="s">
        <v>158</v>
      </c>
      <c r="B20" s="28">
        <v>120</v>
      </c>
      <c r="C20" s="28">
        <v>0</v>
      </c>
      <c r="D20" s="28">
        <v>0</v>
      </c>
      <c r="E20" s="28">
        <v>0</v>
      </c>
      <c r="F20" s="28">
        <v>80</v>
      </c>
      <c r="G20" s="28">
        <v>600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26">
        <f t="shared" si="0"/>
        <v>800</v>
      </c>
      <c r="O20" s="106">
        <f t="shared" si="1"/>
        <v>266.66666666666669</v>
      </c>
    </row>
    <row r="21" spans="1:15" s="25" customFormat="1" ht="12.6" customHeight="1" x14ac:dyDescent="0.2">
      <c r="A21" s="105" t="s">
        <v>142</v>
      </c>
      <c r="B21" s="28">
        <v>0</v>
      </c>
      <c r="C21" s="28">
        <v>350</v>
      </c>
      <c r="D21" s="28">
        <v>40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26">
        <f t="shared" si="0"/>
        <v>390</v>
      </c>
      <c r="O21" s="106">
        <f t="shared" si="1"/>
        <v>195</v>
      </c>
    </row>
    <row r="22" spans="1:15" s="25" customFormat="1" ht="12.6" customHeight="1" x14ac:dyDescent="0.2">
      <c r="A22" s="155" t="s">
        <v>358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26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55" t="s">
        <v>68</v>
      </c>
      <c r="B23" s="28">
        <v>129.69999999999999</v>
      </c>
      <c r="C23" s="28">
        <v>0</v>
      </c>
      <c r="D23" s="28">
        <v>0</v>
      </c>
      <c r="E23" s="28">
        <v>66.56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71">
        <f t="shared" si="0"/>
        <v>196.26</v>
      </c>
      <c r="O23" s="106">
        <f t="shared" si="1"/>
        <v>98.13</v>
      </c>
    </row>
    <row r="24" spans="1:15" s="25" customFormat="1" ht="12.6" customHeight="1" x14ac:dyDescent="0.2">
      <c r="A24" s="156" t="s">
        <v>77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34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56" t="s">
        <v>111</v>
      </c>
      <c r="B25" s="28">
        <v>62.19</v>
      </c>
      <c r="C25" s="28">
        <v>94.47</v>
      </c>
      <c r="D25" s="28">
        <v>161.4</v>
      </c>
      <c r="E25" s="28">
        <v>91.05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34">
        <f t="shared" si="0"/>
        <v>409.11</v>
      </c>
      <c r="O25" s="106">
        <f t="shared" si="1"/>
        <v>102.2775</v>
      </c>
    </row>
    <row r="26" spans="1:15" s="25" customFormat="1" ht="12.6" customHeight="1" x14ac:dyDescent="0.2">
      <c r="A26" s="276" t="s">
        <v>76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71">
        <f t="shared" si="0"/>
        <v>0</v>
      </c>
      <c r="O26" s="106" t="str">
        <f t="shared" si="1"/>
        <v/>
      </c>
    </row>
    <row r="27" spans="1:15" s="25" customFormat="1" ht="12.6" customHeight="1" x14ac:dyDescent="0.2">
      <c r="A27" s="276" t="s">
        <v>493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34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276" t="s">
        <v>217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9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17" t="s">
        <v>176</v>
      </c>
      <c r="B29" s="28">
        <v>0</v>
      </c>
      <c r="C29" s="28">
        <v>0</v>
      </c>
      <c r="D29" s="28">
        <v>200</v>
      </c>
      <c r="E29" s="28">
        <v>0</v>
      </c>
      <c r="F29" s="28">
        <v>132</v>
      </c>
      <c r="G29" s="28">
        <v>235.87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9">
        <f t="shared" si="0"/>
        <v>567.87</v>
      </c>
      <c r="O29" s="106">
        <f t="shared" si="1"/>
        <v>189.29</v>
      </c>
    </row>
    <row r="30" spans="1:15" s="25" customFormat="1" ht="12.6" customHeight="1" x14ac:dyDescent="0.2">
      <c r="A30" s="117" t="s">
        <v>195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34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17" t="s">
        <v>496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34">
        <f t="shared" si="0"/>
        <v>0</v>
      </c>
      <c r="O31" s="106" t="str">
        <f t="shared" si="1"/>
        <v/>
      </c>
    </row>
    <row r="32" spans="1:15" s="25" customFormat="1" ht="12.6" customHeight="1" x14ac:dyDescent="0.2">
      <c r="A32" s="117" t="s">
        <v>181</v>
      </c>
      <c r="B32" s="28">
        <v>200</v>
      </c>
      <c r="C32" s="28">
        <v>200</v>
      </c>
      <c r="D32" s="28">
        <v>200</v>
      </c>
      <c r="E32" s="28">
        <v>200</v>
      </c>
      <c r="F32" s="28">
        <v>200</v>
      </c>
      <c r="G32" s="28">
        <v>200</v>
      </c>
      <c r="H32" s="28">
        <v>200</v>
      </c>
      <c r="I32" s="28">
        <v>200</v>
      </c>
      <c r="J32" s="28">
        <v>300</v>
      </c>
      <c r="K32" s="28">
        <v>0</v>
      </c>
      <c r="L32" s="28">
        <v>0</v>
      </c>
      <c r="M32" s="28">
        <v>0</v>
      </c>
      <c r="N32" s="236">
        <f t="shared" si="0"/>
        <v>1900</v>
      </c>
      <c r="O32" s="106">
        <f t="shared" si="1"/>
        <v>211.11111111111111</v>
      </c>
    </row>
    <row r="33" spans="1:15" s="25" customFormat="1" ht="12.6" customHeight="1" x14ac:dyDescent="0.2">
      <c r="A33" s="155" t="s">
        <v>372</v>
      </c>
      <c r="B33" s="28">
        <v>29.81</v>
      </c>
      <c r="C33" s="28">
        <v>29.81</v>
      </c>
      <c r="D33" s="28">
        <v>29.81</v>
      </c>
      <c r="E33" s="28">
        <v>29.81</v>
      </c>
      <c r="F33" s="28">
        <v>29.81</v>
      </c>
      <c r="G33" s="28">
        <v>37.17</v>
      </c>
      <c r="H33" s="28">
        <v>37.17</v>
      </c>
      <c r="I33" s="28">
        <v>37.17</v>
      </c>
      <c r="J33" s="28">
        <v>37.17</v>
      </c>
      <c r="K33" s="28">
        <v>0</v>
      </c>
      <c r="L33" s="28">
        <v>0</v>
      </c>
      <c r="M33" s="28">
        <v>0</v>
      </c>
      <c r="N33" s="220">
        <f t="shared" si="0"/>
        <v>297.73</v>
      </c>
      <c r="O33" s="106">
        <f t="shared" si="1"/>
        <v>33.081111111111113</v>
      </c>
    </row>
    <row r="34" spans="1:15" s="25" customFormat="1" ht="12.6" customHeight="1" x14ac:dyDescent="0.2">
      <c r="A34" s="117" t="s">
        <v>106</v>
      </c>
      <c r="B34" s="28">
        <v>820</v>
      </c>
      <c r="C34" s="28">
        <v>750</v>
      </c>
      <c r="D34" s="28">
        <v>520</v>
      </c>
      <c r="E34" s="28">
        <v>470</v>
      </c>
      <c r="F34" s="28">
        <v>320</v>
      </c>
      <c r="G34" s="28">
        <v>320</v>
      </c>
      <c r="H34" s="28">
        <v>320</v>
      </c>
      <c r="I34" s="28">
        <v>320</v>
      </c>
      <c r="J34" s="28">
        <v>320</v>
      </c>
      <c r="K34" s="28">
        <v>0</v>
      </c>
      <c r="L34" s="28">
        <v>0</v>
      </c>
      <c r="M34" s="28">
        <v>0</v>
      </c>
      <c r="N34" s="234">
        <f t="shared" si="0"/>
        <v>4160</v>
      </c>
      <c r="O34" s="106">
        <f t="shared" si="1"/>
        <v>462.22222222222223</v>
      </c>
    </row>
    <row r="35" spans="1:15" s="25" customFormat="1" ht="12.6" customHeight="1" x14ac:dyDescent="0.2">
      <c r="A35" s="105" t="s">
        <v>254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05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05" t="s">
        <v>545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34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05" t="s">
        <v>500</v>
      </c>
      <c r="B37" s="28">
        <v>63.1</v>
      </c>
      <c r="C37" s="28">
        <v>0</v>
      </c>
      <c r="D37" s="28">
        <v>83.3</v>
      </c>
      <c r="E37" s="28">
        <v>0</v>
      </c>
      <c r="F37" s="28">
        <v>32.15</v>
      </c>
      <c r="G37" s="28">
        <v>0</v>
      </c>
      <c r="H37" s="28">
        <v>0</v>
      </c>
      <c r="I37" s="28">
        <v>57.95</v>
      </c>
      <c r="J37" s="28">
        <v>0</v>
      </c>
      <c r="K37" s="28">
        <v>0</v>
      </c>
      <c r="L37" s="28">
        <v>0</v>
      </c>
      <c r="M37" s="28">
        <v>0</v>
      </c>
      <c r="N37" s="289">
        <f t="shared" si="0"/>
        <v>236.5</v>
      </c>
      <c r="O37" s="106">
        <f t="shared" si="1"/>
        <v>59.125</v>
      </c>
    </row>
    <row r="38" spans="1:15" s="25" customFormat="1" ht="12.6" customHeight="1" x14ac:dyDescent="0.2">
      <c r="A38" s="105" t="s">
        <v>462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9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05" t="s">
        <v>184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17.5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184">
        <f t="shared" si="0"/>
        <v>17.5</v>
      </c>
      <c r="O39" s="106">
        <f t="shared" si="1"/>
        <v>17.5</v>
      </c>
    </row>
    <row r="40" spans="1:15" s="25" customFormat="1" ht="12.6" customHeight="1" x14ac:dyDescent="0.2">
      <c r="A40" s="105" t="s">
        <v>72</v>
      </c>
      <c r="B40" s="28">
        <v>581.95000000000005</v>
      </c>
      <c r="C40" s="28">
        <v>722.83</v>
      </c>
      <c r="D40" s="28">
        <v>725.87</v>
      </c>
      <c r="E40" s="28">
        <v>604.6</v>
      </c>
      <c r="F40" s="28">
        <v>340.55</v>
      </c>
      <c r="G40" s="28">
        <v>246.24</v>
      </c>
      <c r="H40" s="28">
        <v>215.71</v>
      </c>
      <c r="I40" s="28">
        <v>151.02000000000001</v>
      </c>
      <c r="J40" s="28">
        <v>154.83000000000001</v>
      </c>
      <c r="K40" s="28">
        <v>0</v>
      </c>
      <c r="L40" s="28">
        <v>0</v>
      </c>
      <c r="M40" s="28">
        <v>0</v>
      </c>
      <c r="N40" s="226">
        <f t="shared" si="0"/>
        <v>3743.6</v>
      </c>
      <c r="O40" s="106">
        <f t="shared" si="1"/>
        <v>415.95555555555552</v>
      </c>
    </row>
    <row r="41" spans="1:15" s="25" customFormat="1" ht="12.6" customHeight="1" x14ac:dyDescent="0.2">
      <c r="A41" s="105" t="s">
        <v>98</v>
      </c>
      <c r="B41" s="28">
        <v>100</v>
      </c>
      <c r="C41" s="28">
        <v>150</v>
      </c>
      <c r="D41" s="28">
        <v>100</v>
      </c>
      <c r="E41" s="28">
        <v>250</v>
      </c>
      <c r="F41" s="28">
        <v>150</v>
      </c>
      <c r="G41" s="28">
        <v>250</v>
      </c>
      <c r="H41" s="28">
        <v>0</v>
      </c>
      <c r="I41" s="28">
        <v>0</v>
      </c>
      <c r="J41" s="28">
        <v>250</v>
      </c>
      <c r="K41" s="28">
        <v>0</v>
      </c>
      <c r="L41" s="28">
        <v>0</v>
      </c>
      <c r="M41" s="28">
        <v>0</v>
      </c>
      <c r="N41" s="226">
        <f t="shared" si="0"/>
        <v>1250</v>
      </c>
      <c r="O41" s="106">
        <f t="shared" si="1"/>
        <v>178.57142857142858</v>
      </c>
    </row>
    <row r="42" spans="1:15" s="25" customFormat="1" ht="12.6" customHeight="1" x14ac:dyDescent="0.2">
      <c r="A42" s="105" t="s">
        <v>279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26">
        <f>SUM(B42:M42)</f>
        <v>0</v>
      </c>
      <c r="O42" s="106" t="str">
        <f t="shared" si="1"/>
        <v/>
      </c>
    </row>
    <row r="43" spans="1:15" s="25" customFormat="1" ht="12.6" customHeight="1" x14ac:dyDescent="0.2">
      <c r="A43" s="105" t="s">
        <v>99</v>
      </c>
      <c r="B43" s="28">
        <v>179.8</v>
      </c>
      <c r="C43" s="28">
        <v>239.6</v>
      </c>
      <c r="D43" s="28">
        <v>179.8</v>
      </c>
      <c r="E43" s="28">
        <v>239.6</v>
      </c>
      <c r="F43" s="28">
        <v>179.8</v>
      </c>
      <c r="G43" s="28">
        <v>179.8</v>
      </c>
      <c r="H43" s="28">
        <v>179.8</v>
      </c>
      <c r="I43" s="28">
        <v>179.8</v>
      </c>
      <c r="J43" s="28">
        <v>376.62</v>
      </c>
      <c r="K43" s="28">
        <v>0</v>
      </c>
      <c r="L43" s="28">
        <v>0</v>
      </c>
      <c r="M43" s="28">
        <v>0</v>
      </c>
      <c r="N43" s="226">
        <f t="shared" si="0"/>
        <v>1934.62</v>
      </c>
      <c r="O43" s="106">
        <f t="shared" si="1"/>
        <v>214.95777777777778</v>
      </c>
    </row>
    <row r="44" spans="1:15" s="25" customFormat="1" ht="12.6" customHeight="1" x14ac:dyDescent="0.2">
      <c r="A44" s="105" t="s">
        <v>138</v>
      </c>
      <c r="B44" s="28">
        <v>130</v>
      </c>
      <c r="C44" s="28">
        <v>135.18</v>
      </c>
      <c r="D44" s="28">
        <v>135.18</v>
      </c>
      <c r="E44" s="28">
        <v>0</v>
      </c>
      <c r="F44" s="28">
        <v>135.18</v>
      </c>
      <c r="G44" s="28">
        <v>275.8</v>
      </c>
      <c r="H44" s="28">
        <v>0</v>
      </c>
      <c r="I44" s="28">
        <v>270.36</v>
      </c>
      <c r="J44" s="28">
        <v>135.18</v>
      </c>
      <c r="K44" s="28">
        <v>0</v>
      </c>
      <c r="L44" s="28">
        <v>0</v>
      </c>
      <c r="M44" s="28">
        <v>0</v>
      </c>
      <c r="N44" s="226">
        <f t="shared" si="0"/>
        <v>1216.8799999999999</v>
      </c>
      <c r="O44" s="106">
        <f t="shared" si="1"/>
        <v>173.83999999999997</v>
      </c>
    </row>
    <row r="45" spans="1:15" s="25" customFormat="1" ht="12.6" customHeight="1" x14ac:dyDescent="0.2">
      <c r="A45" s="105" t="s">
        <v>201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26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210</v>
      </c>
      <c r="B46" s="28">
        <v>273.60000000000002</v>
      </c>
      <c r="C46" s="28">
        <v>196.72</v>
      </c>
      <c r="D46" s="28">
        <v>262.37</v>
      </c>
      <c r="E46" s="28">
        <v>202.86</v>
      </c>
      <c r="F46" s="28">
        <v>257.67</v>
      </c>
      <c r="G46" s="28">
        <v>255.27</v>
      </c>
      <c r="H46" s="28">
        <v>256.61</v>
      </c>
      <c r="I46" s="28">
        <v>261.61</v>
      </c>
      <c r="J46" s="28">
        <v>59.8</v>
      </c>
      <c r="K46" s="28">
        <v>0</v>
      </c>
      <c r="L46" s="28">
        <v>0</v>
      </c>
      <c r="M46" s="28">
        <v>0</v>
      </c>
      <c r="N46" s="226">
        <f t="shared" si="0"/>
        <v>2026.51</v>
      </c>
      <c r="O46" s="106">
        <f t="shared" si="1"/>
        <v>225.16777777777779</v>
      </c>
    </row>
    <row r="47" spans="1:15" s="25" customFormat="1" ht="12.6" customHeight="1" x14ac:dyDescent="0.2">
      <c r="A47" s="105" t="s">
        <v>580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26">
        <f t="shared" si="0"/>
        <v>0</v>
      </c>
      <c r="O47" s="106" t="str">
        <f t="shared" si="1"/>
        <v/>
      </c>
    </row>
    <row r="48" spans="1:15" s="25" customFormat="1" ht="12.6" customHeight="1" x14ac:dyDescent="0.2">
      <c r="A48" s="105" t="s">
        <v>352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26">
        <f t="shared" si="0"/>
        <v>0</v>
      </c>
      <c r="O48" s="106" t="str">
        <f t="shared" si="1"/>
        <v/>
      </c>
    </row>
    <row r="49" spans="1:15" s="25" customFormat="1" ht="12.6" customHeight="1" x14ac:dyDescent="0.2">
      <c r="A49" s="105" t="s">
        <v>79</v>
      </c>
      <c r="B49" s="28">
        <v>0</v>
      </c>
      <c r="C49" s="28">
        <v>2.5</v>
      </c>
      <c r="D49" s="28">
        <v>42</v>
      </c>
      <c r="E49" s="28">
        <v>42</v>
      </c>
      <c r="F49" s="28">
        <v>44.5</v>
      </c>
      <c r="G49" s="28">
        <v>0</v>
      </c>
      <c r="H49" s="28">
        <v>85.5</v>
      </c>
      <c r="I49" s="28">
        <v>49</v>
      </c>
      <c r="J49" s="28">
        <v>49</v>
      </c>
      <c r="K49" s="28">
        <v>0</v>
      </c>
      <c r="L49" s="28">
        <v>0</v>
      </c>
      <c r="M49" s="28">
        <v>0</v>
      </c>
      <c r="N49" s="226">
        <f t="shared" si="0"/>
        <v>314.5</v>
      </c>
      <c r="O49" s="106">
        <f t="shared" si="1"/>
        <v>44.928571428571431</v>
      </c>
    </row>
    <row r="50" spans="1:15" s="25" customFormat="1" ht="12.6" customHeight="1" x14ac:dyDescent="0.2">
      <c r="A50" s="105" t="s">
        <v>286</v>
      </c>
      <c r="B50" s="28">
        <v>2.61</v>
      </c>
      <c r="C50" s="28">
        <v>0</v>
      </c>
      <c r="D50" s="28">
        <v>0</v>
      </c>
      <c r="E50" s="28">
        <v>47.53</v>
      </c>
      <c r="F50" s="28">
        <v>2.72</v>
      </c>
      <c r="G50" s="28">
        <v>49</v>
      </c>
      <c r="H50" s="28">
        <v>0</v>
      </c>
      <c r="I50" s="28">
        <v>5.98</v>
      </c>
      <c r="J50" s="28">
        <v>0.14000000000000001</v>
      </c>
      <c r="K50" s="28">
        <v>0</v>
      </c>
      <c r="L50" s="28">
        <v>0</v>
      </c>
      <c r="M50" s="28">
        <v>0</v>
      </c>
      <c r="N50" s="226">
        <f t="shared" si="0"/>
        <v>107.98</v>
      </c>
      <c r="O50" s="106">
        <f t="shared" si="1"/>
        <v>17.996666666666666</v>
      </c>
    </row>
    <row r="51" spans="1:15" s="25" customFormat="1" ht="12.6" customHeight="1" x14ac:dyDescent="0.2">
      <c r="A51" s="105" t="s">
        <v>81</v>
      </c>
      <c r="B51" s="28">
        <v>0</v>
      </c>
      <c r="C51" s="28">
        <v>329.04</v>
      </c>
      <c r="D51" s="28">
        <v>166.3</v>
      </c>
      <c r="E51" s="28">
        <v>162.69</v>
      </c>
      <c r="F51" s="28">
        <v>161.69999999999999</v>
      </c>
      <c r="G51" s="28">
        <v>158.47999999999999</v>
      </c>
      <c r="H51" s="28">
        <v>158.47999999999999</v>
      </c>
      <c r="I51" s="28">
        <v>158.47999999999999</v>
      </c>
      <c r="J51" s="28">
        <v>158.47999999999999</v>
      </c>
      <c r="K51" s="28">
        <v>0</v>
      </c>
      <c r="L51" s="28">
        <v>0</v>
      </c>
      <c r="M51" s="28">
        <v>0</v>
      </c>
      <c r="N51" s="226">
        <f t="shared" si="0"/>
        <v>1453.65</v>
      </c>
      <c r="O51" s="106">
        <f t="shared" si="1"/>
        <v>181.70625000000001</v>
      </c>
    </row>
    <row r="52" spans="1:15" s="25" customFormat="1" ht="12.6" customHeight="1" x14ac:dyDescent="0.2">
      <c r="A52" s="105" t="s">
        <v>202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184">
        <f t="shared" si="0"/>
        <v>0</v>
      </c>
      <c r="O52" s="106" t="str">
        <f t="shared" si="1"/>
        <v/>
      </c>
    </row>
    <row r="53" spans="1:15" s="25" customFormat="1" ht="12.6" customHeight="1" thickBot="1" x14ac:dyDescent="0.25">
      <c r="A53" s="168" t="s">
        <v>1</v>
      </c>
      <c r="B53" s="169">
        <f>SUM(B7:B52)</f>
        <v>3382.0600000000004</v>
      </c>
      <c r="C53" s="169">
        <f t="shared" ref="C53:M53" si="2">SUM(C7:C52)</f>
        <v>3200.1499999999996</v>
      </c>
      <c r="D53" s="169">
        <f t="shared" si="2"/>
        <v>2846.03</v>
      </c>
      <c r="E53" s="169">
        <f t="shared" si="2"/>
        <v>2445.5600000000004</v>
      </c>
      <c r="F53" s="169">
        <f t="shared" si="2"/>
        <v>2142.08</v>
      </c>
      <c r="G53" s="169">
        <f t="shared" si="2"/>
        <v>2825.13</v>
      </c>
      <c r="H53" s="169">
        <f t="shared" si="2"/>
        <v>1453.27</v>
      </c>
      <c r="I53" s="169">
        <f>SUM(I7:I52)</f>
        <v>1735.8700000000003</v>
      </c>
      <c r="J53" s="169">
        <f t="shared" si="2"/>
        <v>1841.22</v>
      </c>
      <c r="K53" s="169">
        <f t="shared" si="2"/>
        <v>0</v>
      </c>
      <c r="L53" s="169">
        <f t="shared" si="2"/>
        <v>0</v>
      </c>
      <c r="M53" s="169">
        <f t="shared" si="2"/>
        <v>0</v>
      </c>
      <c r="N53" s="169">
        <f>SUM(B53:M53)</f>
        <v>21871.37</v>
      </c>
      <c r="O53" s="315">
        <f>IFERROR(AVERAGEIF(B53:M53,"&gt;0"),"")</f>
        <v>2430.152222222222</v>
      </c>
    </row>
    <row r="54" spans="1:15" s="71" customFormat="1" ht="12.6" customHeight="1" thickBot="1" x14ac:dyDescent="0.25">
      <c r="A54" s="254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0"/>
    </row>
    <row r="55" spans="1:15" s="71" customFormat="1" ht="12.6" customHeight="1" thickBot="1" x14ac:dyDescent="0.25">
      <c r="A55" s="72" t="s">
        <v>2</v>
      </c>
      <c r="B55" s="136">
        <f t="shared" ref="B55:O55" si="3">B6</f>
        <v>43831</v>
      </c>
      <c r="C55" s="137">
        <f t="shared" si="3"/>
        <v>43862</v>
      </c>
      <c r="D55" s="137">
        <f t="shared" si="3"/>
        <v>43891</v>
      </c>
      <c r="E55" s="137">
        <f t="shared" si="3"/>
        <v>43922</v>
      </c>
      <c r="F55" s="137">
        <f t="shared" si="3"/>
        <v>43952</v>
      </c>
      <c r="G55" s="137">
        <f t="shared" si="3"/>
        <v>43983</v>
      </c>
      <c r="H55" s="137">
        <f t="shared" si="3"/>
        <v>44013</v>
      </c>
      <c r="I55" s="137">
        <f t="shared" si="3"/>
        <v>44044</v>
      </c>
      <c r="J55" s="137">
        <f t="shared" si="3"/>
        <v>44075</v>
      </c>
      <c r="K55" s="137">
        <f t="shared" si="3"/>
        <v>44105</v>
      </c>
      <c r="L55" s="137">
        <f t="shared" si="3"/>
        <v>44136</v>
      </c>
      <c r="M55" s="137">
        <f t="shared" si="3"/>
        <v>44166</v>
      </c>
      <c r="N55" s="138" t="str">
        <f t="shared" si="3"/>
        <v>Total</v>
      </c>
      <c r="O55" s="139" t="str">
        <f t="shared" si="3"/>
        <v>Média</v>
      </c>
    </row>
    <row r="56" spans="1:15" s="25" customFormat="1" ht="12.6" customHeight="1" x14ac:dyDescent="0.2">
      <c r="A56" s="272" t="s">
        <v>5</v>
      </c>
      <c r="B56" s="28">
        <v>0</v>
      </c>
      <c r="C56" s="28">
        <v>3000</v>
      </c>
      <c r="D56" s="28">
        <v>4000</v>
      </c>
      <c r="E56" s="28">
        <v>4000</v>
      </c>
      <c r="F56" s="28">
        <v>4000</v>
      </c>
      <c r="G56" s="28">
        <v>4000</v>
      </c>
      <c r="H56" s="28">
        <v>4000</v>
      </c>
      <c r="I56" s="28">
        <v>4000</v>
      </c>
      <c r="J56" s="28">
        <v>4000</v>
      </c>
      <c r="K56" s="28">
        <v>0</v>
      </c>
      <c r="L56" s="28">
        <v>0</v>
      </c>
      <c r="M56" s="28">
        <v>0</v>
      </c>
      <c r="N56" s="214">
        <f t="shared" ref="N56:N66" si="4">SUM(B56:M56)</f>
        <v>31000</v>
      </c>
      <c r="O56" s="106">
        <f>IFERROR(AVERAGEIF(B56:M56,"&gt;0"),"")</f>
        <v>3875</v>
      </c>
    </row>
    <row r="57" spans="1:15" s="25" customFormat="1" ht="12.6" customHeight="1" x14ac:dyDescent="0.2">
      <c r="A57" s="278" t="s">
        <v>249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14">
        <f t="shared" si="4"/>
        <v>0</v>
      </c>
      <c r="O57" s="106" t="str">
        <f t="shared" ref="O57:O65" si="5">IFERROR(AVERAGEIF(B57:M57,"&gt;0"),"")</f>
        <v/>
      </c>
    </row>
    <row r="58" spans="1:15" s="25" customFormat="1" ht="12.6" customHeight="1" x14ac:dyDescent="0.2">
      <c r="A58" s="111" t="s">
        <v>321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14">
        <f t="shared" si="4"/>
        <v>0</v>
      </c>
      <c r="O58" s="106" t="str">
        <f t="shared" si="5"/>
        <v/>
      </c>
    </row>
    <row r="59" spans="1:15" s="25" customFormat="1" ht="12.6" customHeight="1" x14ac:dyDescent="0.2">
      <c r="A59" s="278" t="s">
        <v>148</v>
      </c>
      <c r="B59" s="28">
        <v>0</v>
      </c>
      <c r="C59" s="28">
        <v>0</v>
      </c>
      <c r="D59" s="28">
        <v>0.4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14">
        <f t="shared" si="4"/>
        <v>0.4</v>
      </c>
      <c r="O59" s="106">
        <f t="shared" si="5"/>
        <v>0.4</v>
      </c>
    </row>
    <row r="60" spans="1:15" s="25" customFormat="1" ht="12.6" customHeight="1" x14ac:dyDescent="0.2">
      <c r="A60" s="278" t="s">
        <v>300</v>
      </c>
      <c r="B60" s="28">
        <v>1050</v>
      </c>
      <c r="C60" s="28">
        <v>150</v>
      </c>
      <c r="D60" s="28">
        <v>300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14">
        <f t="shared" si="4"/>
        <v>1500</v>
      </c>
      <c r="O60" s="106">
        <f t="shared" si="5"/>
        <v>500</v>
      </c>
    </row>
    <row r="61" spans="1:15" s="25" customFormat="1" ht="12.6" customHeight="1" x14ac:dyDescent="0.2">
      <c r="A61" s="111" t="s">
        <v>429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14">
        <f t="shared" si="4"/>
        <v>0</v>
      </c>
      <c r="O61" s="106" t="str">
        <f t="shared" si="5"/>
        <v/>
      </c>
    </row>
    <row r="62" spans="1:15" s="25" customFormat="1" ht="12.6" customHeight="1" x14ac:dyDescent="0.2">
      <c r="A62" s="112" t="s">
        <v>507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14">
        <f t="shared" si="4"/>
        <v>0</v>
      </c>
      <c r="O62" s="106" t="str">
        <f t="shared" si="5"/>
        <v/>
      </c>
    </row>
    <row r="63" spans="1:15" s="25" customFormat="1" ht="12.6" customHeight="1" x14ac:dyDescent="0.2">
      <c r="A63" s="278" t="s">
        <v>3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14">
        <f t="shared" si="4"/>
        <v>0</v>
      </c>
      <c r="O63" s="106" t="str">
        <f t="shared" si="5"/>
        <v/>
      </c>
    </row>
    <row r="64" spans="1:15" s="25" customFormat="1" ht="12.6" customHeight="1" x14ac:dyDescent="0.2">
      <c r="A64" s="30" t="s">
        <v>651</v>
      </c>
      <c r="B64" s="28">
        <v>0</v>
      </c>
      <c r="C64" s="28">
        <v>87.5</v>
      </c>
      <c r="D64" s="28">
        <v>0</v>
      </c>
      <c r="E64" s="28">
        <v>0</v>
      </c>
      <c r="F64" s="28">
        <v>0</v>
      </c>
      <c r="G64" s="28">
        <v>0</v>
      </c>
      <c r="H64" s="28">
        <v>47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14">
        <f t="shared" si="4"/>
        <v>134.5</v>
      </c>
      <c r="O64" s="106">
        <f t="shared" si="5"/>
        <v>67.25</v>
      </c>
    </row>
    <row r="65" spans="1:15" s="25" customFormat="1" ht="12.6" customHeight="1" x14ac:dyDescent="0.2">
      <c r="A65" s="111" t="s">
        <v>516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184">
        <f>SUM(B65:M65)</f>
        <v>0</v>
      </c>
      <c r="O65" s="106" t="str">
        <f t="shared" si="5"/>
        <v/>
      </c>
    </row>
    <row r="66" spans="1:15" s="25" customFormat="1" ht="12.6" customHeight="1" thickBot="1" x14ac:dyDescent="0.25">
      <c r="A66" s="288" t="s">
        <v>10</v>
      </c>
      <c r="B66" s="177">
        <f>SUM(B56:B65)</f>
        <v>1050</v>
      </c>
      <c r="C66" s="177">
        <f t="shared" ref="C66:M66" si="6">SUM(C56:C65)</f>
        <v>3237.5</v>
      </c>
      <c r="D66" s="177">
        <f t="shared" si="6"/>
        <v>4300.3999999999996</v>
      </c>
      <c r="E66" s="177">
        <f t="shared" si="6"/>
        <v>4000</v>
      </c>
      <c r="F66" s="177">
        <f t="shared" si="6"/>
        <v>4000</v>
      </c>
      <c r="G66" s="177">
        <f t="shared" si="6"/>
        <v>4000</v>
      </c>
      <c r="H66" s="177">
        <f t="shared" si="6"/>
        <v>4047</v>
      </c>
      <c r="I66" s="177">
        <f t="shared" si="6"/>
        <v>4000</v>
      </c>
      <c r="J66" s="177">
        <f t="shared" si="6"/>
        <v>4000</v>
      </c>
      <c r="K66" s="177">
        <f t="shared" si="6"/>
        <v>0</v>
      </c>
      <c r="L66" s="177">
        <f t="shared" si="6"/>
        <v>0</v>
      </c>
      <c r="M66" s="177">
        <f t="shared" si="6"/>
        <v>0</v>
      </c>
      <c r="N66" s="177">
        <f t="shared" si="4"/>
        <v>32634.9</v>
      </c>
      <c r="O66" s="304">
        <f>IFERROR(AVERAGEIF(B66:M66,"&gt;0"),"")</f>
        <v>3626.1000000000004</v>
      </c>
    </row>
    <row r="67" spans="1:15" s="25" customFormat="1" ht="12.6" customHeight="1" thickBo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43"/>
      <c r="O67" s="30"/>
    </row>
    <row r="68" spans="1:15" s="34" customFormat="1" ht="12.6" customHeight="1" thickBot="1" x14ac:dyDescent="0.25">
      <c r="A68" s="185" t="s">
        <v>9</v>
      </c>
      <c r="B68" s="201">
        <f>'[2]2020'!C38</f>
        <v>7581.41</v>
      </c>
      <c r="C68" s="201">
        <f>'[2]2020'!D38</f>
        <v>7597.56</v>
      </c>
      <c r="D68" s="201">
        <f>'[2]2020'!E38</f>
        <v>9084.4599999999991</v>
      </c>
      <c r="E68" s="201">
        <f>'[2]2020'!F38</f>
        <v>10668.71</v>
      </c>
      <c r="F68" s="201">
        <f>'[2]2020'!G38</f>
        <v>12559.16</v>
      </c>
      <c r="G68" s="201">
        <f>'[2]2020'!H38</f>
        <v>13794.14</v>
      </c>
      <c r="H68" s="201">
        <f>'[2]2020'!I38</f>
        <v>16425.04</v>
      </c>
      <c r="I68" s="201">
        <f>'[2]2020'!J38</f>
        <v>18717.990000000002</v>
      </c>
      <c r="J68" s="201">
        <f>'[2]2020'!K38</f>
        <v>20924.740000000002</v>
      </c>
      <c r="K68" s="201">
        <f>'[2]2020'!L38</f>
        <v>0</v>
      </c>
      <c r="L68" s="201">
        <f>'[2]2020'!M38</f>
        <v>0</v>
      </c>
      <c r="M68" s="201">
        <f>'[2]2020'!N38</f>
        <v>0</v>
      </c>
      <c r="N68" s="43"/>
      <c r="O68" s="43"/>
    </row>
    <row r="69" spans="1:15" s="25" customFormat="1" ht="12" x14ac:dyDescent="0.2">
      <c r="N69" s="43"/>
      <c r="O69" s="3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3622047244094491" right="0.23622047244094491" top="0.74803149606299213" bottom="0.74803149606299213" header="0.31496062992125984" footer="0.31496062992125984"/>
  <pageSetup scale="75" firstPageNumber="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O75"/>
  <sheetViews>
    <sheetView topLeftCell="B7" zoomScale="140" zoomScaleNormal="140" workbookViewId="0">
      <selection activeCell="J14" sqref="J14"/>
    </sheetView>
  </sheetViews>
  <sheetFormatPr defaultRowHeight="12.75" x14ac:dyDescent="0.2"/>
  <cols>
    <col min="1" max="1" width="37.28515625" style="44" customWidth="1"/>
    <col min="2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8"/>
    </row>
    <row r="2" spans="1:15" ht="12.6" customHeight="1" x14ac:dyDescent="0.2">
      <c r="A2" s="514" t="str">
        <f>APUCARANA!A2</f>
        <v>Demostrativo de Despesas - JANEIRO 2020 A DEZEMBRO 2020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7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s="52" customFormat="1" ht="12.6" customHeight="1" x14ac:dyDescent="0.2">
      <c r="A4" s="569" t="s">
        <v>34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417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297.89999999999998</v>
      </c>
      <c r="H7" s="26">
        <v>0</v>
      </c>
      <c r="I7" s="26">
        <v>1711</v>
      </c>
      <c r="J7" s="26">
        <v>0</v>
      </c>
      <c r="K7" s="26">
        <v>0</v>
      </c>
      <c r="L7" s="26">
        <v>0</v>
      </c>
      <c r="M7" s="26">
        <v>0</v>
      </c>
      <c r="N7" s="226">
        <f>SUM(B7:M7)</f>
        <v>2008.9</v>
      </c>
      <c r="O7" s="106">
        <f>IFERROR(AVERAGEIF(B7:M7,"&gt;0"),"")</f>
        <v>1004.45</v>
      </c>
    </row>
    <row r="8" spans="1:15" s="25" customFormat="1" ht="12.6" customHeight="1" x14ac:dyDescent="0.2">
      <c r="A8" s="105" t="s">
        <v>237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217</v>
      </c>
      <c r="H8" s="26">
        <v>700</v>
      </c>
      <c r="I8" s="26">
        <v>1106</v>
      </c>
      <c r="J8" s="26">
        <v>299</v>
      </c>
      <c r="K8" s="26">
        <v>0</v>
      </c>
      <c r="L8" s="26">
        <v>0</v>
      </c>
      <c r="M8" s="26">
        <v>0</v>
      </c>
      <c r="N8" s="226">
        <f>SUM(B8:M8)</f>
        <v>2322</v>
      </c>
      <c r="O8" s="106">
        <f t="shared" ref="O8:O47" si="0">IFERROR(AVERAGEIF(B8:M8,"&gt;0"),"")</f>
        <v>580.5</v>
      </c>
    </row>
    <row r="9" spans="1:15" s="25" customFormat="1" ht="12.6" customHeight="1" x14ac:dyDescent="0.2">
      <c r="A9" s="117" t="s">
        <v>157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26">
        <f>SUM(B9:M9)</f>
        <v>0</v>
      </c>
      <c r="O9" s="106" t="str">
        <f t="shared" si="0"/>
        <v/>
      </c>
    </row>
    <row r="10" spans="1:15" s="25" customFormat="1" ht="12.6" customHeight="1" x14ac:dyDescent="0.2">
      <c r="A10" s="117" t="s">
        <v>386</v>
      </c>
      <c r="B10" s="26"/>
      <c r="C10" s="26">
        <v>0</v>
      </c>
      <c r="D10" s="26">
        <v>30</v>
      </c>
      <c r="E10" s="26">
        <v>0</v>
      </c>
      <c r="F10" s="26">
        <v>0</v>
      </c>
      <c r="G10" s="26">
        <v>0</v>
      </c>
      <c r="H10" s="26">
        <v>350</v>
      </c>
      <c r="I10" s="26">
        <v>1780</v>
      </c>
      <c r="J10" s="26">
        <v>1256.7</v>
      </c>
      <c r="K10" s="26">
        <v>0</v>
      </c>
      <c r="L10" s="26">
        <v>0</v>
      </c>
      <c r="M10" s="26">
        <v>0</v>
      </c>
      <c r="N10" s="226">
        <f>SUM(B10:M10)</f>
        <v>3416.7</v>
      </c>
      <c r="O10" s="106">
        <f t="shared" si="0"/>
        <v>854.17499999999995</v>
      </c>
    </row>
    <row r="11" spans="1:15" s="25" customFormat="1" ht="12.6" customHeight="1" x14ac:dyDescent="0.2">
      <c r="A11" s="117" t="s">
        <v>348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26">
        <f>SUM(B11:M11)</f>
        <v>0</v>
      </c>
      <c r="O11" s="106" t="str">
        <f t="shared" si="0"/>
        <v/>
      </c>
    </row>
    <row r="12" spans="1:15" s="25" customFormat="1" ht="12.6" customHeight="1" x14ac:dyDescent="0.2">
      <c r="A12" s="117" t="s">
        <v>233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26">
        <f t="shared" ref="N12:N22" si="1">SUM(B12:M12)</f>
        <v>0</v>
      </c>
      <c r="O12" s="106" t="str">
        <f t="shared" si="0"/>
        <v/>
      </c>
    </row>
    <row r="13" spans="1:15" s="25" customFormat="1" ht="12.6" customHeight="1" x14ac:dyDescent="0.2">
      <c r="A13" s="105" t="s">
        <v>614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>SUM(B13:M13)</f>
        <v>0</v>
      </c>
      <c r="O13" s="106" t="str">
        <f t="shared" si="0"/>
        <v/>
      </c>
    </row>
    <row r="14" spans="1:15" s="25" customFormat="1" ht="12.6" customHeight="1" x14ac:dyDescent="0.2">
      <c r="A14" s="105" t="s">
        <v>486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26">
        <f>SUM(B14:M14)</f>
        <v>0</v>
      </c>
      <c r="O14" s="106" t="str">
        <f t="shared" si="0"/>
        <v/>
      </c>
    </row>
    <row r="15" spans="1:15" s="25" customFormat="1" ht="12.6" customHeight="1" x14ac:dyDescent="0.2">
      <c r="A15" s="117" t="s">
        <v>182</v>
      </c>
      <c r="B15" s="26">
        <v>0</v>
      </c>
      <c r="C15" s="26">
        <v>818.37</v>
      </c>
      <c r="D15" s="26">
        <v>685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26">
        <f t="shared" si="1"/>
        <v>1503.37</v>
      </c>
      <c r="O15" s="106">
        <f t="shared" si="0"/>
        <v>751.68499999999995</v>
      </c>
    </row>
    <row r="16" spans="1:15" s="25" customFormat="1" ht="12.6" customHeight="1" x14ac:dyDescent="0.2">
      <c r="A16" s="117" t="s">
        <v>276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26">
        <f>SUM(B16:M16)</f>
        <v>0</v>
      </c>
      <c r="O16" s="106" t="str">
        <f t="shared" si="0"/>
        <v/>
      </c>
    </row>
    <row r="17" spans="1:15" s="25" customFormat="1" ht="12.6" customHeight="1" x14ac:dyDescent="0.2">
      <c r="A17" s="117" t="s">
        <v>80</v>
      </c>
      <c r="B17" s="26">
        <v>299.25</v>
      </c>
      <c r="C17" s="26">
        <v>60.85</v>
      </c>
      <c r="D17" s="26">
        <v>81.94</v>
      </c>
      <c r="E17" s="26">
        <v>0</v>
      </c>
      <c r="F17" s="26">
        <v>311.52999999999997</v>
      </c>
      <c r="G17" s="26">
        <v>0</v>
      </c>
      <c r="H17" s="26">
        <v>118.64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26">
        <f t="shared" si="1"/>
        <v>872.20999999999992</v>
      </c>
      <c r="O17" s="106">
        <f t="shared" si="0"/>
        <v>174.44199999999998</v>
      </c>
    </row>
    <row r="18" spans="1:15" s="25" customFormat="1" ht="12.6" customHeight="1" x14ac:dyDescent="0.2">
      <c r="A18" s="117" t="s">
        <v>67</v>
      </c>
      <c r="B18" s="26">
        <v>521.66999999999996</v>
      </c>
      <c r="C18" s="26">
        <v>150.94999999999999</v>
      </c>
      <c r="D18" s="26">
        <v>548.22</v>
      </c>
      <c r="E18" s="26">
        <v>32</v>
      </c>
      <c r="F18" s="26">
        <v>3</v>
      </c>
      <c r="G18" s="26">
        <v>0</v>
      </c>
      <c r="H18" s="26">
        <v>74.7</v>
      </c>
      <c r="I18" s="26">
        <v>173.7</v>
      </c>
      <c r="J18" s="26">
        <v>148.33000000000001</v>
      </c>
      <c r="K18" s="26">
        <v>0</v>
      </c>
      <c r="L18" s="26">
        <v>0</v>
      </c>
      <c r="M18" s="26">
        <v>0</v>
      </c>
      <c r="N18" s="226">
        <f t="shared" si="1"/>
        <v>1652.57</v>
      </c>
      <c r="O18" s="106">
        <f t="shared" si="0"/>
        <v>206.57124999999999</v>
      </c>
    </row>
    <row r="19" spans="1:15" s="25" customFormat="1" ht="12.6" customHeight="1" x14ac:dyDescent="0.2">
      <c r="A19" s="117" t="s">
        <v>281</v>
      </c>
      <c r="B19" s="26">
        <v>0</v>
      </c>
      <c r="C19" s="26">
        <v>0</v>
      </c>
      <c r="D19" s="26">
        <v>197.14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26">
        <f t="shared" si="1"/>
        <v>197.14</v>
      </c>
      <c r="O19" s="106">
        <f t="shared" si="0"/>
        <v>197.14</v>
      </c>
    </row>
    <row r="20" spans="1:15" s="25" customFormat="1" ht="12.6" customHeight="1" x14ac:dyDescent="0.2">
      <c r="A20" s="117" t="s">
        <v>119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26">
        <f>SUM(B20:M20)</f>
        <v>0</v>
      </c>
      <c r="O20" s="106" t="str">
        <f t="shared" si="0"/>
        <v/>
      </c>
    </row>
    <row r="21" spans="1:15" s="25" customFormat="1" ht="12.6" customHeight="1" x14ac:dyDescent="0.2">
      <c r="A21" s="117" t="s">
        <v>92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170</v>
      </c>
      <c r="J21" s="26">
        <v>380</v>
      </c>
      <c r="K21" s="26">
        <v>0</v>
      </c>
      <c r="L21" s="26">
        <v>0</v>
      </c>
      <c r="M21" s="26">
        <v>0</v>
      </c>
      <c r="N21" s="226">
        <f t="shared" si="1"/>
        <v>550</v>
      </c>
      <c r="O21" s="106">
        <f t="shared" si="0"/>
        <v>275</v>
      </c>
    </row>
    <row r="22" spans="1:15" s="25" customFormat="1" ht="12.6" customHeight="1" x14ac:dyDescent="0.2">
      <c r="A22" s="117" t="s">
        <v>227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664</v>
      </c>
      <c r="H22" s="26">
        <v>0</v>
      </c>
      <c r="I22" s="26">
        <v>280</v>
      </c>
      <c r="J22" s="26">
        <v>204.8</v>
      </c>
      <c r="K22" s="26">
        <v>0</v>
      </c>
      <c r="L22" s="26">
        <v>0</v>
      </c>
      <c r="M22" s="26">
        <v>0</v>
      </c>
      <c r="N22" s="226">
        <f t="shared" si="1"/>
        <v>1148.8</v>
      </c>
      <c r="O22" s="106">
        <f t="shared" si="0"/>
        <v>382.93333333333334</v>
      </c>
    </row>
    <row r="23" spans="1:15" s="25" customFormat="1" ht="12.6" customHeight="1" x14ac:dyDescent="0.2">
      <c r="A23" s="117" t="s">
        <v>88</v>
      </c>
      <c r="B23" s="26">
        <v>0</v>
      </c>
      <c r="C23" s="26">
        <v>73.91</v>
      </c>
      <c r="D23" s="26">
        <v>0</v>
      </c>
      <c r="E23" s="26">
        <v>0</v>
      </c>
      <c r="F23" s="26">
        <v>0</v>
      </c>
      <c r="G23" s="26">
        <v>1051.56</v>
      </c>
      <c r="H23" s="26">
        <v>31.9</v>
      </c>
      <c r="I23" s="26">
        <v>1395.67</v>
      </c>
      <c r="J23" s="26">
        <v>0</v>
      </c>
      <c r="K23" s="26">
        <v>0</v>
      </c>
      <c r="L23" s="26">
        <v>0</v>
      </c>
      <c r="M23" s="26">
        <v>0</v>
      </c>
      <c r="N23" s="226">
        <f t="shared" ref="N23:N48" si="2">SUM(B23:M23)</f>
        <v>2553.04</v>
      </c>
      <c r="O23" s="106">
        <f t="shared" si="0"/>
        <v>638.26</v>
      </c>
    </row>
    <row r="24" spans="1:15" s="25" customFormat="1" ht="12.6" customHeight="1" x14ac:dyDescent="0.2">
      <c r="A24" s="117" t="s">
        <v>123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23.8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26">
        <f t="shared" si="2"/>
        <v>23.8</v>
      </c>
      <c r="O24" s="106">
        <f t="shared" si="0"/>
        <v>23.8</v>
      </c>
    </row>
    <row r="25" spans="1:15" s="25" customFormat="1" ht="12.6" customHeight="1" x14ac:dyDescent="0.2">
      <c r="A25" s="117" t="s">
        <v>108</v>
      </c>
      <c r="B25" s="26">
        <v>0</v>
      </c>
      <c r="C25" s="26">
        <v>45</v>
      </c>
      <c r="D25" s="26">
        <v>0</v>
      </c>
      <c r="E25" s="26">
        <v>0</v>
      </c>
      <c r="F25" s="26">
        <v>0</v>
      </c>
      <c r="G25" s="26">
        <v>0</v>
      </c>
      <c r="H25" s="26">
        <v>690</v>
      </c>
      <c r="I25" s="26">
        <v>1210</v>
      </c>
      <c r="J25" s="26">
        <v>0</v>
      </c>
      <c r="K25" s="26">
        <v>0</v>
      </c>
      <c r="L25" s="26">
        <v>0</v>
      </c>
      <c r="M25" s="26">
        <v>0</v>
      </c>
      <c r="N25" s="226">
        <f t="shared" si="2"/>
        <v>1945</v>
      </c>
      <c r="O25" s="106">
        <f t="shared" si="0"/>
        <v>648.33333333333337</v>
      </c>
    </row>
    <row r="26" spans="1:15" s="25" customFormat="1" ht="12.6" customHeight="1" x14ac:dyDescent="0.2">
      <c r="A26" s="117" t="s">
        <v>366</v>
      </c>
      <c r="B26" s="26">
        <v>0</v>
      </c>
      <c r="C26" s="26">
        <v>410.93</v>
      </c>
      <c r="D26" s="26">
        <v>852.8</v>
      </c>
      <c r="E26" s="26">
        <v>0</v>
      </c>
      <c r="F26" s="26">
        <v>302.47000000000003</v>
      </c>
      <c r="G26" s="26">
        <v>347.15</v>
      </c>
      <c r="H26" s="26">
        <v>423.6</v>
      </c>
      <c r="I26" s="26">
        <v>236.98</v>
      </c>
      <c r="J26" s="26">
        <v>0</v>
      </c>
      <c r="K26" s="26">
        <v>0</v>
      </c>
      <c r="L26" s="26">
        <v>0</v>
      </c>
      <c r="M26" s="26">
        <v>0</v>
      </c>
      <c r="N26" s="226">
        <f t="shared" si="2"/>
        <v>2573.9299999999998</v>
      </c>
      <c r="O26" s="106">
        <f t="shared" si="0"/>
        <v>428.98833333333329</v>
      </c>
    </row>
    <row r="27" spans="1:15" s="25" customFormat="1" ht="12.6" customHeight="1" x14ac:dyDescent="0.2">
      <c r="A27" s="117" t="s">
        <v>126</v>
      </c>
      <c r="B27" s="26">
        <v>0</v>
      </c>
      <c r="C27" s="26">
        <v>0</v>
      </c>
      <c r="D27" s="26">
        <v>0</v>
      </c>
      <c r="E27" s="26">
        <v>100.48</v>
      </c>
      <c r="F27" s="26">
        <v>0</v>
      </c>
      <c r="G27" s="26">
        <v>0</v>
      </c>
      <c r="H27" s="26">
        <v>120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26">
        <f t="shared" si="2"/>
        <v>220.48000000000002</v>
      </c>
      <c r="O27" s="106">
        <f t="shared" si="0"/>
        <v>110.24000000000001</v>
      </c>
    </row>
    <row r="28" spans="1:15" s="25" customFormat="1" ht="12.6" customHeight="1" x14ac:dyDescent="0.2">
      <c r="A28" s="117" t="s">
        <v>341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26">
        <f t="shared" si="2"/>
        <v>0</v>
      </c>
      <c r="O28" s="106" t="str">
        <f t="shared" si="0"/>
        <v/>
      </c>
    </row>
    <row r="29" spans="1:15" s="25" customFormat="1" ht="12.6" customHeight="1" x14ac:dyDescent="0.2">
      <c r="A29" s="117" t="s">
        <v>217</v>
      </c>
      <c r="B29" s="26">
        <v>0</v>
      </c>
      <c r="C29" s="26">
        <v>611.75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26">
        <f t="shared" si="2"/>
        <v>611.75</v>
      </c>
      <c r="O29" s="106">
        <f t="shared" si="0"/>
        <v>611.75</v>
      </c>
    </row>
    <row r="30" spans="1:15" s="25" customFormat="1" ht="12.6" customHeight="1" x14ac:dyDescent="0.2">
      <c r="A30" s="117" t="s">
        <v>69</v>
      </c>
      <c r="B30" s="26">
        <v>19.989999999999998</v>
      </c>
      <c r="C30" s="26">
        <v>0</v>
      </c>
      <c r="D30" s="26">
        <v>180</v>
      </c>
      <c r="E30" s="26">
        <v>0</v>
      </c>
      <c r="F30" s="26">
        <v>0</v>
      </c>
      <c r="G30" s="26">
        <v>179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34">
        <f t="shared" si="2"/>
        <v>378.99</v>
      </c>
      <c r="O30" s="106">
        <f t="shared" si="0"/>
        <v>126.33</v>
      </c>
    </row>
    <row r="31" spans="1:15" s="25" customFormat="1" ht="12.6" customHeight="1" x14ac:dyDescent="0.2">
      <c r="A31" s="105" t="s">
        <v>85</v>
      </c>
      <c r="B31" s="26">
        <v>116</v>
      </c>
      <c r="C31" s="26">
        <v>0</v>
      </c>
      <c r="D31" s="26">
        <v>351</v>
      </c>
      <c r="E31" s="26">
        <v>0</v>
      </c>
      <c r="F31" s="26">
        <v>0</v>
      </c>
      <c r="G31" s="26">
        <v>0</v>
      </c>
      <c r="H31" s="26">
        <v>1290</v>
      </c>
      <c r="I31" s="26">
        <v>79</v>
      </c>
      <c r="J31" s="26">
        <v>20</v>
      </c>
      <c r="K31" s="26">
        <v>0</v>
      </c>
      <c r="L31" s="26">
        <v>0</v>
      </c>
      <c r="M31" s="26">
        <v>0</v>
      </c>
      <c r="N31" s="226">
        <f t="shared" si="2"/>
        <v>1856</v>
      </c>
      <c r="O31" s="106">
        <f t="shared" si="0"/>
        <v>371.2</v>
      </c>
    </row>
    <row r="32" spans="1:15" s="25" customFormat="1" ht="12.6" customHeight="1" x14ac:dyDescent="0.2">
      <c r="A32" s="270" t="s">
        <v>372</v>
      </c>
      <c r="B32" s="26">
        <v>106.85</v>
      </c>
      <c r="C32" s="26">
        <v>106.85</v>
      </c>
      <c r="D32" s="26">
        <v>106.85</v>
      </c>
      <c r="E32" s="26">
        <v>106.85</v>
      </c>
      <c r="F32" s="26">
        <v>106.85</v>
      </c>
      <c r="G32" s="26">
        <v>138.1</v>
      </c>
      <c r="H32" s="26">
        <v>138.1</v>
      </c>
      <c r="I32" s="26">
        <v>138.1</v>
      </c>
      <c r="J32" s="26">
        <v>138.1</v>
      </c>
      <c r="K32" s="26">
        <v>0</v>
      </c>
      <c r="L32" s="26">
        <v>0</v>
      </c>
      <c r="M32" s="26">
        <v>0</v>
      </c>
      <c r="N32" s="184">
        <f t="shared" si="2"/>
        <v>1086.6500000000001</v>
      </c>
      <c r="O32" s="106">
        <f t="shared" si="0"/>
        <v>120.73888888888889</v>
      </c>
    </row>
    <row r="33" spans="1:15" s="25" customFormat="1" ht="12.6" customHeight="1" x14ac:dyDescent="0.2">
      <c r="A33" s="105" t="s">
        <v>254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50</v>
      </c>
      <c r="J33" s="26">
        <v>0</v>
      </c>
      <c r="K33" s="26">
        <v>0</v>
      </c>
      <c r="L33" s="26">
        <v>0</v>
      </c>
      <c r="M33" s="26">
        <v>0</v>
      </c>
      <c r="N33" s="226">
        <f t="shared" si="2"/>
        <v>50</v>
      </c>
      <c r="O33" s="106">
        <f t="shared" si="0"/>
        <v>50</v>
      </c>
    </row>
    <row r="34" spans="1:15" s="25" customFormat="1" ht="12.6" customHeight="1" x14ac:dyDescent="0.2">
      <c r="A34" s="105" t="s">
        <v>106</v>
      </c>
      <c r="B34" s="26">
        <v>560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26">
        <f t="shared" si="2"/>
        <v>560</v>
      </c>
      <c r="O34" s="106">
        <f t="shared" si="0"/>
        <v>560</v>
      </c>
    </row>
    <row r="35" spans="1:15" s="25" customFormat="1" ht="12.6" customHeight="1" x14ac:dyDescent="0.2">
      <c r="A35" s="105" t="s">
        <v>145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26">
        <f t="shared" si="2"/>
        <v>0</v>
      </c>
      <c r="O35" s="106" t="str">
        <f t="shared" si="0"/>
        <v/>
      </c>
    </row>
    <row r="36" spans="1:15" s="25" customFormat="1" ht="12.6" customHeight="1" x14ac:dyDescent="0.2">
      <c r="A36" s="105" t="s">
        <v>212</v>
      </c>
      <c r="B36" s="26">
        <v>0</v>
      </c>
      <c r="C36" s="26">
        <v>0</v>
      </c>
      <c r="D36" s="26">
        <v>18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26">
        <f t="shared" si="2"/>
        <v>18</v>
      </c>
      <c r="O36" s="106">
        <f t="shared" si="0"/>
        <v>18</v>
      </c>
    </row>
    <row r="37" spans="1:15" s="25" customFormat="1" ht="12.6" customHeight="1" x14ac:dyDescent="0.2">
      <c r="A37" s="105" t="s">
        <v>110</v>
      </c>
      <c r="B37" s="26">
        <v>15.76</v>
      </c>
      <c r="C37" s="26">
        <v>151.15</v>
      </c>
      <c r="D37" s="26">
        <v>168.75</v>
      </c>
      <c r="E37" s="26">
        <v>0</v>
      </c>
      <c r="F37" s="26">
        <v>70.19</v>
      </c>
      <c r="G37" s="26">
        <v>72.900000000000006</v>
      </c>
      <c r="H37" s="26">
        <v>96.65</v>
      </c>
      <c r="I37" s="26">
        <v>25.8</v>
      </c>
      <c r="J37" s="26">
        <v>82.7</v>
      </c>
      <c r="K37" s="26">
        <v>0</v>
      </c>
      <c r="L37" s="26">
        <v>0</v>
      </c>
      <c r="M37" s="26">
        <v>0</v>
      </c>
      <c r="N37" s="226">
        <f t="shared" si="2"/>
        <v>683.9</v>
      </c>
      <c r="O37" s="106">
        <f t="shared" si="0"/>
        <v>85.487499999999997</v>
      </c>
    </row>
    <row r="38" spans="1:15" s="25" customFormat="1" ht="12.6" customHeight="1" x14ac:dyDescent="0.2">
      <c r="A38" s="105" t="s">
        <v>140</v>
      </c>
      <c r="B38" s="26">
        <v>115.8</v>
      </c>
      <c r="C38" s="26">
        <v>135.03</v>
      </c>
      <c r="D38" s="26">
        <v>153.43</v>
      </c>
      <c r="E38" s="26">
        <v>110.53</v>
      </c>
      <c r="F38" s="26">
        <v>329.84</v>
      </c>
      <c r="G38" s="26">
        <v>0</v>
      </c>
      <c r="H38" s="26">
        <v>380.51</v>
      </c>
      <c r="I38" s="26">
        <v>144.85</v>
      </c>
      <c r="J38" s="26">
        <v>133.83000000000001</v>
      </c>
      <c r="K38" s="26">
        <v>0</v>
      </c>
      <c r="L38" s="26">
        <v>0</v>
      </c>
      <c r="M38" s="26">
        <v>0</v>
      </c>
      <c r="N38" s="226">
        <f t="shared" si="2"/>
        <v>1503.8199999999997</v>
      </c>
      <c r="O38" s="106">
        <f t="shared" si="0"/>
        <v>187.97749999999996</v>
      </c>
    </row>
    <row r="39" spans="1:15" s="25" customFormat="1" ht="12.6" customHeight="1" x14ac:dyDescent="0.2">
      <c r="A39" s="105" t="s">
        <v>169</v>
      </c>
      <c r="B39" s="26">
        <v>0</v>
      </c>
      <c r="C39" s="26">
        <v>0</v>
      </c>
      <c r="D39" s="26">
        <v>180</v>
      </c>
      <c r="E39" s="26">
        <v>540</v>
      </c>
      <c r="F39" s="26">
        <v>660</v>
      </c>
      <c r="G39" s="26">
        <v>540</v>
      </c>
      <c r="H39" s="26">
        <v>486.85</v>
      </c>
      <c r="I39" s="26">
        <v>0</v>
      </c>
      <c r="J39" s="26">
        <v>1540.3</v>
      </c>
      <c r="K39" s="26">
        <v>0</v>
      </c>
      <c r="L39" s="26">
        <v>0</v>
      </c>
      <c r="M39" s="26">
        <v>0</v>
      </c>
      <c r="N39" s="226">
        <f t="shared" si="2"/>
        <v>3947.1499999999996</v>
      </c>
      <c r="O39" s="106">
        <f t="shared" si="0"/>
        <v>657.85833333333323</v>
      </c>
    </row>
    <row r="40" spans="1:15" s="25" customFormat="1" ht="12.6" customHeight="1" x14ac:dyDescent="0.2">
      <c r="A40" s="105" t="s">
        <v>99</v>
      </c>
      <c r="B40" s="26">
        <v>889.3</v>
      </c>
      <c r="C40" s="26">
        <v>559.9</v>
      </c>
      <c r="D40" s="26">
        <v>1379.9</v>
      </c>
      <c r="E40" s="26">
        <v>449.9</v>
      </c>
      <c r="F40" s="26">
        <v>639.9</v>
      </c>
      <c r="G40" s="26">
        <v>479.9</v>
      </c>
      <c r="H40" s="26">
        <v>714.9</v>
      </c>
      <c r="I40" s="26">
        <v>479.9</v>
      </c>
      <c r="J40" s="26">
        <v>479.9</v>
      </c>
      <c r="K40" s="26">
        <v>0</v>
      </c>
      <c r="L40" s="26">
        <v>0</v>
      </c>
      <c r="M40" s="26">
        <v>0</v>
      </c>
      <c r="N40" s="226">
        <f t="shared" si="2"/>
        <v>6073.4999999999991</v>
      </c>
      <c r="O40" s="106">
        <f t="shared" si="0"/>
        <v>674.83333333333326</v>
      </c>
    </row>
    <row r="41" spans="1:15" s="25" customFormat="1" ht="12.6" customHeight="1" x14ac:dyDescent="0.2">
      <c r="A41" s="105" t="s">
        <v>178</v>
      </c>
      <c r="B41" s="26">
        <v>220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26">
        <f t="shared" si="2"/>
        <v>220</v>
      </c>
      <c r="O41" s="106">
        <f t="shared" si="0"/>
        <v>220</v>
      </c>
    </row>
    <row r="42" spans="1:15" s="25" customFormat="1" ht="12.6" customHeight="1" x14ac:dyDescent="0.2">
      <c r="A42" s="105" t="s">
        <v>75</v>
      </c>
      <c r="B42" s="26">
        <v>1753.97</v>
      </c>
      <c r="C42" s="26">
        <v>459.43</v>
      </c>
      <c r="D42" s="26">
        <v>334.02</v>
      </c>
      <c r="E42" s="26">
        <v>1041.83</v>
      </c>
      <c r="F42" s="26">
        <v>681.09</v>
      </c>
      <c r="G42" s="26">
        <v>470.5</v>
      </c>
      <c r="H42" s="26">
        <v>502.04</v>
      </c>
      <c r="I42" s="26">
        <v>472.09</v>
      </c>
      <c r="J42" s="26">
        <v>502.98</v>
      </c>
      <c r="K42" s="26">
        <v>0</v>
      </c>
      <c r="L42" s="26">
        <v>0</v>
      </c>
      <c r="M42" s="26">
        <v>0</v>
      </c>
      <c r="N42" s="226">
        <f t="shared" si="2"/>
        <v>6217.9500000000007</v>
      </c>
      <c r="O42" s="106">
        <f t="shared" si="0"/>
        <v>690.88333333333344</v>
      </c>
    </row>
    <row r="43" spans="1:15" s="25" customFormat="1" ht="12.6" customHeight="1" x14ac:dyDescent="0.2">
      <c r="A43" s="105" t="s">
        <v>248</v>
      </c>
      <c r="B43" s="26"/>
      <c r="C43" s="26"/>
      <c r="D43" s="26">
        <v>40</v>
      </c>
      <c r="E43" s="26"/>
      <c r="F43" s="26"/>
      <c r="G43" s="26"/>
      <c r="H43" s="26"/>
      <c r="I43" s="26"/>
      <c r="J43" s="26"/>
      <c r="K43" s="26"/>
      <c r="L43" s="26"/>
      <c r="M43" s="26"/>
      <c r="N43" s="226"/>
      <c r="O43" s="106">
        <f t="shared" si="0"/>
        <v>40</v>
      </c>
    </row>
    <row r="44" spans="1:15" s="25" customFormat="1" ht="12.6" customHeight="1" x14ac:dyDescent="0.2">
      <c r="A44" s="105" t="s">
        <v>211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26">
        <f t="shared" si="2"/>
        <v>0</v>
      </c>
      <c r="O44" s="106" t="str">
        <f t="shared" si="0"/>
        <v/>
      </c>
    </row>
    <row r="45" spans="1:15" s="25" customFormat="1" ht="12.6" customHeight="1" x14ac:dyDescent="0.2">
      <c r="A45" s="105" t="s">
        <v>79</v>
      </c>
      <c r="B45" s="26">
        <v>0</v>
      </c>
      <c r="C45" s="26">
        <v>0</v>
      </c>
      <c r="D45" s="26">
        <v>110</v>
      </c>
      <c r="E45" s="26">
        <v>42</v>
      </c>
      <c r="F45" s="26">
        <v>42</v>
      </c>
      <c r="G45" s="26">
        <v>49</v>
      </c>
      <c r="H45" s="26">
        <v>50</v>
      </c>
      <c r="I45" s="26">
        <v>49</v>
      </c>
      <c r="J45" s="26">
        <v>49</v>
      </c>
      <c r="K45" s="26">
        <v>0</v>
      </c>
      <c r="L45" s="26">
        <v>0</v>
      </c>
      <c r="M45" s="26">
        <v>0</v>
      </c>
      <c r="N45" s="226">
        <f t="shared" si="2"/>
        <v>391</v>
      </c>
      <c r="O45" s="106">
        <f t="shared" si="0"/>
        <v>55.857142857142854</v>
      </c>
    </row>
    <row r="46" spans="1:15" s="25" customFormat="1" ht="12.6" customHeight="1" x14ac:dyDescent="0.2">
      <c r="A46" s="105" t="s">
        <v>81</v>
      </c>
      <c r="B46" s="26">
        <v>283.27999999999997</v>
      </c>
      <c r="C46" s="26">
        <v>143.19</v>
      </c>
      <c r="D46" s="26">
        <v>139.5</v>
      </c>
      <c r="E46" s="26">
        <v>139.47999999999999</v>
      </c>
      <c r="F46" s="26">
        <v>135.27000000000001</v>
      </c>
      <c r="G46" s="26">
        <v>135.27000000000001</v>
      </c>
      <c r="H46" s="26">
        <v>135.27000000000001</v>
      </c>
      <c r="I46" s="26">
        <v>135.27000000000001</v>
      </c>
      <c r="J46" s="26">
        <v>138.49</v>
      </c>
      <c r="K46" s="26">
        <v>0</v>
      </c>
      <c r="L46" s="26">
        <v>0</v>
      </c>
      <c r="M46" s="26">
        <v>0</v>
      </c>
      <c r="N46" s="226">
        <f t="shared" si="2"/>
        <v>1385.02</v>
      </c>
      <c r="O46" s="106">
        <f t="shared" si="0"/>
        <v>153.89111111111112</v>
      </c>
    </row>
    <row r="47" spans="1:15" s="25" customFormat="1" ht="12.6" customHeight="1" x14ac:dyDescent="0.2">
      <c r="A47" s="105" t="s">
        <v>87</v>
      </c>
      <c r="B47" s="26">
        <v>9.9499999999999993</v>
      </c>
      <c r="C47" s="26">
        <v>19.32</v>
      </c>
      <c r="D47" s="26">
        <v>1.55</v>
      </c>
      <c r="E47" s="26">
        <v>10.95</v>
      </c>
      <c r="F47" s="26">
        <v>17.98</v>
      </c>
      <c r="G47" s="26">
        <v>0</v>
      </c>
      <c r="H47" s="26">
        <v>10.6</v>
      </c>
      <c r="I47" s="26">
        <v>0</v>
      </c>
      <c r="J47" s="26">
        <v>31.79</v>
      </c>
      <c r="K47" s="26">
        <v>0</v>
      </c>
      <c r="L47" s="26">
        <v>0</v>
      </c>
      <c r="M47" s="26">
        <v>0</v>
      </c>
      <c r="N47" s="226">
        <f t="shared" si="2"/>
        <v>102.13999999999999</v>
      </c>
      <c r="O47" s="106">
        <f t="shared" si="0"/>
        <v>14.591428571428569</v>
      </c>
    </row>
    <row r="48" spans="1:15" s="25" customFormat="1" ht="12.6" customHeight="1" thickBot="1" x14ac:dyDescent="0.25">
      <c r="A48" s="200"/>
      <c r="B48" s="178">
        <f t="shared" ref="B48:M48" si="3">SUM(B7:B47)</f>
        <v>4911.82</v>
      </c>
      <c r="C48" s="178">
        <f>SUM(C7:C47)</f>
        <v>3746.6300000000006</v>
      </c>
      <c r="D48" s="178">
        <f t="shared" si="3"/>
        <v>5558.1000000000013</v>
      </c>
      <c r="E48" s="178">
        <f t="shared" si="3"/>
        <v>2574.02</v>
      </c>
      <c r="F48" s="178">
        <f>SUM(F7:F47)</f>
        <v>3300.12</v>
      </c>
      <c r="G48" s="178">
        <f t="shared" si="3"/>
        <v>4666.0800000000008</v>
      </c>
      <c r="H48" s="178">
        <f t="shared" si="3"/>
        <v>6313.7600000000011</v>
      </c>
      <c r="I48" s="178">
        <f>SUM(I7:I47)</f>
        <v>9637.3599999999988</v>
      </c>
      <c r="J48" s="178">
        <f t="shared" si="3"/>
        <v>5405.9199999999992</v>
      </c>
      <c r="K48" s="178">
        <f t="shared" si="3"/>
        <v>0</v>
      </c>
      <c r="L48" s="178">
        <f t="shared" si="3"/>
        <v>0</v>
      </c>
      <c r="M48" s="178">
        <f t="shared" si="3"/>
        <v>0</v>
      </c>
      <c r="N48" s="197">
        <f t="shared" si="2"/>
        <v>46113.810000000005</v>
      </c>
      <c r="O48" s="315">
        <f>IFERROR(AVERAGEIF(B48:M48,"&gt;0"),"")</f>
        <v>5123.7566666666671</v>
      </c>
    </row>
    <row r="49" spans="1:15" s="71" customFormat="1" ht="12.6" customHeight="1" thickBo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s="71" customFormat="1" ht="12.6" customHeight="1" thickBot="1" x14ac:dyDescent="0.25">
      <c r="A50" s="72" t="s">
        <v>2</v>
      </c>
      <c r="B50" s="136">
        <f t="shared" ref="B50:O50" si="4">B6</f>
        <v>43831</v>
      </c>
      <c r="C50" s="137">
        <f t="shared" si="4"/>
        <v>43862</v>
      </c>
      <c r="D50" s="137">
        <f t="shared" si="4"/>
        <v>43891</v>
      </c>
      <c r="E50" s="137">
        <f t="shared" si="4"/>
        <v>43922</v>
      </c>
      <c r="F50" s="137">
        <f t="shared" si="4"/>
        <v>43952</v>
      </c>
      <c r="G50" s="137">
        <f t="shared" si="4"/>
        <v>43983</v>
      </c>
      <c r="H50" s="137">
        <f t="shared" si="4"/>
        <v>44013</v>
      </c>
      <c r="I50" s="137">
        <f t="shared" si="4"/>
        <v>44044</v>
      </c>
      <c r="J50" s="137">
        <f t="shared" si="4"/>
        <v>44075</v>
      </c>
      <c r="K50" s="137">
        <f t="shared" si="4"/>
        <v>44105</v>
      </c>
      <c r="L50" s="137">
        <f t="shared" si="4"/>
        <v>44136</v>
      </c>
      <c r="M50" s="137">
        <f t="shared" si="4"/>
        <v>44166</v>
      </c>
      <c r="N50" s="138" t="str">
        <f t="shared" si="4"/>
        <v>Total</v>
      </c>
      <c r="O50" s="139" t="str">
        <f t="shared" si="4"/>
        <v>Média</v>
      </c>
    </row>
    <row r="51" spans="1:15" s="25" customFormat="1" ht="12.6" customHeight="1" x14ac:dyDescent="0.2">
      <c r="A51" s="111" t="s">
        <v>5</v>
      </c>
      <c r="B51" s="26">
        <v>0</v>
      </c>
      <c r="C51" s="26">
        <v>0</v>
      </c>
      <c r="D51" s="26">
        <v>7500</v>
      </c>
      <c r="E51" s="26">
        <v>4500</v>
      </c>
      <c r="F51" s="26">
        <v>4500</v>
      </c>
      <c r="G51" s="26">
        <v>4500</v>
      </c>
      <c r="H51" s="26">
        <v>4500</v>
      </c>
      <c r="I51" s="26">
        <v>4500</v>
      </c>
      <c r="J51" s="26">
        <v>4500</v>
      </c>
      <c r="K51" s="26">
        <v>0</v>
      </c>
      <c r="L51" s="26">
        <v>0</v>
      </c>
      <c r="M51" s="26">
        <v>0</v>
      </c>
      <c r="N51" s="214">
        <f t="shared" ref="N51:N59" si="5">SUM(B51:M51)</f>
        <v>34500</v>
      </c>
      <c r="O51" s="106">
        <f t="shared" ref="O51:O59" si="6">IFERROR(AVERAGEIF(B51:M51,"&gt;0"),"")</f>
        <v>4928.5714285714284</v>
      </c>
    </row>
    <row r="52" spans="1:15" s="25" customFormat="1" ht="12.6" customHeight="1" x14ac:dyDescent="0.2">
      <c r="A52" s="111" t="s">
        <v>318</v>
      </c>
      <c r="B52" s="26">
        <v>0</v>
      </c>
      <c r="C52" s="26">
        <v>0</v>
      </c>
      <c r="D52" s="26"/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14">
        <f t="shared" si="5"/>
        <v>0</v>
      </c>
      <c r="O52" s="106" t="str">
        <f t="shared" si="6"/>
        <v/>
      </c>
    </row>
    <row r="53" spans="1:15" s="25" customFormat="1" ht="12.6" customHeight="1" x14ac:dyDescent="0.2">
      <c r="A53" s="111" t="s">
        <v>321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14">
        <f t="shared" si="5"/>
        <v>0</v>
      </c>
      <c r="O53" s="106" t="str">
        <f t="shared" si="6"/>
        <v/>
      </c>
    </row>
    <row r="54" spans="1:15" s="25" customFormat="1" ht="12.6" customHeight="1" x14ac:dyDescent="0.2">
      <c r="A54" s="111" t="s">
        <v>148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-2.56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14">
        <f t="shared" si="5"/>
        <v>-2.56</v>
      </c>
      <c r="O54" s="106" t="str">
        <f t="shared" si="6"/>
        <v/>
      </c>
    </row>
    <row r="55" spans="1:15" s="25" customFormat="1" ht="12.6" customHeight="1" x14ac:dyDescent="0.2">
      <c r="A55" s="278" t="s">
        <v>507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26">
        <f t="shared" si="5"/>
        <v>0</v>
      </c>
      <c r="O55" s="106" t="str">
        <f t="shared" si="6"/>
        <v/>
      </c>
    </row>
    <row r="56" spans="1:15" s="25" customFormat="1" ht="12.6" customHeight="1" x14ac:dyDescent="0.2">
      <c r="A56" s="111" t="s">
        <v>477</v>
      </c>
      <c r="B56" s="26">
        <v>0</v>
      </c>
      <c r="C56" s="26">
        <v>0</v>
      </c>
      <c r="D56" s="26">
        <v>1415</v>
      </c>
      <c r="E56" s="26">
        <v>0</v>
      </c>
      <c r="F56" s="26">
        <v>580</v>
      </c>
      <c r="G56" s="26">
        <v>150</v>
      </c>
      <c r="H56" s="26">
        <v>0.23</v>
      </c>
      <c r="I56" s="26">
        <v>0</v>
      </c>
      <c r="J56" s="26">
        <v>187.81</v>
      </c>
      <c r="K56" s="26">
        <v>0</v>
      </c>
      <c r="L56" s="26">
        <v>0</v>
      </c>
      <c r="M56" s="26">
        <v>0</v>
      </c>
      <c r="N56" s="214">
        <f>SUM(B56:M56)</f>
        <v>2333.04</v>
      </c>
      <c r="O56" s="106">
        <f t="shared" si="6"/>
        <v>466.608</v>
      </c>
    </row>
    <row r="57" spans="1:15" s="25" customFormat="1" ht="12.6" customHeight="1" x14ac:dyDescent="0.2">
      <c r="A57" s="112" t="s">
        <v>382</v>
      </c>
      <c r="B57" s="26">
        <v>2000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14">
        <f t="shared" si="5"/>
        <v>2000</v>
      </c>
      <c r="O57" s="106">
        <f t="shared" si="6"/>
        <v>2000</v>
      </c>
    </row>
    <row r="58" spans="1:15" s="25" customFormat="1" ht="12.6" customHeight="1" x14ac:dyDescent="0.2">
      <c r="A58" s="112" t="s">
        <v>3</v>
      </c>
      <c r="B58" s="26">
        <v>328.26</v>
      </c>
      <c r="C58" s="26">
        <v>33.75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14">
        <f t="shared" si="5"/>
        <v>362.01</v>
      </c>
      <c r="O58" s="106">
        <f t="shared" si="6"/>
        <v>181.005</v>
      </c>
    </row>
    <row r="59" spans="1:15" s="25" customFormat="1" ht="12.6" customHeight="1" thickBot="1" x14ac:dyDescent="0.25">
      <c r="A59" s="176" t="s">
        <v>1</v>
      </c>
      <c r="B59" s="177">
        <f t="shared" ref="B59:M59" si="7">SUM(B51:B58)</f>
        <v>2328.2600000000002</v>
      </c>
      <c r="C59" s="177">
        <f t="shared" si="7"/>
        <v>33.75</v>
      </c>
      <c r="D59" s="177">
        <f t="shared" si="7"/>
        <v>8915</v>
      </c>
      <c r="E59" s="177">
        <f t="shared" si="7"/>
        <v>4500</v>
      </c>
      <c r="F59" s="177">
        <f t="shared" si="7"/>
        <v>5080</v>
      </c>
      <c r="G59" s="177">
        <f t="shared" si="7"/>
        <v>4647.4399999999996</v>
      </c>
      <c r="H59" s="177">
        <f t="shared" si="7"/>
        <v>4500.2299999999996</v>
      </c>
      <c r="I59" s="177">
        <f>SUM(I51:I58)</f>
        <v>4500</v>
      </c>
      <c r="J59" s="177">
        <f t="shared" si="7"/>
        <v>4687.8100000000004</v>
      </c>
      <c r="K59" s="177">
        <f t="shared" si="7"/>
        <v>0</v>
      </c>
      <c r="L59" s="177">
        <f t="shared" si="7"/>
        <v>0</v>
      </c>
      <c r="M59" s="177">
        <f t="shared" si="7"/>
        <v>0</v>
      </c>
      <c r="N59" s="177">
        <f t="shared" si="5"/>
        <v>39192.49</v>
      </c>
      <c r="O59" s="304">
        <f t="shared" si="6"/>
        <v>4354.721111111111</v>
      </c>
    </row>
    <row r="60" spans="1:15" s="25" customFormat="1" ht="12.6" customHeight="1" thickBot="1" x14ac:dyDescent="0.25">
      <c r="A60" s="41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43"/>
      <c r="O60" s="39"/>
    </row>
    <row r="61" spans="1:15" s="34" customFormat="1" ht="12.6" customHeight="1" thickBot="1" x14ac:dyDescent="0.25">
      <c r="A61" s="187" t="s">
        <v>9</v>
      </c>
      <c r="B61" s="186">
        <f>'[2]2020'!C37</f>
        <v>3773.75</v>
      </c>
      <c r="C61" s="186">
        <f>'[2]2020'!D37</f>
        <v>11.2</v>
      </c>
      <c r="D61" s="186">
        <f>'[2]2020'!E37</f>
        <v>3937.2</v>
      </c>
      <c r="E61" s="186">
        <f>'[2]2020'!F37</f>
        <v>5600.87</v>
      </c>
      <c r="F61" s="186">
        <f>'[2]2020'!G37</f>
        <v>7221.57</v>
      </c>
      <c r="G61" s="186">
        <f>'[2]2020'!H37</f>
        <v>6868.96</v>
      </c>
      <c r="H61" s="186">
        <f>'[2]2020'!I37</f>
        <v>6142.87</v>
      </c>
      <c r="I61" s="186">
        <f>'[2]2020'!J37</f>
        <v>4151.3100000000004</v>
      </c>
      <c r="J61" s="186">
        <f>'[2]2020'!K37</f>
        <v>2009.93</v>
      </c>
      <c r="K61" s="186">
        <f>'[2]2020'!L37</f>
        <v>0</v>
      </c>
      <c r="L61" s="186">
        <f>'[2]2020'!M37</f>
        <v>0</v>
      </c>
      <c r="M61" s="186">
        <f>'[2]2020'!N37</f>
        <v>0</v>
      </c>
      <c r="N61" s="42"/>
      <c r="O61" s="42"/>
    </row>
    <row r="62" spans="1:15" s="25" customFormat="1" ht="14.1" customHeight="1" x14ac:dyDescent="0.2">
      <c r="N62" s="34"/>
    </row>
    <row r="63" spans="1:15" s="25" customFormat="1" ht="14.1" customHeight="1" x14ac:dyDescent="0.2">
      <c r="N63" s="34"/>
    </row>
    <row r="64" spans="1:15" s="25" customFormat="1" ht="14.1" customHeight="1" x14ac:dyDescent="0.2">
      <c r="N64" s="34"/>
    </row>
    <row r="65" spans="14:14" s="25" customFormat="1" ht="14.1" customHeight="1" x14ac:dyDescent="0.2">
      <c r="N65" s="34"/>
    </row>
    <row r="66" spans="14:14" s="25" customFormat="1" ht="14.1" customHeight="1" x14ac:dyDescent="0.2">
      <c r="N66" s="34"/>
    </row>
    <row r="67" spans="14:14" s="25" customFormat="1" ht="14.1" customHeight="1" x14ac:dyDescent="0.2">
      <c r="N67" s="34"/>
    </row>
    <row r="68" spans="14:14" ht="14.1" customHeight="1" x14ac:dyDescent="0.2"/>
    <row r="69" spans="14:14" ht="14.1" customHeight="1" x14ac:dyDescent="0.2"/>
    <row r="70" spans="14:14" ht="14.1" customHeight="1" x14ac:dyDescent="0.2"/>
    <row r="71" spans="14:14" ht="14.1" customHeight="1" x14ac:dyDescent="0.2"/>
    <row r="72" spans="14:14" ht="14.1" customHeight="1" x14ac:dyDescent="0.2"/>
    <row r="73" spans="14:14" ht="14.1" customHeight="1" x14ac:dyDescent="0.2"/>
    <row r="74" spans="14:14" ht="14.1" customHeight="1" x14ac:dyDescent="0.2"/>
    <row r="75" spans="14:14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7" firstPageNumber="0" orientation="landscape" horizontalDpi="300" verticalDpi="300" r:id="rId1"/>
  <headerFooter alignWithMargins="0"/>
  <ignoredErrors>
    <ignoredError sqref="B48 D48:E48 G48 J48:M48" formulaRange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/>
  <dimension ref="A1:Q70"/>
  <sheetViews>
    <sheetView topLeftCell="A40" zoomScale="130" zoomScaleNormal="130" workbookViewId="0">
      <selection activeCell="J56" sqref="J56"/>
    </sheetView>
  </sheetViews>
  <sheetFormatPr defaultRowHeight="12.75" x14ac:dyDescent="0.2"/>
  <cols>
    <col min="1" max="1" width="39.42578125" style="44" customWidth="1"/>
    <col min="2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x14ac:dyDescent="0.2">
      <c r="A4" s="569" t="s">
        <v>32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x14ac:dyDescent="0.2">
      <c r="A6" s="94" t="s">
        <v>0</v>
      </c>
      <c r="B6" s="95">
        <f>APUCARANA!B6</f>
        <v>43831</v>
      </c>
      <c r="C6" s="96">
        <f>APUCARANA!C6</f>
        <v>43862</v>
      </c>
      <c r="D6" s="96">
        <f>APUCARANA!D6</f>
        <v>43891</v>
      </c>
      <c r="E6" s="96">
        <f>APUCARANA!E6</f>
        <v>43922</v>
      </c>
      <c r="F6" s="96">
        <f>APUCARANA!F6</f>
        <v>43952</v>
      </c>
      <c r="G6" s="96">
        <f>APUCARANA!G6</f>
        <v>43983</v>
      </c>
      <c r="H6" s="96">
        <f>APUCARANA!H6</f>
        <v>44013</v>
      </c>
      <c r="I6" s="96">
        <f>APUCARANA!I6</f>
        <v>44044</v>
      </c>
      <c r="J6" s="96">
        <f>APUCARANA!J6</f>
        <v>44075</v>
      </c>
      <c r="K6" s="96">
        <f>APUCARANA!K6</f>
        <v>44105</v>
      </c>
      <c r="L6" s="96">
        <f>APUCARANA!L6</f>
        <v>44136</v>
      </c>
      <c r="M6" s="96">
        <f>APUCARANA!M6</f>
        <v>44166</v>
      </c>
      <c r="N6" s="97" t="str">
        <f>APUCARANA!N6</f>
        <v>Total</v>
      </c>
      <c r="O6" s="94" t="str">
        <f>APUCARANA!O6</f>
        <v>Média</v>
      </c>
    </row>
    <row r="7" spans="1:15" s="71" customFormat="1" ht="12.6" customHeight="1" x14ac:dyDescent="0.2">
      <c r="A7" s="105" t="s">
        <v>376</v>
      </c>
      <c r="B7" s="317">
        <v>34</v>
      </c>
      <c r="C7" s="317">
        <v>34</v>
      </c>
      <c r="D7" s="317">
        <v>34</v>
      </c>
      <c r="E7" s="317">
        <v>34</v>
      </c>
      <c r="F7" s="317">
        <v>34</v>
      </c>
      <c r="G7" s="317">
        <v>34</v>
      </c>
      <c r="H7" s="317">
        <v>34</v>
      </c>
      <c r="I7" s="317">
        <v>34</v>
      </c>
      <c r="J7" s="317">
        <v>34</v>
      </c>
      <c r="K7" s="317">
        <v>0</v>
      </c>
      <c r="L7" s="317">
        <v>0</v>
      </c>
      <c r="M7" s="317">
        <v>0</v>
      </c>
      <c r="N7" s="220">
        <f>SUM(B7:M7)</f>
        <v>306</v>
      </c>
      <c r="O7" s="106">
        <f>IFERROR(AVERAGEIF(B7:M7,"&gt;0"),"")</f>
        <v>34</v>
      </c>
    </row>
    <row r="8" spans="1:15" s="71" customFormat="1" ht="12.6" customHeight="1" x14ac:dyDescent="0.2">
      <c r="A8" s="105" t="s">
        <v>113</v>
      </c>
      <c r="B8" s="317">
        <v>0</v>
      </c>
      <c r="C8" s="317">
        <v>0</v>
      </c>
      <c r="D8" s="317">
        <v>0</v>
      </c>
      <c r="E8" s="317">
        <v>0</v>
      </c>
      <c r="F8" s="317">
        <v>0</v>
      </c>
      <c r="G8" s="317">
        <v>0</v>
      </c>
      <c r="H8" s="317">
        <v>0</v>
      </c>
      <c r="I8" s="317">
        <v>0</v>
      </c>
      <c r="J8" s="317">
        <v>0</v>
      </c>
      <c r="K8" s="317">
        <v>0</v>
      </c>
      <c r="L8" s="317">
        <v>0</v>
      </c>
      <c r="M8" s="317">
        <v>0</v>
      </c>
      <c r="N8" s="220">
        <f t="shared" ref="N8:N55" si="0">SUM(B8:M8)</f>
        <v>0</v>
      </c>
      <c r="O8" s="106" t="str">
        <f t="shared" ref="O8:O55" si="1">IFERROR(AVERAGEIF(B8:M8,"&gt;0"),"")</f>
        <v/>
      </c>
    </row>
    <row r="9" spans="1:15" s="71" customFormat="1" ht="12.6" customHeight="1" x14ac:dyDescent="0.2">
      <c r="A9" s="155" t="s">
        <v>233</v>
      </c>
      <c r="B9" s="317">
        <v>0</v>
      </c>
      <c r="C9" s="317">
        <v>0</v>
      </c>
      <c r="D9" s="317">
        <v>175</v>
      </c>
      <c r="E9" s="317">
        <v>0</v>
      </c>
      <c r="F9" s="317">
        <v>0</v>
      </c>
      <c r="G9" s="317">
        <v>0</v>
      </c>
      <c r="H9" s="317">
        <v>0</v>
      </c>
      <c r="I9" s="317">
        <v>0</v>
      </c>
      <c r="J9" s="317">
        <v>0</v>
      </c>
      <c r="K9" s="317">
        <v>0</v>
      </c>
      <c r="L9" s="317">
        <v>0</v>
      </c>
      <c r="M9" s="317">
        <v>0</v>
      </c>
      <c r="N9" s="220">
        <f t="shared" ref="N9:N17" si="2">SUM(B9:M9)</f>
        <v>175</v>
      </c>
      <c r="O9" s="106">
        <f t="shared" si="1"/>
        <v>175</v>
      </c>
    </row>
    <row r="10" spans="1:15" s="71" customFormat="1" ht="12.6" customHeight="1" x14ac:dyDescent="0.2">
      <c r="A10" s="155" t="s">
        <v>278</v>
      </c>
      <c r="B10" s="317">
        <v>0</v>
      </c>
      <c r="C10" s="317">
        <v>0</v>
      </c>
      <c r="D10" s="317">
        <v>0</v>
      </c>
      <c r="E10" s="317">
        <v>0</v>
      </c>
      <c r="F10" s="317">
        <v>0</v>
      </c>
      <c r="G10" s="317">
        <v>0</v>
      </c>
      <c r="H10" s="317">
        <v>0</v>
      </c>
      <c r="I10" s="317">
        <v>0</v>
      </c>
      <c r="J10" s="317">
        <v>0</v>
      </c>
      <c r="K10" s="317">
        <v>0</v>
      </c>
      <c r="L10" s="317">
        <v>0</v>
      </c>
      <c r="M10" s="317">
        <v>0</v>
      </c>
      <c r="N10" s="220">
        <f>SUM(B10:M10)</f>
        <v>0</v>
      </c>
      <c r="O10" s="106" t="str">
        <f t="shared" si="1"/>
        <v/>
      </c>
    </row>
    <row r="11" spans="1:15" s="71" customFormat="1" ht="12.6" customHeight="1" x14ac:dyDescent="0.2">
      <c r="A11" s="155" t="s">
        <v>612</v>
      </c>
      <c r="B11" s="317">
        <v>1646.5</v>
      </c>
      <c r="C11" s="317">
        <v>667.5</v>
      </c>
      <c r="D11" s="317">
        <v>0</v>
      </c>
      <c r="E11" s="317">
        <v>0</v>
      </c>
      <c r="F11" s="317">
        <v>578.5</v>
      </c>
      <c r="G11" s="317">
        <v>0</v>
      </c>
      <c r="H11" s="317">
        <v>0</v>
      </c>
      <c r="I11" s="317">
        <v>0</v>
      </c>
      <c r="J11" s="317">
        <v>0</v>
      </c>
      <c r="K11" s="317">
        <v>0</v>
      </c>
      <c r="L11" s="317">
        <v>0</v>
      </c>
      <c r="M11" s="317">
        <v>0</v>
      </c>
      <c r="N11" s="220">
        <f>SUM(B11:M11)</f>
        <v>2892.5</v>
      </c>
      <c r="O11" s="106">
        <f t="shared" si="1"/>
        <v>964.16666666666663</v>
      </c>
    </row>
    <row r="12" spans="1:15" s="71" customFormat="1" ht="12.6" customHeight="1" x14ac:dyDescent="0.2">
      <c r="A12" s="155" t="s">
        <v>167</v>
      </c>
      <c r="B12" s="317">
        <v>0</v>
      </c>
      <c r="C12" s="317">
        <v>0</v>
      </c>
      <c r="D12" s="317">
        <v>0</v>
      </c>
      <c r="E12" s="317">
        <v>0</v>
      </c>
      <c r="F12" s="317">
        <v>0</v>
      </c>
      <c r="G12" s="317">
        <v>0</v>
      </c>
      <c r="H12" s="317">
        <v>0</v>
      </c>
      <c r="I12" s="317">
        <v>0</v>
      </c>
      <c r="J12" s="317">
        <v>0</v>
      </c>
      <c r="K12" s="317">
        <v>0</v>
      </c>
      <c r="L12" s="317">
        <v>0</v>
      </c>
      <c r="M12" s="317">
        <v>0</v>
      </c>
      <c r="N12" s="220">
        <f t="shared" si="2"/>
        <v>0</v>
      </c>
      <c r="O12" s="106" t="str">
        <f t="shared" si="1"/>
        <v/>
      </c>
    </row>
    <row r="13" spans="1:15" s="71" customFormat="1" ht="12.6" customHeight="1" x14ac:dyDescent="0.2">
      <c r="A13" s="155" t="s">
        <v>157</v>
      </c>
      <c r="B13" s="317">
        <v>0</v>
      </c>
      <c r="C13" s="317">
        <v>0</v>
      </c>
      <c r="D13" s="317">
        <v>0</v>
      </c>
      <c r="E13" s="317">
        <v>0</v>
      </c>
      <c r="F13" s="317">
        <v>0</v>
      </c>
      <c r="G13" s="317">
        <v>0</v>
      </c>
      <c r="H13" s="317">
        <v>0</v>
      </c>
      <c r="I13" s="317">
        <v>0</v>
      </c>
      <c r="J13" s="317">
        <v>0</v>
      </c>
      <c r="K13" s="317">
        <v>0</v>
      </c>
      <c r="L13" s="317">
        <v>0</v>
      </c>
      <c r="M13" s="317">
        <v>0</v>
      </c>
      <c r="N13" s="220">
        <f t="shared" si="2"/>
        <v>0</v>
      </c>
      <c r="O13" s="106" t="str">
        <f t="shared" si="1"/>
        <v/>
      </c>
    </row>
    <row r="14" spans="1:15" s="71" customFormat="1" ht="12.6" customHeight="1" x14ac:dyDescent="0.2">
      <c r="A14" s="155" t="s">
        <v>131</v>
      </c>
      <c r="B14" s="317">
        <v>0</v>
      </c>
      <c r="C14" s="317">
        <v>0</v>
      </c>
      <c r="D14" s="317">
        <v>0</v>
      </c>
      <c r="E14" s="317">
        <v>200</v>
      </c>
      <c r="F14" s="317">
        <v>0</v>
      </c>
      <c r="G14" s="317">
        <v>0</v>
      </c>
      <c r="H14" s="317">
        <v>0</v>
      </c>
      <c r="I14" s="317">
        <v>0</v>
      </c>
      <c r="J14" s="317">
        <v>0</v>
      </c>
      <c r="K14" s="317">
        <v>0</v>
      </c>
      <c r="L14" s="317">
        <v>0</v>
      </c>
      <c r="M14" s="317">
        <v>0</v>
      </c>
      <c r="N14" s="220">
        <f t="shared" si="2"/>
        <v>200</v>
      </c>
      <c r="O14" s="106">
        <f t="shared" si="1"/>
        <v>200</v>
      </c>
    </row>
    <row r="15" spans="1:15" s="71" customFormat="1" ht="12.6" customHeight="1" x14ac:dyDescent="0.2">
      <c r="A15" s="155" t="s">
        <v>149</v>
      </c>
      <c r="B15" s="317">
        <v>0</v>
      </c>
      <c r="C15" s="317">
        <v>0</v>
      </c>
      <c r="D15" s="317">
        <v>0</v>
      </c>
      <c r="E15" s="317">
        <v>0</v>
      </c>
      <c r="F15" s="317">
        <v>0</v>
      </c>
      <c r="G15" s="317">
        <v>0</v>
      </c>
      <c r="H15" s="317">
        <v>0</v>
      </c>
      <c r="I15" s="317">
        <v>0</v>
      </c>
      <c r="J15" s="317">
        <v>0</v>
      </c>
      <c r="K15" s="317">
        <v>0</v>
      </c>
      <c r="L15" s="317">
        <v>0</v>
      </c>
      <c r="M15" s="317">
        <v>0</v>
      </c>
      <c r="N15" s="220">
        <f t="shared" si="2"/>
        <v>0</v>
      </c>
      <c r="O15" s="106" t="str">
        <f t="shared" si="1"/>
        <v/>
      </c>
    </row>
    <row r="16" spans="1:15" s="71" customFormat="1" ht="12.6" customHeight="1" x14ac:dyDescent="0.2">
      <c r="A16" s="155" t="s">
        <v>182</v>
      </c>
      <c r="B16" s="317">
        <v>0</v>
      </c>
      <c r="C16" s="317">
        <v>0</v>
      </c>
      <c r="D16" s="317">
        <v>0</v>
      </c>
      <c r="E16" s="317">
        <v>0</v>
      </c>
      <c r="F16" s="317">
        <v>0</v>
      </c>
      <c r="G16" s="317">
        <v>0</v>
      </c>
      <c r="H16" s="317">
        <v>0</v>
      </c>
      <c r="I16" s="317">
        <v>0</v>
      </c>
      <c r="J16" s="317">
        <v>0</v>
      </c>
      <c r="K16" s="317">
        <v>0</v>
      </c>
      <c r="L16" s="317">
        <v>0</v>
      </c>
      <c r="M16" s="317">
        <v>0</v>
      </c>
      <c r="N16" s="220">
        <f t="shared" si="2"/>
        <v>0</v>
      </c>
      <c r="O16" s="106" t="str">
        <f t="shared" si="1"/>
        <v/>
      </c>
    </row>
    <row r="17" spans="1:17" s="25" customFormat="1" ht="12.6" customHeight="1" x14ac:dyDescent="0.2">
      <c r="A17" s="117" t="s">
        <v>187</v>
      </c>
      <c r="B17" s="317">
        <v>0</v>
      </c>
      <c r="C17" s="317">
        <v>0</v>
      </c>
      <c r="D17" s="317">
        <v>0</v>
      </c>
      <c r="E17" s="317">
        <v>0</v>
      </c>
      <c r="F17" s="317">
        <v>0</v>
      </c>
      <c r="G17" s="317">
        <v>0</v>
      </c>
      <c r="H17" s="317">
        <v>0</v>
      </c>
      <c r="I17" s="317">
        <v>0</v>
      </c>
      <c r="J17" s="317">
        <v>0</v>
      </c>
      <c r="K17" s="317">
        <v>0</v>
      </c>
      <c r="L17" s="317">
        <v>0</v>
      </c>
      <c r="M17" s="317">
        <v>0</v>
      </c>
      <c r="N17" s="184">
        <f t="shared" si="2"/>
        <v>0</v>
      </c>
      <c r="O17" s="106" t="str">
        <f t="shared" si="1"/>
        <v/>
      </c>
      <c r="Q17" s="30"/>
    </row>
    <row r="18" spans="1:17" s="25" customFormat="1" ht="12.6" customHeight="1" x14ac:dyDescent="0.2">
      <c r="A18" s="155" t="s">
        <v>80</v>
      </c>
      <c r="B18" s="317">
        <v>89.98</v>
      </c>
      <c r="C18" s="317">
        <v>32.93</v>
      </c>
      <c r="D18" s="317">
        <v>234.3</v>
      </c>
      <c r="E18" s="317">
        <v>0</v>
      </c>
      <c r="F18" s="317">
        <v>0</v>
      </c>
      <c r="G18" s="317">
        <v>0</v>
      </c>
      <c r="H18" s="317">
        <v>0</v>
      </c>
      <c r="I18" s="317">
        <v>150.66</v>
      </c>
      <c r="J18" s="317">
        <v>0</v>
      </c>
      <c r="K18" s="317">
        <v>0</v>
      </c>
      <c r="L18" s="317">
        <v>0</v>
      </c>
      <c r="M18" s="317">
        <v>0</v>
      </c>
      <c r="N18" s="220">
        <f t="shared" si="0"/>
        <v>507.87</v>
      </c>
      <c r="O18" s="106">
        <f t="shared" si="1"/>
        <v>126.9675</v>
      </c>
    </row>
    <row r="19" spans="1:17" s="25" customFormat="1" ht="12.6" customHeight="1" x14ac:dyDescent="0.2">
      <c r="A19" s="162" t="s">
        <v>67</v>
      </c>
      <c r="B19" s="317">
        <v>50</v>
      </c>
      <c r="C19" s="317">
        <v>20.7</v>
      </c>
      <c r="D19" s="317">
        <v>275</v>
      </c>
      <c r="E19" s="317">
        <v>0</v>
      </c>
      <c r="F19" s="317">
        <v>0</v>
      </c>
      <c r="G19" s="317">
        <v>0</v>
      </c>
      <c r="H19" s="317">
        <v>0</v>
      </c>
      <c r="I19" s="317">
        <v>0</v>
      </c>
      <c r="J19" s="317">
        <v>0</v>
      </c>
      <c r="K19" s="317">
        <v>0</v>
      </c>
      <c r="L19" s="317">
        <v>0</v>
      </c>
      <c r="M19" s="317">
        <v>0</v>
      </c>
      <c r="N19" s="220">
        <f t="shared" si="0"/>
        <v>345.7</v>
      </c>
      <c r="O19" s="106">
        <f t="shared" si="1"/>
        <v>115.23333333333333</v>
      </c>
    </row>
    <row r="20" spans="1:17" s="25" customFormat="1" ht="12.6" customHeight="1" x14ac:dyDescent="0.2">
      <c r="A20" s="105" t="s">
        <v>471</v>
      </c>
      <c r="B20" s="317">
        <v>0</v>
      </c>
      <c r="C20" s="317">
        <v>0</v>
      </c>
      <c r="D20" s="317">
        <v>0</v>
      </c>
      <c r="E20" s="317">
        <v>0</v>
      </c>
      <c r="F20" s="317">
        <v>0</v>
      </c>
      <c r="G20" s="317">
        <v>0</v>
      </c>
      <c r="H20" s="317">
        <v>0</v>
      </c>
      <c r="I20" s="317">
        <v>0</v>
      </c>
      <c r="J20" s="317">
        <v>0</v>
      </c>
      <c r="K20" s="317">
        <v>0</v>
      </c>
      <c r="L20" s="317">
        <v>0</v>
      </c>
      <c r="M20" s="317">
        <v>0</v>
      </c>
      <c r="N20" s="184">
        <f t="shared" si="0"/>
        <v>0</v>
      </c>
      <c r="O20" s="106" t="str">
        <f t="shared" si="1"/>
        <v/>
      </c>
    </row>
    <row r="21" spans="1:17" s="25" customFormat="1" ht="12.6" customHeight="1" x14ac:dyDescent="0.2">
      <c r="A21" s="162" t="s">
        <v>158</v>
      </c>
      <c r="B21" s="317">
        <v>0</v>
      </c>
      <c r="C21" s="317">
        <v>250</v>
      </c>
      <c r="D21" s="317">
        <v>0</v>
      </c>
      <c r="E21" s="317">
        <v>0</v>
      </c>
      <c r="F21" s="317">
        <v>0</v>
      </c>
      <c r="G21" s="317">
        <v>0</v>
      </c>
      <c r="H21" s="317">
        <v>0</v>
      </c>
      <c r="I21" s="317">
        <v>0</v>
      </c>
      <c r="J21" s="317">
        <v>0</v>
      </c>
      <c r="K21" s="317">
        <v>0</v>
      </c>
      <c r="L21" s="317">
        <v>0</v>
      </c>
      <c r="M21" s="317">
        <v>0</v>
      </c>
      <c r="N21" s="220">
        <f>SUM(B21:M21)</f>
        <v>250</v>
      </c>
      <c r="O21" s="106">
        <f t="shared" si="1"/>
        <v>250</v>
      </c>
    </row>
    <row r="22" spans="1:17" s="25" customFormat="1" ht="12.6" customHeight="1" x14ac:dyDescent="0.2">
      <c r="A22" s="162" t="s">
        <v>196</v>
      </c>
      <c r="B22" s="317">
        <v>0</v>
      </c>
      <c r="C22" s="317"/>
      <c r="D22" s="317">
        <v>0</v>
      </c>
      <c r="E22" s="317">
        <v>0</v>
      </c>
      <c r="F22" s="317">
        <v>0</v>
      </c>
      <c r="G22" s="317">
        <v>0</v>
      </c>
      <c r="H22" s="317">
        <v>0</v>
      </c>
      <c r="I22" s="317">
        <v>0</v>
      </c>
      <c r="J22" s="317">
        <v>0</v>
      </c>
      <c r="K22" s="317">
        <v>0</v>
      </c>
      <c r="L22" s="317">
        <v>0</v>
      </c>
      <c r="M22" s="317">
        <v>0</v>
      </c>
      <c r="N22" s="220">
        <f>SUM(B22:M22)</f>
        <v>0</v>
      </c>
      <c r="O22" s="106" t="str">
        <f t="shared" si="1"/>
        <v/>
      </c>
    </row>
    <row r="23" spans="1:17" s="25" customFormat="1" ht="12.6" customHeight="1" x14ac:dyDescent="0.2">
      <c r="A23" s="162" t="s">
        <v>142</v>
      </c>
      <c r="B23" s="317">
        <v>100</v>
      </c>
      <c r="C23" s="317">
        <v>365</v>
      </c>
      <c r="D23" s="317">
        <v>230</v>
      </c>
      <c r="E23" s="317">
        <v>700</v>
      </c>
      <c r="F23" s="317">
        <v>385</v>
      </c>
      <c r="G23" s="317">
        <v>0</v>
      </c>
      <c r="H23" s="317">
        <v>80</v>
      </c>
      <c r="I23" s="317">
        <v>840</v>
      </c>
      <c r="J23" s="317">
        <v>0</v>
      </c>
      <c r="K23" s="317">
        <v>0</v>
      </c>
      <c r="L23" s="317">
        <v>0</v>
      </c>
      <c r="M23" s="317">
        <v>0</v>
      </c>
      <c r="N23" s="220">
        <f t="shared" si="0"/>
        <v>2700</v>
      </c>
      <c r="O23" s="106">
        <f t="shared" si="1"/>
        <v>385.71428571428572</v>
      </c>
    </row>
    <row r="24" spans="1:17" s="25" customFormat="1" ht="12.6" customHeight="1" x14ac:dyDescent="0.2">
      <c r="A24" s="105" t="s">
        <v>330</v>
      </c>
      <c r="B24" s="317">
        <v>0</v>
      </c>
      <c r="C24" s="317">
        <v>0</v>
      </c>
      <c r="D24" s="317">
        <v>0</v>
      </c>
      <c r="E24" s="317">
        <v>0</v>
      </c>
      <c r="F24" s="317">
        <v>0</v>
      </c>
      <c r="G24" s="317">
        <v>0</v>
      </c>
      <c r="H24" s="317">
        <v>0</v>
      </c>
      <c r="I24" s="317">
        <v>0</v>
      </c>
      <c r="J24" s="317">
        <v>0</v>
      </c>
      <c r="K24" s="317">
        <v>0</v>
      </c>
      <c r="L24" s="317">
        <v>0</v>
      </c>
      <c r="M24" s="317">
        <v>0</v>
      </c>
      <c r="N24" s="184">
        <f t="shared" si="0"/>
        <v>0</v>
      </c>
      <c r="O24" s="106" t="str">
        <f t="shared" si="1"/>
        <v/>
      </c>
    </row>
    <row r="25" spans="1:17" s="25" customFormat="1" ht="12.6" customHeight="1" x14ac:dyDescent="0.2">
      <c r="A25" s="162" t="s">
        <v>88</v>
      </c>
      <c r="B25" s="317">
        <v>514</v>
      </c>
      <c r="C25" s="317">
        <v>108.6</v>
      </c>
      <c r="D25" s="317">
        <v>226.8</v>
      </c>
      <c r="E25" s="317">
        <v>189</v>
      </c>
      <c r="F25" s="317">
        <v>0</v>
      </c>
      <c r="G25" s="317">
        <v>0</v>
      </c>
      <c r="H25" s="317">
        <v>164</v>
      </c>
      <c r="I25" s="317">
        <v>0</v>
      </c>
      <c r="J25" s="317">
        <v>0</v>
      </c>
      <c r="K25" s="317">
        <v>0</v>
      </c>
      <c r="L25" s="317">
        <v>0</v>
      </c>
      <c r="M25" s="317">
        <v>0</v>
      </c>
      <c r="N25" s="220">
        <f t="shared" si="0"/>
        <v>1202.4000000000001</v>
      </c>
      <c r="O25" s="106">
        <f t="shared" si="1"/>
        <v>240.48000000000002</v>
      </c>
    </row>
    <row r="26" spans="1:17" s="25" customFormat="1" ht="12.6" customHeight="1" x14ac:dyDescent="0.2">
      <c r="A26" s="117" t="s">
        <v>234</v>
      </c>
      <c r="B26" s="317">
        <v>0</v>
      </c>
      <c r="C26" s="317">
        <v>50</v>
      </c>
      <c r="D26" s="317">
        <v>0</v>
      </c>
      <c r="E26" s="317">
        <v>0</v>
      </c>
      <c r="F26" s="317">
        <v>0</v>
      </c>
      <c r="G26" s="317">
        <v>0</v>
      </c>
      <c r="H26" s="317">
        <v>0</v>
      </c>
      <c r="I26" s="317">
        <v>407.9</v>
      </c>
      <c r="J26" s="317">
        <v>0</v>
      </c>
      <c r="K26" s="317">
        <v>0</v>
      </c>
      <c r="L26" s="317">
        <v>0</v>
      </c>
      <c r="M26" s="317">
        <v>0</v>
      </c>
      <c r="N26" s="220">
        <f t="shared" si="0"/>
        <v>457.9</v>
      </c>
      <c r="O26" s="106">
        <f t="shared" si="1"/>
        <v>228.95</v>
      </c>
    </row>
    <row r="27" spans="1:17" s="25" customFormat="1" ht="12.6" customHeight="1" x14ac:dyDescent="0.2">
      <c r="A27" s="117" t="s">
        <v>111</v>
      </c>
      <c r="B27" s="317">
        <v>37.799999999999997</v>
      </c>
      <c r="C27" s="317">
        <v>48.41</v>
      </c>
      <c r="D27" s="317">
        <v>141.26</v>
      </c>
      <c r="E27" s="317">
        <v>175.69</v>
      </c>
      <c r="F27" s="317">
        <v>156.13999999999999</v>
      </c>
      <c r="G27" s="317">
        <v>0</v>
      </c>
      <c r="H27" s="317">
        <v>200.87</v>
      </c>
      <c r="I27" s="317">
        <v>25.78</v>
      </c>
      <c r="J27" s="317">
        <v>238.3</v>
      </c>
      <c r="K27" s="317">
        <v>0</v>
      </c>
      <c r="L27" s="317">
        <v>0</v>
      </c>
      <c r="M27" s="317">
        <v>0</v>
      </c>
      <c r="N27" s="220">
        <f t="shared" si="0"/>
        <v>1024.25</v>
      </c>
      <c r="O27" s="106">
        <f t="shared" si="1"/>
        <v>128.03125</v>
      </c>
    </row>
    <row r="28" spans="1:17" s="25" customFormat="1" ht="12.6" customHeight="1" x14ac:dyDescent="0.2">
      <c r="A28" s="117" t="s">
        <v>126</v>
      </c>
      <c r="B28" s="317">
        <v>90</v>
      </c>
      <c r="C28" s="317">
        <v>0</v>
      </c>
      <c r="D28" s="317">
        <v>0</v>
      </c>
      <c r="E28" s="317">
        <v>0</v>
      </c>
      <c r="F28" s="317">
        <v>0</v>
      </c>
      <c r="G28" s="317">
        <v>0</v>
      </c>
      <c r="H28" s="317">
        <v>0</v>
      </c>
      <c r="I28" s="317">
        <v>0</v>
      </c>
      <c r="J28" s="317">
        <v>0</v>
      </c>
      <c r="K28" s="317">
        <v>0</v>
      </c>
      <c r="L28" s="317">
        <v>0</v>
      </c>
      <c r="M28" s="317">
        <v>0</v>
      </c>
      <c r="N28" s="220">
        <f t="shared" si="0"/>
        <v>90</v>
      </c>
      <c r="O28" s="106">
        <f t="shared" si="1"/>
        <v>90</v>
      </c>
    </row>
    <row r="29" spans="1:17" s="25" customFormat="1" ht="12.6" customHeight="1" x14ac:dyDescent="0.2">
      <c r="A29" s="117" t="s">
        <v>109</v>
      </c>
      <c r="B29" s="317">
        <v>0</v>
      </c>
      <c r="C29" s="317">
        <v>94.5</v>
      </c>
      <c r="D29" s="317">
        <v>81.34</v>
      </c>
      <c r="E29" s="317">
        <v>0</v>
      </c>
      <c r="F29" s="317">
        <v>56.7</v>
      </c>
      <c r="G29" s="317">
        <v>0</v>
      </c>
      <c r="H29" s="317">
        <v>0</v>
      </c>
      <c r="I29" s="317">
        <v>0</v>
      </c>
      <c r="J29" s="317">
        <v>0</v>
      </c>
      <c r="K29" s="317">
        <v>0</v>
      </c>
      <c r="L29" s="317">
        <v>0</v>
      </c>
      <c r="M29" s="317">
        <v>0</v>
      </c>
      <c r="N29" s="220">
        <f t="shared" si="0"/>
        <v>232.54000000000002</v>
      </c>
      <c r="O29" s="106">
        <f t="shared" si="1"/>
        <v>77.513333333333335</v>
      </c>
    </row>
    <row r="30" spans="1:17" s="25" customFormat="1" ht="12.6" customHeight="1" x14ac:dyDescent="0.2">
      <c r="A30" s="117" t="s">
        <v>296</v>
      </c>
      <c r="B30" s="317">
        <v>0</v>
      </c>
      <c r="C30" s="317">
        <v>0</v>
      </c>
      <c r="D30" s="317">
        <v>0</v>
      </c>
      <c r="E30" s="317">
        <v>0</v>
      </c>
      <c r="F30" s="317">
        <v>0</v>
      </c>
      <c r="G30" s="317">
        <v>0</v>
      </c>
      <c r="H30" s="317">
        <v>0</v>
      </c>
      <c r="I30" s="317">
        <v>0</v>
      </c>
      <c r="J30" s="317">
        <v>0</v>
      </c>
      <c r="K30" s="317">
        <v>0</v>
      </c>
      <c r="L30" s="317">
        <v>0</v>
      </c>
      <c r="M30" s="317">
        <v>0</v>
      </c>
      <c r="N30" s="220">
        <f>SUM(B30:M30)</f>
        <v>0</v>
      </c>
      <c r="O30" s="106" t="str">
        <f t="shared" si="1"/>
        <v/>
      </c>
    </row>
    <row r="31" spans="1:17" s="25" customFormat="1" ht="12.6" customHeight="1" x14ac:dyDescent="0.2">
      <c r="A31" s="105" t="s">
        <v>394</v>
      </c>
      <c r="B31" s="317">
        <v>0</v>
      </c>
      <c r="C31" s="317">
        <v>0</v>
      </c>
      <c r="D31" s="317">
        <v>0</v>
      </c>
      <c r="E31" s="317">
        <v>0</v>
      </c>
      <c r="F31" s="317">
        <v>0</v>
      </c>
      <c r="G31" s="317">
        <v>0</v>
      </c>
      <c r="H31" s="317">
        <v>0</v>
      </c>
      <c r="I31" s="317">
        <v>0</v>
      </c>
      <c r="J31" s="317">
        <v>0</v>
      </c>
      <c r="K31" s="317">
        <v>0</v>
      </c>
      <c r="L31" s="317">
        <v>0</v>
      </c>
      <c r="M31" s="317">
        <v>0</v>
      </c>
      <c r="N31" s="220">
        <f>SUM(B31:M31)</f>
        <v>0</v>
      </c>
      <c r="O31" s="106" t="str">
        <f t="shared" si="1"/>
        <v/>
      </c>
    </row>
    <row r="32" spans="1:17" s="25" customFormat="1" ht="12.6" customHeight="1" x14ac:dyDescent="0.2">
      <c r="A32" s="105" t="s">
        <v>76</v>
      </c>
      <c r="B32" s="317">
        <v>0</v>
      </c>
      <c r="C32" s="317">
        <v>620</v>
      </c>
      <c r="D32" s="317">
        <v>0</v>
      </c>
      <c r="E32" s="317">
        <v>0</v>
      </c>
      <c r="F32" s="317">
        <v>0</v>
      </c>
      <c r="G32" s="317">
        <v>0</v>
      </c>
      <c r="H32" s="317">
        <v>0</v>
      </c>
      <c r="I32" s="317">
        <v>0</v>
      </c>
      <c r="J32" s="317">
        <v>0</v>
      </c>
      <c r="K32" s="317">
        <v>0</v>
      </c>
      <c r="L32" s="317">
        <v>0</v>
      </c>
      <c r="M32" s="317">
        <v>0</v>
      </c>
      <c r="N32" s="220">
        <f>SUM(B32:M32)</f>
        <v>620</v>
      </c>
      <c r="O32" s="106">
        <f t="shared" si="1"/>
        <v>620</v>
      </c>
    </row>
    <row r="33" spans="1:15" s="25" customFormat="1" ht="12.6" customHeight="1" x14ac:dyDescent="0.2">
      <c r="A33" s="105" t="s">
        <v>295</v>
      </c>
      <c r="B33" s="317">
        <v>0</v>
      </c>
      <c r="C33" s="317">
        <v>0</v>
      </c>
      <c r="D33" s="317">
        <v>0</v>
      </c>
      <c r="E33" s="317">
        <v>0</v>
      </c>
      <c r="F33" s="317">
        <v>0</v>
      </c>
      <c r="G33" s="317">
        <v>0</v>
      </c>
      <c r="H33" s="317">
        <v>0</v>
      </c>
      <c r="I33" s="317">
        <v>0</v>
      </c>
      <c r="J33" s="317">
        <v>0</v>
      </c>
      <c r="K33" s="317">
        <v>0</v>
      </c>
      <c r="L33" s="317">
        <v>0</v>
      </c>
      <c r="M33" s="317">
        <v>0</v>
      </c>
      <c r="N33" s="220">
        <f>SUM(B33:M33)</f>
        <v>0</v>
      </c>
      <c r="O33" s="106" t="str">
        <f t="shared" si="1"/>
        <v/>
      </c>
    </row>
    <row r="34" spans="1:15" s="25" customFormat="1" ht="12.6" customHeight="1" x14ac:dyDescent="0.2">
      <c r="A34" s="117" t="s">
        <v>296</v>
      </c>
      <c r="B34" s="317">
        <v>0</v>
      </c>
      <c r="C34" s="317">
        <v>0</v>
      </c>
      <c r="D34" s="317">
        <v>0</v>
      </c>
      <c r="E34" s="317">
        <v>0</v>
      </c>
      <c r="F34" s="317">
        <v>0</v>
      </c>
      <c r="G34" s="317">
        <v>0</v>
      </c>
      <c r="H34" s="317">
        <v>0</v>
      </c>
      <c r="I34" s="317">
        <v>0</v>
      </c>
      <c r="J34" s="317">
        <v>0</v>
      </c>
      <c r="K34" s="317">
        <v>0</v>
      </c>
      <c r="L34" s="317">
        <v>0</v>
      </c>
      <c r="M34" s="317">
        <v>0</v>
      </c>
      <c r="N34" s="220">
        <f>SUM(B34:M34)</f>
        <v>0</v>
      </c>
      <c r="O34" s="106" t="str">
        <f t="shared" si="1"/>
        <v/>
      </c>
    </row>
    <row r="35" spans="1:15" s="25" customFormat="1" ht="12.6" customHeight="1" x14ac:dyDescent="0.2">
      <c r="A35" s="117" t="s">
        <v>85</v>
      </c>
      <c r="B35" s="317">
        <v>0</v>
      </c>
      <c r="C35" s="317">
        <v>112.77</v>
      </c>
      <c r="D35" s="317">
        <v>0</v>
      </c>
      <c r="E35" s="317">
        <v>0</v>
      </c>
      <c r="F35" s="317">
        <v>10</v>
      </c>
      <c r="G35" s="317">
        <v>0</v>
      </c>
      <c r="H35" s="317">
        <v>0</v>
      </c>
      <c r="I35" s="317">
        <v>50.75</v>
      </c>
      <c r="J35" s="317">
        <v>0</v>
      </c>
      <c r="K35" s="317">
        <v>0</v>
      </c>
      <c r="L35" s="317">
        <v>0</v>
      </c>
      <c r="M35" s="317">
        <v>0</v>
      </c>
      <c r="N35" s="220">
        <f t="shared" si="0"/>
        <v>173.51999999999998</v>
      </c>
      <c r="O35" s="106">
        <f t="shared" si="1"/>
        <v>57.839999999999996</v>
      </c>
    </row>
    <row r="36" spans="1:15" s="25" customFormat="1" ht="12.6" customHeight="1" x14ac:dyDescent="0.2">
      <c r="A36" s="117" t="s">
        <v>118</v>
      </c>
      <c r="B36" s="317">
        <v>0</v>
      </c>
      <c r="C36" s="317">
        <v>27.75</v>
      </c>
      <c r="D36" s="317">
        <v>0</v>
      </c>
      <c r="E36" s="317">
        <v>0</v>
      </c>
      <c r="F36" s="317">
        <v>0</v>
      </c>
      <c r="G36" s="317">
        <v>0</v>
      </c>
      <c r="H36" s="317">
        <v>0</v>
      </c>
      <c r="I36" s="317">
        <v>0</v>
      </c>
      <c r="J36" s="317">
        <v>0</v>
      </c>
      <c r="K36" s="317">
        <v>0</v>
      </c>
      <c r="L36" s="317">
        <v>0</v>
      </c>
      <c r="M36" s="317">
        <v>0</v>
      </c>
      <c r="N36" s="220">
        <f>SUM(B36:M36)</f>
        <v>27.75</v>
      </c>
      <c r="O36" s="106">
        <f t="shared" si="1"/>
        <v>27.75</v>
      </c>
    </row>
    <row r="37" spans="1:15" s="25" customFormat="1" ht="12.6" customHeight="1" x14ac:dyDescent="0.2">
      <c r="A37" s="105" t="s">
        <v>102</v>
      </c>
      <c r="B37" s="317">
        <v>0</v>
      </c>
      <c r="C37" s="317">
        <v>0</v>
      </c>
      <c r="D37" s="317">
        <v>0</v>
      </c>
      <c r="E37" s="317">
        <v>0</v>
      </c>
      <c r="F37" s="317">
        <v>0</v>
      </c>
      <c r="G37" s="317">
        <v>0</v>
      </c>
      <c r="H37" s="317">
        <v>0</v>
      </c>
      <c r="I37" s="317">
        <v>0</v>
      </c>
      <c r="J37" s="317">
        <v>0</v>
      </c>
      <c r="K37" s="317">
        <v>0</v>
      </c>
      <c r="L37" s="317">
        <v>0</v>
      </c>
      <c r="M37" s="317">
        <v>0</v>
      </c>
      <c r="N37" s="220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270" t="s">
        <v>372</v>
      </c>
      <c r="B38" s="317">
        <v>112.74</v>
      </c>
      <c r="C38" s="317">
        <v>112.74</v>
      </c>
      <c r="D38" s="317">
        <v>112.74</v>
      </c>
      <c r="E38" s="317">
        <v>112.74</v>
      </c>
      <c r="F38" s="317">
        <v>112.74</v>
      </c>
      <c r="G38" s="317">
        <v>151.93</v>
      </c>
      <c r="H38" s="317">
        <v>151.93</v>
      </c>
      <c r="I38" s="317">
        <v>151.93</v>
      </c>
      <c r="J38" s="317">
        <v>151.93</v>
      </c>
      <c r="K38" s="317">
        <v>0</v>
      </c>
      <c r="L38" s="317">
        <v>0</v>
      </c>
      <c r="M38" s="317">
        <v>0</v>
      </c>
      <c r="N38" s="184">
        <f>SUM(B38:M38)</f>
        <v>1171.42</v>
      </c>
      <c r="O38" s="106">
        <f t="shared" si="1"/>
        <v>130.1577777777778</v>
      </c>
    </row>
    <row r="39" spans="1:15" s="25" customFormat="1" ht="12.6" customHeight="1" x14ac:dyDescent="0.2">
      <c r="A39" s="105" t="s">
        <v>98</v>
      </c>
      <c r="B39" s="317">
        <v>0</v>
      </c>
      <c r="C39" s="317">
        <v>0</v>
      </c>
      <c r="D39" s="317">
        <v>0</v>
      </c>
      <c r="E39" s="317">
        <v>0</v>
      </c>
      <c r="F39" s="317">
        <v>0</v>
      </c>
      <c r="G39" s="317">
        <v>0</v>
      </c>
      <c r="H39" s="317">
        <v>0</v>
      </c>
      <c r="I39" s="317">
        <v>0</v>
      </c>
      <c r="J39" s="317">
        <v>0</v>
      </c>
      <c r="K39" s="317">
        <v>0</v>
      </c>
      <c r="L39" s="317">
        <v>0</v>
      </c>
      <c r="M39" s="317">
        <v>0</v>
      </c>
      <c r="N39" s="220">
        <f t="shared" si="0"/>
        <v>0</v>
      </c>
      <c r="O39" s="106" t="str">
        <f t="shared" si="1"/>
        <v/>
      </c>
    </row>
    <row r="40" spans="1:15" s="25" customFormat="1" ht="12.6" customHeight="1" x14ac:dyDescent="0.2">
      <c r="A40" s="105" t="s">
        <v>106</v>
      </c>
      <c r="B40" s="317">
        <v>200</v>
      </c>
      <c r="C40" s="317">
        <v>0</v>
      </c>
      <c r="D40" s="317">
        <v>0</v>
      </c>
      <c r="E40" s="317">
        <v>0</v>
      </c>
      <c r="F40" s="317">
        <v>20</v>
      </c>
      <c r="G40" s="317">
        <v>0</v>
      </c>
      <c r="H40" s="317">
        <v>0</v>
      </c>
      <c r="I40" s="317">
        <v>350</v>
      </c>
      <c r="J40" s="317">
        <v>0</v>
      </c>
      <c r="K40" s="317">
        <v>0</v>
      </c>
      <c r="L40" s="317">
        <v>0</v>
      </c>
      <c r="M40" s="317">
        <v>0</v>
      </c>
      <c r="N40" s="220">
        <f t="shared" si="0"/>
        <v>570</v>
      </c>
      <c r="O40" s="106">
        <f t="shared" si="1"/>
        <v>190</v>
      </c>
    </row>
    <row r="41" spans="1:15" s="25" customFormat="1" ht="12.6" customHeight="1" x14ac:dyDescent="0.2">
      <c r="A41" s="105" t="s">
        <v>254</v>
      </c>
      <c r="B41" s="317">
        <v>0</v>
      </c>
      <c r="C41" s="317">
        <v>0</v>
      </c>
      <c r="D41" s="317">
        <v>0</v>
      </c>
      <c r="E41" s="317">
        <v>0</v>
      </c>
      <c r="F41" s="317">
        <v>0</v>
      </c>
      <c r="G41" s="317">
        <v>0</v>
      </c>
      <c r="H41" s="317">
        <v>0</v>
      </c>
      <c r="I41" s="317">
        <v>120</v>
      </c>
      <c r="J41" s="317">
        <v>0</v>
      </c>
      <c r="K41" s="317">
        <v>0</v>
      </c>
      <c r="L41" s="317">
        <v>0</v>
      </c>
      <c r="M41" s="317">
        <v>0</v>
      </c>
      <c r="N41" s="220">
        <f>SUM(B41:M41)</f>
        <v>120</v>
      </c>
      <c r="O41" s="106">
        <f t="shared" si="1"/>
        <v>120</v>
      </c>
    </row>
    <row r="42" spans="1:15" s="25" customFormat="1" ht="12.6" customHeight="1" x14ac:dyDescent="0.2">
      <c r="A42" s="105" t="s">
        <v>212</v>
      </c>
      <c r="B42" s="317">
        <v>0</v>
      </c>
      <c r="C42" s="317">
        <v>0</v>
      </c>
      <c r="D42" s="317">
        <v>0</v>
      </c>
      <c r="E42" s="317">
        <v>0</v>
      </c>
      <c r="F42" s="317">
        <v>0</v>
      </c>
      <c r="G42" s="317">
        <v>0</v>
      </c>
      <c r="H42" s="317">
        <v>0</v>
      </c>
      <c r="I42" s="317">
        <v>0</v>
      </c>
      <c r="J42" s="317">
        <v>0</v>
      </c>
      <c r="K42" s="317">
        <v>0</v>
      </c>
      <c r="L42" s="317">
        <v>0</v>
      </c>
      <c r="M42" s="317">
        <v>0</v>
      </c>
      <c r="N42" s="220">
        <f t="shared" si="0"/>
        <v>0</v>
      </c>
      <c r="O42" s="106" t="str">
        <f t="shared" si="1"/>
        <v/>
      </c>
    </row>
    <row r="43" spans="1:15" s="25" customFormat="1" ht="12.6" customHeight="1" x14ac:dyDescent="0.2">
      <c r="A43" s="105" t="s">
        <v>71</v>
      </c>
      <c r="B43" s="317">
        <v>1095.6300000000001</v>
      </c>
      <c r="C43" s="317">
        <v>75.45</v>
      </c>
      <c r="D43" s="317">
        <v>875.87</v>
      </c>
      <c r="E43" s="317">
        <v>621.09</v>
      </c>
      <c r="F43" s="317">
        <v>196.65</v>
      </c>
      <c r="G43" s="317">
        <v>0</v>
      </c>
      <c r="H43" s="317">
        <v>1117.68</v>
      </c>
      <c r="I43" s="317">
        <v>100</v>
      </c>
      <c r="J43" s="317">
        <v>0</v>
      </c>
      <c r="K43" s="317">
        <v>0</v>
      </c>
      <c r="L43" s="317">
        <v>0</v>
      </c>
      <c r="M43" s="317">
        <v>0</v>
      </c>
      <c r="N43" s="220">
        <f t="shared" si="0"/>
        <v>4082.3700000000008</v>
      </c>
      <c r="O43" s="106">
        <f t="shared" si="1"/>
        <v>583.19571428571442</v>
      </c>
    </row>
    <row r="44" spans="1:15" s="25" customFormat="1" ht="12.6" customHeight="1" x14ac:dyDescent="0.2">
      <c r="A44" s="105" t="s">
        <v>95</v>
      </c>
      <c r="B44" s="317">
        <v>3133.74</v>
      </c>
      <c r="C44" s="317">
        <v>3071.01</v>
      </c>
      <c r="D44" s="317">
        <v>3601.21</v>
      </c>
      <c r="E44" s="317">
        <v>3109.54</v>
      </c>
      <c r="F44" s="317">
        <v>2986.06</v>
      </c>
      <c r="G44" s="317">
        <v>2944.09</v>
      </c>
      <c r="H44" s="317">
        <v>2745.91</v>
      </c>
      <c r="I44" s="317">
        <v>2294.52</v>
      </c>
      <c r="J44" s="317">
        <v>2329.4499999999998</v>
      </c>
      <c r="K44" s="317">
        <v>0</v>
      </c>
      <c r="L44" s="317">
        <v>0</v>
      </c>
      <c r="M44" s="317">
        <v>0</v>
      </c>
      <c r="N44" s="220">
        <f t="shared" si="0"/>
        <v>26215.530000000002</v>
      </c>
      <c r="O44" s="106">
        <f t="shared" si="1"/>
        <v>2912.836666666667</v>
      </c>
    </row>
    <row r="45" spans="1:15" s="25" customFormat="1" ht="12.6" customHeight="1" x14ac:dyDescent="0.2">
      <c r="A45" s="105" t="s">
        <v>169</v>
      </c>
      <c r="B45" s="317">
        <v>0</v>
      </c>
      <c r="C45" s="317">
        <v>0</v>
      </c>
      <c r="D45" s="317">
        <v>0</v>
      </c>
      <c r="E45" s="317">
        <v>0</v>
      </c>
      <c r="F45" s="317">
        <v>0</v>
      </c>
      <c r="G45" s="317">
        <v>0</v>
      </c>
      <c r="H45" s="317">
        <v>0</v>
      </c>
      <c r="I45" s="317">
        <v>0</v>
      </c>
      <c r="J45" s="317">
        <v>0</v>
      </c>
      <c r="K45" s="317">
        <v>0</v>
      </c>
      <c r="L45" s="317">
        <v>0</v>
      </c>
      <c r="M45" s="317">
        <v>0</v>
      </c>
      <c r="N45" s="220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05" t="s">
        <v>96</v>
      </c>
      <c r="B46" s="317">
        <v>838.93</v>
      </c>
      <c r="C46" s="317">
        <v>652.78</v>
      </c>
      <c r="D46" s="317">
        <v>802.68</v>
      </c>
      <c r="E46" s="317">
        <v>802.68</v>
      </c>
      <c r="F46" s="317">
        <v>802.68</v>
      </c>
      <c r="G46" s="317">
        <v>749.6</v>
      </c>
      <c r="H46" s="317">
        <v>749.6</v>
      </c>
      <c r="I46" s="317">
        <v>349.9</v>
      </c>
      <c r="J46" s="317">
        <v>1456.11</v>
      </c>
      <c r="K46" s="317">
        <v>0</v>
      </c>
      <c r="L46" s="317">
        <v>0</v>
      </c>
      <c r="M46" s="317">
        <v>0</v>
      </c>
      <c r="N46" s="220">
        <f t="shared" si="0"/>
        <v>7204.9599999999991</v>
      </c>
      <c r="O46" s="106">
        <f t="shared" si="1"/>
        <v>800.55111111111103</v>
      </c>
    </row>
    <row r="47" spans="1:15" s="25" customFormat="1" ht="12.6" customHeight="1" x14ac:dyDescent="0.2">
      <c r="A47" s="105" t="s">
        <v>74</v>
      </c>
      <c r="B47" s="317">
        <v>236.24</v>
      </c>
      <c r="C47" s="317">
        <v>236.23</v>
      </c>
      <c r="D47" s="317">
        <v>236.24</v>
      </c>
      <c r="E47" s="317">
        <v>236.21</v>
      </c>
      <c r="F47" s="317">
        <v>236.24</v>
      </c>
      <c r="G47" s="317">
        <v>236.25</v>
      </c>
      <c r="H47" s="317">
        <v>236.21</v>
      </c>
      <c r="I47" s="317">
        <v>236.15</v>
      </c>
      <c r="J47" s="317">
        <v>236.06</v>
      </c>
      <c r="K47" s="317">
        <v>0</v>
      </c>
      <c r="L47" s="317">
        <v>0</v>
      </c>
      <c r="M47" s="317">
        <v>0</v>
      </c>
      <c r="N47" s="220">
        <f t="shared" si="0"/>
        <v>2125.8300000000004</v>
      </c>
      <c r="O47" s="106">
        <f t="shared" si="1"/>
        <v>236.20333333333338</v>
      </c>
    </row>
    <row r="48" spans="1:15" s="25" customFormat="1" ht="12.6" customHeight="1" x14ac:dyDescent="0.2">
      <c r="A48" s="105" t="s">
        <v>75</v>
      </c>
      <c r="B48" s="317">
        <v>1285.9000000000001</v>
      </c>
      <c r="C48" s="317">
        <v>1241.6300000000001</v>
      </c>
      <c r="D48" s="317">
        <v>1398.48</v>
      </c>
      <c r="E48" s="317">
        <v>1285.74</v>
      </c>
      <c r="F48" s="317">
        <v>1208.9100000000001</v>
      </c>
      <c r="G48" s="317">
        <v>1287.06</v>
      </c>
      <c r="H48" s="317">
        <v>1303.5</v>
      </c>
      <c r="I48" s="317">
        <v>1364.64</v>
      </c>
      <c r="J48" s="317">
        <v>1219.3800000000001</v>
      </c>
      <c r="K48" s="317">
        <v>0</v>
      </c>
      <c r="L48" s="317">
        <v>0</v>
      </c>
      <c r="M48" s="317">
        <v>0</v>
      </c>
      <c r="N48" s="220">
        <f t="shared" si="0"/>
        <v>11595.239999999998</v>
      </c>
      <c r="O48" s="106">
        <f t="shared" si="1"/>
        <v>1288.3599999999997</v>
      </c>
    </row>
    <row r="49" spans="1:15" s="25" customFormat="1" ht="12.6" customHeight="1" x14ac:dyDescent="0.2">
      <c r="A49" s="105" t="s">
        <v>211</v>
      </c>
      <c r="B49" s="317">
        <v>0</v>
      </c>
      <c r="C49" s="317">
        <v>0</v>
      </c>
      <c r="D49" s="317">
        <v>0</v>
      </c>
      <c r="E49" s="317">
        <v>0</v>
      </c>
      <c r="F49" s="317">
        <v>0</v>
      </c>
      <c r="G49" s="317">
        <v>0</v>
      </c>
      <c r="H49" s="317">
        <v>113.68</v>
      </c>
      <c r="I49" s="317">
        <v>0</v>
      </c>
      <c r="J49" s="317">
        <v>0</v>
      </c>
      <c r="K49" s="317">
        <v>0</v>
      </c>
      <c r="L49" s="317">
        <v>0</v>
      </c>
      <c r="M49" s="317">
        <v>0</v>
      </c>
      <c r="N49" s="220">
        <f t="shared" si="0"/>
        <v>113.68</v>
      </c>
      <c r="O49" s="106">
        <f t="shared" si="1"/>
        <v>113.68</v>
      </c>
    </row>
    <row r="50" spans="1:15" s="25" customFormat="1" ht="12.6" customHeight="1" x14ac:dyDescent="0.2">
      <c r="A50" s="105" t="s">
        <v>226</v>
      </c>
      <c r="B50" s="317">
        <v>0</v>
      </c>
      <c r="C50" s="317">
        <v>0</v>
      </c>
      <c r="D50" s="317">
        <v>0</v>
      </c>
      <c r="E50" s="317">
        <v>0</v>
      </c>
      <c r="F50" s="317">
        <v>0</v>
      </c>
      <c r="G50" s="317">
        <v>0</v>
      </c>
      <c r="H50" s="317">
        <v>0</v>
      </c>
      <c r="I50" s="317">
        <v>0</v>
      </c>
      <c r="J50" s="317">
        <v>0</v>
      </c>
      <c r="K50" s="317">
        <v>0</v>
      </c>
      <c r="L50" s="317">
        <v>0</v>
      </c>
      <c r="M50" s="317">
        <v>0</v>
      </c>
      <c r="N50" s="220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05" t="s">
        <v>107</v>
      </c>
      <c r="B51" s="317">
        <v>0</v>
      </c>
      <c r="C51" s="317">
        <v>0</v>
      </c>
      <c r="D51" s="317">
        <v>30</v>
      </c>
      <c r="E51" s="317">
        <v>0</v>
      </c>
      <c r="F51" s="317">
        <v>0</v>
      </c>
      <c r="G51" s="317">
        <v>0</v>
      </c>
      <c r="H51" s="317">
        <v>0</v>
      </c>
      <c r="I51" s="317">
        <v>0</v>
      </c>
      <c r="J51" s="317">
        <v>50</v>
      </c>
      <c r="K51" s="317">
        <v>0</v>
      </c>
      <c r="L51" s="317">
        <v>0</v>
      </c>
      <c r="M51" s="317">
        <v>0</v>
      </c>
      <c r="N51" s="220">
        <f>SUM(B51:M51)</f>
        <v>80</v>
      </c>
      <c r="O51" s="106">
        <f t="shared" si="1"/>
        <v>40</v>
      </c>
    </row>
    <row r="52" spans="1:15" s="25" customFormat="1" ht="12.6" customHeight="1" x14ac:dyDescent="0.2">
      <c r="A52" s="105" t="s">
        <v>79</v>
      </c>
      <c r="B52" s="317">
        <v>61.25</v>
      </c>
      <c r="C52" s="317">
        <v>61.25</v>
      </c>
      <c r="D52" s="317">
        <v>42</v>
      </c>
      <c r="E52" s="317">
        <v>0</v>
      </c>
      <c r="F52" s="317">
        <v>0</v>
      </c>
      <c r="G52" s="317">
        <v>0</v>
      </c>
      <c r="H52" s="317">
        <v>0</v>
      </c>
      <c r="I52" s="317">
        <v>36.5</v>
      </c>
      <c r="J52" s="317">
        <v>22</v>
      </c>
      <c r="K52" s="317">
        <v>0</v>
      </c>
      <c r="L52" s="317">
        <v>0</v>
      </c>
      <c r="M52" s="317">
        <v>0</v>
      </c>
      <c r="N52" s="220">
        <f t="shared" si="0"/>
        <v>223</v>
      </c>
      <c r="O52" s="106">
        <f t="shared" si="1"/>
        <v>44.6</v>
      </c>
    </row>
    <row r="53" spans="1:15" s="25" customFormat="1" ht="12.6" customHeight="1" x14ac:dyDescent="0.2">
      <c r="A53" s="105" t="s">
        <v>235</v>
      </c>
      <c r="B53" s="317">
        <v>0</v>
      </c>
      <c r="C53" s="317">
        <v>17.7</v>
      </c>
      <c r="D53" s="317">
        <v>39.549999999999997</v>
      </c>
      <c r="E53" s="317">
        <v>691.36</v>
      </c>
      <c r="F53" s="317">
        <v>3.38</v>
      </c>
      <c r="G53" s="317">
        <v>12.45</v>
      </c>
      <c r="H53" s="317">
        <v>6.23</v>
      </c>
      <c r="I53" s="317">
        <v>86.24</v>
      </c>
      <c r="J53" s="317">
        <v>60.72</v>
      </c>
      <c r="K53" s="317">
        <v>0</v>
      </c>
      <c r="L53" s="317">
        <v>0</v>
      </c>
      <c r="M53" s="317">
        <v>0</v>
      </c>
      <c r="N53" s="220">
        <f t="shared" si="0"/>
        <v>917.63000000000011</v>
      </c>
      <c r="O53" s="106">
        <f t="shared" si="1"/>
        <v>114.70375000000001</v>
      </c>
    </row>
    <row r="54" spans="1:15" s="25" customFormat="1" ht="12.6" customHeight="1" x14ac:dyDescent="0.2">
      <c r="A54" s="105" t="s">
        <v>81</v>
      </c>
      <c r="B54" s="317">
        <v>218.68</v>
      </c>
      <c r="C54" s="317">
        <v>218.68</v>
      </c>
      <c r="D54" s="317">
        <v>218.68</v>
      </c>
      <c r="E54" s="317">
        <v>218.68</v>
      </c>
      <c r="F54" s="317">
        <v>218.68</v>
      </c>
      <c r="G54" s="317">
        <v>218.68</v>
      </c>
      <c r="H54" s="317">
        <v>218.68</v>
      </c>
      <c r="I54" s="317">
        <v>218.68</v>
      </c>
      <c r="J54" s="317">
        <v>218.68</v>
      </c>
      <c r="K54" s="317">
        <v>0</v>
      </c>
      <c r="L54" s="317">
        <v>0</v>
      </c>
      <c r="M54" s="317">
        <v>0</v>
      </c>
      <c r="N54" s="220">
        <f>SUM(B54:M54)</f>
        <v>1968.1200000000003</v>
      </c>
      <c r="O54" s="106">
        <f t="shared" si="1"/>
        <v>218.68000000000004</v>
      </c>
    </row>
    <row r="55" spans="1:15" s="25" customFormat="1" ht="12.6" customHeight="1" x14ac:dyDescent="0.2">
      <c r="A55" s="105" t="s">
        <v>202</v>
      </c>
      <c r="B55" s="317">
        <v>0</v>
      </c>
      <c r="C55" s="317">
        <v>0</v>
      </c>
      <c r="D55" s="317">
        <v>0</v>
      </c>
      <c r="E55" s="317">
        <v>0</v>
      </c>
      <c r="F55" s="317">
        <v>0</v>
      </c>
      <c r="G55" s="317">
        <v>0</v>
      </c>
      <c r="H55" s="317">
        <v>0</v>
      </c>
      <c r="I55" s="317">
        <v>0</v>
      </c>
      <c r="J55" s="317">
        <v>0</v>
      </c>
      <c r="K55" s="317">
        <v>0</v>
      </c>
      <c r="L55" s="317">
        <v>0</v>
      </c>
      <c r="M55" s="317">
        <v>0</v>
      </c>
      <c r="N55" s="220">
        <f t="shared" si="0"/>
        <v>0</v>
      </c>
      <c r="O55" s="106" t="str">
        <f t="shared" si="1"/>
        <v/>
      </c>
    </row>
    <row r="56" spans="1:15" s="25" customFormat="1" ht="12.6" customHeight="1" thickBot="1" x14ac:dyDescent="0.25">
      <c r="A56" s="168" t="s">
        <v>1</v>
      </c>
      <c r="B56" s="178">
        <f>SUM(B7:B55)</f>
        <v>9745.39</v>
      </c>
      <c r="C56" s="178">
        <f t="shared" ref="C56:M56" si="3">SUM(C7:C55)</f>
        <v>8119.63</v>
      </c>
      <c r="D56" s="178">
        <f t="shared" si="3"/>
        <v>8755.15</v>
      </c>
      <c r="E56" s="178">
        <f t="shared" si="3"/>
        <v>8376.73</v>
      </c>
      <c r="F56" s="178">
        <f t="shared" si="3"/>
        <v>7005.68</v>
      </c>
      <c r="G56" s="178">
        <f t="shared" si="3"/>
        <v>5634.06</v>
      </c>
      <c r="H56" s="178">
        <f t="shared" si="3"/>
        <v>7122.29</v>
      </c>
      <c r="I56" s="178">
        <f t="shared" si="3"/>
        <v>6817.65</v>
      </c>
      <c r="J56" s="178">
        <f t="shared" si="3"/>
        <v>6016.630000000001</v>
      </c>
      <c r="K56" s="178">
        <f>SUM(K7:K55)</f>
        <v>0</v>
      </c>
      <c r="L56" s="178">
        <f t="shared" si="3"/>
        <v>0</v>
      </c>
      <c r="M56" s="178">
        <f t="shared" si="3"/>
        <v>0</v>
      </c>
      <c r="N56" s="178">
        <f>SUM(N7:N55)</f>
        <v>67593.209999999992</v>
      </c>
      <c r="O56" s="315">
        <f>IFERROR(AVERAGEIF(B56:M56,"&gt;0"),"")</f>
        <v>7510.3566666666657</v>
      </c>
    </row>
    <row r="57" spans="1:15" s="71" customFormat="1" ht="12.6" customHeight="1" thickBo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s="71" customFormat="1" ht="12.6" customHeight="1" thickBot="1" x14ac:dyDescent="0.25">
      <c r="A58" s="72" t="s">
        <v>2</v>
      </c>
      <c r="B58" s="295">
        <f t="shared" ref="B58:O58" si="4">B6</f>
        <v>43831</v>
      </c>
      <c r="C58" s="296">
        <f t="shared" si="4"/>
        <v>43862</v>
      </c>
      <c r="D58" s="296">
        <f t="shared" si="4"/>
        <v>43891</v>
      </c>
      <c r="E58" s="296">
        <f t="shared" si="4"/>
        <v>43922</v>
      </c>
      <c r="F58" s="296">
        <f t="shared" si="4"/>
        <v>43952</v>
      </c>
      <c r="G58" s="296">
        <f t="shared" si="4"/>
        <v>43983</v>
      </c>
      <c r="H58" s="296">
        <f t="shared" si="4"/>
        <v>44013</v>
      </c>
      <c r="I58" s="296">
        <f t="shared" si="4"/>
        <v>44044</v>
      </c>
      <c r="J58" s="296">
        <f t="shared" si="4"/>
        <v>44075</v>
      </c>
      <c r="K58" s="296">
        <f t="shared" si="4"/>
        <v>44105</v>
      </c>
      <c r="L58" s="296">
        <f t="shared" si="4"/>
        <v>44136</v>
      </c>
      <c r="M58" s="296">
        <f t="shared" si="4"/>
        <v>44166</v>
      </c>
      <c r="N58" s="297" t="str">
        <f t="shared" si="4"/>
        <v>Total</v>
      </c>
      <c r="O58" s="298" t="str">
        <f t="shared" si="4"/>
        <v>Média</v>
      </c>
    </row>
    <row r="59" spans="1:15" s="25" customFormat="1" ht="12.6" customHeight="1" x14ac:dyDescent="0.2">
      <c r="A59" s="111" t="s">
        <v>5</v>
      </c>
      <c r="B59" s="37">
        <v>0</v>
      </c>
      <c r="C59" s="37">
        <v>7500</v>
      </c>
      <c r="D59" s="37">
        <v>7875</v>
      </c>
      <c r="E59" s="37">
        <v>7875</v>
      </c>
      <c r="F59" s="37">
        <v>7875</v>
      </c>
      <c r="G59" s="37">
        <v>7875</v>
      </c>
      <c r="H59" s="37">
        <v>7875</v>
      </c>
      <c r="I59" s="37">
        <v>7875</v>
      </c>
      <c r="J59" s="37">
        <v>7875</v>
      </c>
      <c r="K59" s="37">
        <v>0</v>
      </c>
      <c r="L59" s="37">
        <v>0</v>
      </c>
      <c r="M59" s="37">
        <v>0</v>
      </c>
      <c r="N59" s="184">
        <f t="shared" ref="N59:N68" si="5">SUM(B59:M59)</f>
        <v>62625</v>
      </c>
      <c r="O59" s="106">
        <f>IFERROR(AVERAGEIF(B59:M59,"&gt;0"),"")</f>
        <v>7828.125</v>
      </c>
    </row>
    <row r="60" spans="1:15" s="25" customFormat="1" ht="12.6" customHeight="1" x14ac:dyDescent="0.2">
      <c r="A60" s="272" t="s">
        <v>166</v>
      </c>
      <c r="B60" s="37">
        <v>0</v>
      </c>
      <c r="C60" s="37">
        <v>1520.56</v>
      </c>
      <c r="D60" s="37">
        <v>405.75</v>
      </c>
      <c r="E60" s="37">
        <v>0</v>
      </c>
      <c r="F60" s="37">
        <v>0</v>
      </c>
      <c r="G60" s="37">
        <v>583.24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275">
        <f t="shared" si="5"/>
        <v>2509.5500000000002</v>
      </c>
      <c r="O60" s="106">
        <f t="shared" ref="O60:O67" si="6">IFERROR(AVERAGEIF(B60:M60,"&gt;0"),"")</f>
        <v>836.51666666666677</v>
      </c>
    </row>
    <row r="61" spans="1:15" s="25" customFormat="1" ht="12.6" customHeight="1" x14ac:dyDescent="0.2">
      <c r="A61" s="111" t="s">
        <v>429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214">
        <f t="shared" si="5"/>
        <v>0</v>
      </c>
      <c r="O61" s="106" t="str">
        <f t="shared" si="6"/>
        <v/>
      </c>
    </row>
    <row r="62" spans="1:15" s="25" customFormat="1" ht="12.6" customHeight="1" x14ac:dyDescent="0.2">
      <c r="A62" s="128" t="s">
        <v>321</v>
      </c>
      <c r="B62" s="37">
        <v>0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220">
        <f>SUM(B62:M62)</f>
        <v>0</v>
      </c>
      <c r="O62" s="106" t="str">
        <f t="shared" si="6"/>
        <v/>
      </c>
    </row>
    <row r="63" spans="1:15" s="25" customFormat="1" ht="12.6" customHeight="1" x14ac:dyDescent="0.2">
      <c r="A63" s="111" t="s">
        <v>307</v>
      </c>
      <c r="B63" s="37">
        <v>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184">
        <f>SUM(B63:M63)</f>
        <v>0</v>
      </c>
      <c r="O63" s="106" t="str">
        <f t="shared" si="6"/>
        <v/>
      </c>
    </row>
    <row r="64" spans="1:15" s="25" customFormat="1" ht="12.6" customHeight="1" x14ac:dyDescent="0.2">
      <c r="A64" s="111" t="s">
        <v>148</v>
      </c>
      <c r="B64" s="37">
        <v>5.39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184">
        <f t="shared" si="5"/>
        <v>5.39</v>
      </c>
      <c r="O64" s="106">
        <f t="shared" si="6"/>
        <v>5.39</v>
      </c>
    </row>
    <row r="65" spans="1:15" s="25" customFormat="1" ht="12.6" customHeight="1" x14ac:dyDescent="0.2">
      <c r="A65" s="111" t="s">
        <v>61</v>
      </c>
      <c r="B65" s="37">
        <v>1646.5</v>
      </c>
      <c r="C65" s="37">
        <v>360.5</v>
      </c>
      <c r="D65" s="37">
        <v>270.8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184">
        <f t="shared" si="5"/>
        <v>2277.8000000000002</v>
      </c>
      <c r="O65" s="106">
        <f t="shared" si="6"/>
        <v>759.26666666666677</v>
      </c>
    </row>
    <row r="66" spans="1:15" s="25" customFormat="1" ht="12.6" customHeight="1" x14ac:dyDescent="0.2">
      <c r="A66" s="111" t="s">
        <v>652</v>
      </c>
      <c r="B66" s="37"/>
      <c r="C66" s="37">
        <v>752</v>
      </c>
      <c r="D66" s="37">
        <v>0</v>
      </c>
      <c r="E66" s="37">
        <v>0</v>
      </c>
      <c r="F66" s="37">
        <v>611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184"/>
      <c r="O66" s="106">
        <f t="shared" si="6"/>
        <v>681.5</v>
      </c>
    </row>
    <row r="67" spans="1:15" s="25" customFormat="1" ht="12.6" customHeight="1" x14ac:dyDescent="0.2">
      <c r="A67" s="112" t="s">
        <v>3</v>
      </c>
      <c r="B67" s="37">
        <v>238.75</v>
      </c>
      <c r="C67" s="37">
        <v>705</v>
      </c>
      <c r="D67" s="37">
        <v>549.75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103</v>
      </c>
      <c r="K67" s="37">
        <v>0</v>
      </c>
      <c r="L67" s="37">
        <v>0</v>
      </c>
      <c r="M67" s="37">
        <v>0</v>
      </c>
      <c r="N67" s="184">
        <f t="shared" si="5"/>
        <v>1596.5</v>
      </c>
      <c r="O67" s="106">
        <f t="shared" si="6"/>
        <v>399.125</v>
      </c>
    </row>
    <row r="68" spans="1:15" s="25" customFormat="1" ht="12.6" customHeight="1" thickBot="1" x14ac:dyDescent="0.25">
      <c r="A68" s="176" t="s">
        <v>1</v>
      </c>
      <c r="B68" s="177">
        <f t="shared" ref="B68:M68" si="7">SUM(B59:B67)</f>
        <v>1890.64</v>
      </c>
      <c r="C68" s="177">
        <f t="shared" si="7"/>
        <v>10838.06</v>
      </c>
      <c r="D68" s="177">
        <f t="shared" si="7"/>
        <v>9101.2999999999993</v>
      </c>
      <c r="E68" s="177">
        <f t="shared" si="7"/>
        <v>7875</v>
      </c>
      <c r="F68" s="177">
        <f t="shared" si="7"/>
        <v>8486</v>
      </c>
      <c r="G68" s="177">
        <f t="shared" si="7"/>
        <v>8458.24</v>
      </c>
      <c r="H68" s="177">
        <f t="shared" si="7"/>
        <v>7875</v>
      </c>
      <c r="I68" s="177">
        <f t="shared" si="7"/>
        <v>7875</v>
      </c>
      <c r="J68" s="177">
        <f t="shared" si="7"/>
        <v>7978</v>
      </c>
      <c r="K68" s="177">
        <f t="shared" si="7"/>
        <v>0</v>
      </c>
      <c r="L68" s="177">
        <f t="shared" si="7"/>
        <v>0</v>
      </c>
      <c r="M68" s="177">
        <f t="shared" si="7"/>
        <v>0</v>
      </c>
      <c r="N68" s="190">
        <f t="shared" si="5"/>
        <v>70377.239999999991</v>
      </c>
      <c r="O68" s="304">
        <f>IFERROR(AVERAGEIF(B68:M68,"&gt;0"),"")</f>
        <v>7819.6933333333327</v>
      </c>
    </row>
    <row r="69" spans="1:15" s="25" customFormat="1" ht="12.6" customHeight="1" thickBot="1" x14ac:dyDescent="0.25">
      <c r="A69" s="4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43"/>
      <c r="O69" s="39"/>
    </row>
    <row r="70" spans="1:15" s="34" customFormat="1" ht="12.6" customHeight="1" thickBot="1" x14ac:dyDescent="0.25">
      <c r="A70" s="185" t="s">
        <v>9</v>
      </c>
      <c r="B70" s="201">
        <f>'[2]2020'!C39</f>
        <v>4912.88</v>
      </c>
      <c r="C70" s="201">
        <f>'[2]2020'!D39</f>
        <v>7765.07</v>
      </c>
      <c r="D70" s="201">
        <f>'[2]2020'!E39</f>
        <v>8159.74</v>
      </c>
      <c r="E70" s="201">
        <f>'[2]2020'!F39</f>
        <v>8729.19</v>
      </c>
      <c r="F70" s="201">
        <f>'[2]2020'!G39</f>
        <v>9903.67</v>
      </c>
      <c r="G70" s="201">
        <f>'[2]2020'!H39</f>
        <v>12807.32</v>
      </c>
      <c r="H70" s="201">
        <f>'[2]2020'!I39</f>
        <v>13899.54</v>
      </c>
      <c r="I70" s="201">
        <f>'[2]2020'!J39</f>
        <v>15136.79</v>
      </c>
      <c r="J70" s="201">
        <f>'[2]2020'!K39</f>
        <v>17143.71</v>
      </c>
      <c r="K70" s="201">
        <f>'[2]2020'!L39</f>
        <v>0</v>
      </c>
      <c r="L70" s="201">
        <f>'[2]2020'!M39</f>
        <v>0</v>
      </c>
      <c r="M70" s="201">
        <f>'[2]2020'!N39</f>
        <v>0</v>
      </c>
      <c r="N70" s="43"/>
      <c r="O70" s="43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480314960629921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/>
  <dimension ref="A1:P75"/>
  <sheetViews>
    <sheetView topLeftCell="A37" zoomScale="130" zoomScaleNormal="130" workbookViewId="0">
      <selection activeCell="J66" sqref="J66:J70"/>
    </sheetView>
  </sheetViews>
  <sheetFormatPr defaultRowHeight="12.75" x14ac:dyDescent="0.2"/>
  <cols>
    <col min="1" max="1" width="39.85546875" style="44" customWidth="1"/>
    <col min="2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thickBot="1" x14ac:dyDescent="0.25">
      <c r="A2" s="505" t="s">
        <v>645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s="52" customFormat="1" ht="12.6" customHeight="1" x14ac:dyDescent="0.2">
      <c r="A4" s="569" t="s">
        <v>31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2">
        <v>43831</v>
      </c>
      <c r="C6" s="102">
        <v>43862</v>
      </c>
      <c r="D6" s="102">
        <v>43891</v>
      </c>
      <c r="E6" s="102">
        <v>43922</v>
      </c>
      <c r="F6" s="102">
        <v>43952</v>
      </c>
      <c r="G6" s="102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534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 t="shared" ref="N7:N55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122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>SUM(B8:M8)</f>
        <v>0</v>
      </c>
      <c r="O8" s="106" t="str">
        <f t="shared" ref="O8:O55" si="1">IFERROR(AVERAGEIF(B8:M8,"&gt;0"),"")</f>
        <v/>
      </c>
    </row>
    <row r="9" spans="1:15" s="25" customFormat="1" ht="12.6" customHeight="1" x14ac:dyDescent="0.2">
      <c r="A9" s="105" t="s">
        <v>683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1945.12</v>
      </c>
      <c r="J9" s="26">
        <v>0</v>
      </c>
      <c r="K9" s="26">
        <v>0</v>
      </c>
      <c r="L9" s="26">
        <v>0</v>
      </c>
      <c r="M9" s="26">
        <v>0</v>
      </c>
      <c r="N9" s="184">
        <f>SUM(B9:M9)</f>
        <v>1945.12</v>
      </c>
      <c r="O9" s="106">
        <f t="shared" si="1"/>
        <v>1945.12</v>
      </c>
    </row>
    <row r="10" spans="1:15" s="25" customFormat="1" ht="12.6" customHeight="1" x14ac:dyDescent="0.2">
      <c r="A10" s="105" t="s">
        <v>113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115</v>
      </c>
      <c r="H10" s="26">
        <v>0</v>
      </c>
      <c r="I10" s="26"/>
      <c r="J10" s="26">
        <v>85.94</v>
      </c>
      <c r="K10" s="26">
        <v>0</v>
      </c>
      <c r="L10" s="26">
        <v>0</v>
      </c>
      <c r="M10" s="26">
        <v>0</v>
      </c>
      <c r="N10" s="184">
        <f t="shared" ref="N10:N17" si="2">SUM(B10:M10)</f>
        <v>200.94</v>
      </c>
      <c r="O10" s="106">
        <f t="shared" si="1"/>
        <v>100.47</v>
      </c>
    </row>
    <row r="11" spans="1:15" s="25" customFormat="1" ht="12.6" customHeight="1" x14ac:dyDescent="0.2">
      <c r="A11" s="105" t="s">
        <v>490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84">
        <f>SUM(B11:M11)</f>
        <v>0</v>
      </c>
      <c r="O11" s="106" t="str">
        <f t="shared" si="1"/>
        <v/>
      </c>
    </row>
    <row r="12" spans="1:15" s="25" customFormat="1" ht="12.6" customHeight="1" x14ac:dyDescent="0.2">
      <c r="A12" s="105" t="s">
        <v>278</v>
      </c>
      <c r="B12" s="26">
        <v>0</v>
      </c>
      <c r="C12" s="26">
        <v>0</v>
      </c>
      <c r="D12" s="26">
        <v>1384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>SUM(B12:M12)</f>
        <v>1384</v>
      </c>
      <c r="O12" s="106">
        <f t="shared" si="1"/>
        <v>1384</v>
      </c>
    </row>
    <row r="13" spans="1:15" s="25" customFormat="1" ht="12.6" customHeight="1" x14ac:dyDescent="0.2">
      <c r="A13" s="105" t="s">
        <v>131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41.03</v>
      </c>
      <c r="J13" s="26">
        <v>0</v>
      </c>
      <c r="K13" s="26">
        <v>0</v>
      </c>
      <c r="L13" s="26">
        <v>0</v>
      </c>
      <c r="M13" s="26">
        <v>0</v>
      </c>
      <c r="N13" s="184">
        <f t="shared" si="2"/>
        <v>41.03</v>
      </c>
      <c r="O13" s="106">
        <f t="shared" si="1"/>
        <v>41.03</v>
      </c>
    </row>
    <row r="14" spans="1:15" s="25" customFormat="1" ht="12.6" customHeight="1" x14ac:dyDescent="0.2">
      <c r="A14" s="105" t="s">
        <v>157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450</v>
      </c>
      <c r="J14" s="26">
        <v>0</v>
      </c>
      <c r="K14" s="26">
        <v>0</v>
      </c>
      <c r="L14" s="26">
        <v>0</v>
      </c>
      <c r="M14" s="26">
        <v>0</v>
      </c>
      <c r="N14" s="184">
        <f t="shared" si="2"/>
        <v>450</v>
      </c>
      <c r="O14" s="106">
        <f t="shared" si="1"/>
        <v>450</v>
      </c>
    </row>
    <row r="15" spans="1:15" s="25" customFormat="1" ht="12.6" customHeight="1" x14ac:dyDescent="0.2">
      <c r="A15" s="105" t="s">
        <v>154</v>
      </c>
      <c r="B15" s="26">
        <v>600</v>
      </c>
      <c r="C15" s="26">
        <v>514.01199999999994</v>
      </c>
      <c r="D15" s="26">
        <v>245.77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 t="shared" si="2"/>
        <v>1359.7819999999999</v>
      </c>
      <c r="O15" s="106">
        <f t="shared" si="1"/>
        <v>453.26066666666662</v>
      </c>
    </row>
    <row r="16" spans="1:15" s="25" customFormat="1" ht="12.6" customHeight="1" x14ac:dyDescent="0.2">
      <c r="A16" s="105" t="s">
        <v>182</v>
      </c>
      <c r="B16" s="26">
        <v>0</v>
      </c>
      <c r="C16" s="26">
        <v>0</v>
      </c>
      <c r="D16" s="26">
        <v>633.36</v>
      </c>
      <c r="E16" s="26">
        <v>0</v>
      </c>
      <c r="F16" s="26">
        <v>0</v>
      </c>
      <c r="G16" s="26">
        <v>301.66000000000003</v>
      </c>
      <c r="H16" s="26">
        <v>0</v>
      </c>
      <c r="I16" s="26">
        <v>69.709999999999994</v>
      </c>
      <c r="J16" s="26">
        <v>300</v>
      </c>
      <c r="K16" s="26">
        <v>0</v>
      </c>
      <c r="L16" s="26">
        <v>0</v>
      </c>
      <c r="M16" s="26">
        <v>0</v>
      </c>
      <c r="N16" s="184">
        <f t="shared" si="2"/>
        <v>1304.73</v>
      </c>
      <c r="O16" s="106">
        <f t="shared" si="1"/>
        <v>326.1825</v>
      </c>
    </row>
    <row r="17" spans="1:15" s="25" customFormat="1" ht="12.6" customHeight="1" x14ac:dyDescent="0.2">
      <c r="A17" s="105" t="s">
        <v>491</v>
      </c>
      <c r="B17" s="26">
        <v>639.70000000000005</v>
      </c>
      <c r="C17" s="26">
        <v>0</v>
      </c>
      <c r="D17" s="26">
        <v>890.08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84">
        <f t="shared" si="2"/>
        <v>1529.7800000000002</v>
      </c>
      <c r="O17" s="106">
        <f t="shared" si="1"/>
        <v>764.8900000000001</v>
      </c>
    </row>
    <row r="18" spans="1:15" s="25" customFormat="1" ht="12.6" customHeight="1" x14ac:dyDescent="0.2">
      <c r="A18" s="105" t="s">
        <v>581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84">
        <f>SUM(B18:M18)</f>
        <v>0</v>
      </c>
      <c r="O18" s="106" t="str">
        <f t="shared" si="1"/>
        <v/>
      </c>
    </row>
    <row r="19" spans="1:15" s="25" customFormat="1" ht="12.6" customHeight="1" x14ac:dyDescent="0.2">
      <c r="A19" s="105" t="s">
        <v>628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>SUM(B19:M19)</f>
        <v>0</v>
      </c>
      <c r="O19" s="106" t="str">
        <f t="shared" si="1"/>
        <v/>
      </c>
    </row>
    <row r="20" spans="1:15" s="25" customFormat="1" ht="12.6" customHeight="1" x14ac:dyDescent="0.2">
      <c r="A20" s="105" t="s">
        <v>67</v>
      </c>
      <c r="B20" s="26">
        <v>0</v>
      </c>
      <c r="C20" s="26">
        <v>160</v>
      </c>
      <c r="D20" s="26">
        <v>73.89</v>
      </c>
      <c r="E20" s="26">
        <v>0</v>
      </c>
      <c r="F20" s="26">
        <v>0</v>
      </c>
      <c r="G20" s="26">
        <v>72.349999999999994</v>
      </c>
      <c r="H20" s="26">
        <v>24.03</v>
      </c>
      <c r="I20" s="26">
        <v>46.1</v>
      </c>
      <c r="J20" s="26">
        <v>18.809999999999999</v>
      </c>
      <c r="K20" s="26">
        <v>0</v>
      </c>
      <c r="L20" s="26">
        <v>0</v>
      </c>
      <c r="M20" s="26">
        <v>0</v>
      </c>
      <c r="N20" s="184">
        <f t="shared" si="0"/>
        <v>395.18</v>
      </c>
      <c r="O20" s="106">
        <f t="shared" si="1"/>
        <v>65.86333333333333</v>
      </c>
    </row>
    <row r="21" spans="1:15" s="25" customFormat="1" ht="12.6" customHeight="1" x14ac:dyDescent="0.2">
      <c r="A21" s="117" t="s">
        <v>91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62" t="s">
        <v>158</v>
      </c>
      <c r="B22" s="26">
        <v>200</v>
      </c>
      <c r="C22" s="26">
        <v>750</v>
      </c>
      <c r="D22" s="26"/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130</v>
      </c>
      <c r="K22" s="26">
        <v>0</v>
      </c>
      <c r="L22" s="26">
        <v>0</v>
      </c>
      <c r="M22" s="26">
        <v>0</v>
      </c>
      <c r="N22" s="184">
        <f t="shared" si="0"/>
        <v>1080</v>
      </c>
      <c r="O22" s="106">
        <f t="shared" si="1"/>
        <v>360</v>
      </c>
    </row>
    <row r="23" spans="1:15" s="25" customFormat="1" ht="12.6" customHeight="1" x14ac:dyDescent="0.2">
      <c r="A23" s="277" t="s">
        <v>142</v>
      </c>
      <c r="B23" s="26">
        <v>284</v>
      </c>
      <c r="C23" s="26">
        <v>484</v>
      </c>
      <c r="D23" s="26">
        <v>284</v>
      </c>
      <c r="E23" s="26">
        <v>284</v>
      </c>
      <c r="F23" s="26">
        <v>284</v>
      </c>
      <c r="G23" s="26">
        <v>1084</v>
      </c>
      <c r="H23" s="26">
        <v>0</v>
      </c>
      <c r="I23" s="26">
        <v>284</v>
      </c>
      <c r="J23" s="26">
        <v>364</v>
      </c>
      <c r="K23" s="26">
        <v>0</v>
      </c>
      <c r="L23" s="26">
        <v>0</v>
      </c>
      <c r="M23" s="26">
        <v>0</v>
      </c>
      <c r="N23" s="184">
        <f t="shared" si="0"/>
        <v>3352</v>
      </c>
      <c r="O23" s="106">
        <f t="shared" si="1"/>
        <v>419</v>
      </c>
    </row>
    <row r="24" spans="1:15" s="25" customFormat="1" ht="12.6" customHeight="1" x14ac:dyDescent="0.2">
      <c r="A24" s="156" t="s">
        <v>68</v>
      </c>
      <c r="B24" s="26">
        <v>0</v>
      </c>
      <c r="C24" s="26">
        <v>70</v>
      </c>
      <c r="D24" s="26">
        <v>392</v>
      </c>
      <c r="E24" s="26">
        <v>95</v>
      </c>
      <c r="F24" s="26">
        <v>257.95999999999998</v>
      </c>
      <c r="G24" s="26">
        <v>106</v>
      </c>
      <c r="H24" s="26">
        <v>285</v>
      </c>
      <c r="I24" s="26">
        <v>280</v>
      </c>
      <c r="J24" s="26">
        <v>56</v>
      </c>
      <c r="K24" s="26">
        <v>0</v>
      </c>
      <c r="L24" s="26">
        <v>0</v>
      </c>
      <c r="M24" s="26">
        <v>0</v>
      </c>
      <c r="N24" s="184">
        <f t="shared" si="0"/>
        <v>1541.96</v>
      </c>
      <c r="O24" s="106">
        <f t="shared" si="1"/>
        <v>192.745</v>
      </c>
    </row>
    <row r="25" spans="1:15" s="25" customFormat="1" ht="12.6" customHeight="1" x14ac:dyDescent="0.2">
      <c r="A25" s="156" t="s">
        <v>77</v>
      </c>
      <c r="B25" s="26">
        <v>0</v>
      </c>
      <c r="C25" s="26">
        <v>50</v>
      </c>
      <c r="D25" s="26">
        <v>50</v>
      </c>
      <c r="E25" s="26">
        <v>100</v>
      </c>
      <c r="F25" s="26">
        <v>0</v>
      </c>
      <c r="G25" s="26">
        <v>0</v>
      </c>
      <c r="H25" s="26">
        <v>0</v>
      </c>
      <c r="I25" s="26">
        <v>20</v>
      </c>
      <c r="J25" s="26">
        <v>0</v>
      </c>
      <c r="K25" s="26">
        <v>0</v>
      </c>
      <c r="L25" s="26">
        <v>0</v>
      </c>
      <c r="M25" s="26">
        <v>0</v>
      </c>
      <c r="N25" s="184">
        <f t="shared" si="0"/>
        <v>220</v>
      </c>
      <c r="O25" s="106">
        <f t="shared" si="1"/>
        <v>55</v>
      </c>
    </row>
    <row r="26" spans="1:15" s="25" customFormat="1" ht="12.6" customHeight="1" x14ac:dyDescent="0.2">
      <c r="A26" s="156" t="s">
        <v>111</v>
      </c>
      <c r="B26" s="26">
        <v>0</v>
      </c>
      <c r="C26" s="26">
        <v>283.91000000000003</v>
      </c>
      <c r="D26" s="26">
        <v>200.58</v>
      </c>
      <c r="E26" s="26">
        <v>222.8</v>
      </c>
      <c r="F26" s="26">
        <v>0</v>
      </c>
      <c r="G26" s="26">
        <v>0</v>
      </c>
      <c r="H26" s="26">
        <v>882.63</v>
      </c>
      <c r="I26" s="26">
        <v>199.9</v>
      </c>
      <c r="J26" s="26">
        <v>0</v>
      </c>
      <c r="K26" s="26">
        <v>0</v>
      </c>
      <c r="L26" s="26">
        <v>0</v>
      </c>
      <c r="M26" s="26">
        <v>0</v>
      </c>
      <c r="N26" s="184">
        <f t="shared" si="0"/>
        <v>1789.8200000000002</v>
      </c>
      <c r="O26" s="106">
        <f t="shared" si="1"/>
        <v>357.96400000000006</v>
      </c>
    </row>
    <row r="27" spans="1:15" s="25" customFormat="1" ht="12.6" customHeight="1" x14ac:dyDescent="0.2">
      <c r="A27" s="156" t="s">
        <v>69</v>
      </c>
      <c r="B27" s="26">
        <v>0</v>
      </c>
      <c r="C27" s="26">
        <v>0</v>
      </c>
      <c r="D27" s="26">
        <v>0</v>
      </c>
      <c r="E27" s="26">
        <v>0</v>
      </c>
      <c r="F27" s="26">
        <v>478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84">
        <f t="shared" si="0"/>
        <v>478</v>
      </c>
      <c r="O27" s="106">
        <f t="shared" si="1"/>
        <v>478</v>
      </c>
    </row>
    <row r="28" spans="1:15" s="25" customFormat="1" ht="12.6" customHeight="1" x14ac:dyDescent="0.2">
      <c r="A28" s="156" t="s">
        <v>582</v>
      </c>
      <c r="B28" s="26">
        <v>789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84">
        <f t="shared" si="0"/>
        <v>789</v>
      </c>
      <c r="O28" s="106">
        <f t="shared" si="1"/>
        <v>789</v>
      </c>
    </row>
    <row r="29" spans="1:15" s="25" customFormat="1" ht="12.6" customHeight="1" x14ac:dyDescent="0.2">
      <c r="A29" s="156" t="s">
        <v>126</v>
      </c>
      <c r="B29" s="26">
        <v>0</v>
      </c>
      <c r="C29" s="26">
        <v>0</v>
      </c>
      <c r="D29" s="26">
        <v>0</v>
      </c>
      <c r="E29" s="26">
        <v>270</v>
      </c>
      <c r="F29" s="26">
        <v>270</v>
      </c>
      <c r="G29" s="26">
        <v>0</v>
      </c>
      <c r="H29" s="26">
        <v>0</v>
      </c>
      <c r="I29" s="26">
        <v>200</v>
      </c>
      <c r="J29" s="26">
        <v>0</v>
      </c>
      <c r="K29" s="26">
        <v>0</v>
      </c>
      <c r="L29" s="26">
        <v>0</v>
      </c>
      <c r="M29" s="26">
        <v>0</v>
      </c>
      <c r="N29" s="184">
        <f>SUM(B29:M29)</f>
        <v>740</v>
      </c>
      <c r="O29" s="106">
        <f t="shared" si="1"/>
        <v>246.66666666666666</v>
      </c>
    </row>
    <row r="30" spans="1:15" s="25" customFormat="1" ht="12.6" customHeight="1" x14ac:dyDescent="0.2">
      <c r="A30" s="156" t="s">
        <v>405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>SUM(B30:M30)</f>
        <v>0</v>
      </c>
      <c r="O30" s="106" t="str">
        <f t="shared" si="1"/>
        <v/>
      </c>
    </row>
    <row r="31" spans="1:15" s="25" customFormat="1" ht="12.6" customHeight="1" x14ac:dyDescent="0.2">
      <c r="A31" s="156" t="s">
        <v>176</v>
      </c>
      <c r="B31" s="26">
        <v>0</v>
      </c>
      <c r="C31" s="26">
        <v>315</v>
      </c>
      <c r="D31" s="26">
        <v>28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74</v>
      </c>
      <c r="K31" s="26">
        <v>0</v>
      </c>
      <c r="L31" s="26">
        <v>0</v>
      </c>
      <c r="M31" s="26">
        <v>0</v>
      </c>
      <c r="N31" s="184">
        <f t="shared" si="0"/>
        <v>417</v>
      </c>
      <c r="O31" s="106">
        <f t="shared" si="1"/>
        <v>139</v>
      </c>
    </row>
    <row r="32" spans="1:15" s="25" customFormat="1" ht="12.6" customHeight="1" x14ac:dyDescent="0.2">
      <c r="A32" s="156" t="s">
        <v>118</v>
      </c>
      <c r="B32" s="26">
        <v>0</v>
      </c>
      <c r="C32" s="26">
        <v>80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0"/>
        <v>80</v>
      </c>
      <c r="O32" s="106">
        <f t="shared" si="1"/>
        <v>80</v>
      </c>
    </row>
    <row r="33" spans="1:15" s="25" customFormat="1" ht="12.6" customHeight="1" x14ac:dyDescent="0.2">
      <c r="A33" s="156" t="s">
        <v>675</v>
      </c>
      <c r="B33" s="26">
        <v>0</v>
      </c>
      <c r="C33" s="26"/>
      <c r="D33" s="26">
        <v>0</v>
      </c>
      <c r="E33" s="26">
        <v>82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/>
      <c r="O33" s="106"/>
    </row>
    <row r="34" spans="1:15" s="25" customFormat="1" ht="12.6" customHeight="1" x14ac:dyDescent="0.2">
      <c r="A34" s="156" t="s">
        <v>76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84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56" t="s">
        <v>496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184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56" t="s">
        <v>139</v>
      </c>
      <c r="B36" s="26">
        <v>385</v>
      </c>
      <c r="C36" s="26">
        <v>385</v>
      </c>
      <c r="D36" s="26">
        <v>385</v>
      </c>
      <c r="E36" s="26">
        <v>735</v>
      </c>
      <c r="F36" s="26">
        <v>735</v>
      </c>
      <c r="G36" s="26">
        <v>735</v>
      </c>
      <c r="H36" s="26">
        <v>735</v>
      </c>
      <c r="I36" s="26">
        <v>735</v>
      </c>
      <c r="J36" s="26">
        <v>350</v>
      </c>
      <c r="K36" s="26">
        <v>0</v>
      </c>
      <c r="L36" s="26">
        <v>0</v>
      </c>
      <c r="M36" s="26">
        <v>0</v>
      </c>
      <c r="N36" s="184">
        <f t="shared" si="0"/>
        <v>5180</v>
      </c>
      <c r="O36" s="106">
        <f t="shared" si="1"/>
        <v>575.55555555555554</v>
      </c>
    </row>
    <row r="37" spans="1:15" s="25" customFormat="1" ht="12.6" customHeight="1" x14ac:dyDescent="0.2">
      <c r="A37" s="270" t="s">
        <v>372</v>
      </c>
      <c r="B37" s="26">
        <v>91.34</v>
      </c>
      <c r="C37" s="26">
        <v>91.34</v>
      </c>
      <c r="D37" s="26">
        <v>91.34</v>
      </c>
      <c r="E37" s="26">
        <v>91.34</v>
      </c>
      <c r="F37" s="26">
        <v>91.34</v>
      </c>
      <c r="G37" s="26">
        <v>120.2</v>
      </c>
      <c r="H37" s="26">
        <v>120.2</v>
      </c>
      <c r="I37" s="26">
        <v>120.2</v>
      </c>
      <c r="J37" s="26">
        <v>120.2</v>
      </c>
      <c r="K37" s="26">
        <v>0</v>
      </c>
      <c r="L37" s="26">
        <v>0</v>
      </c>
      <c r="M37" s="26">
        <v>0</v>
      </c>
      <c r="N37" s="184">
        <f>SUM(B37:M37)</f>
        <v>937.50000000000023</v>
      </c>
      <c r="O37" s="106">
        <f t="shared" si="1"/>
        <v>104.16666666666669</v>
      </c>
    </row>
    <row r="38" spans="1:15" s="25" customFormat="1" ht="12.6" customHeight="1" x14ac:dyDescent="0.2">
      <c r="A38" s="156" t="s">
        <v>173</v>
      </c>
      <c r="B38" s="26">
        <v>706.85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84">
        <f t="shared" si="0"/>
        <v>706.85</v>
      </c>
      <c r="O38" s="106">
        <f t="shared" si="1"/>
        <v>706.85</v>
      </c>
    </row>
    <row r="39" spans="1:15" s="25" customFormat="1" ht="12.6" customHeight="1" x14ac:dyDescent="0.2">
      <c r="A39" s="156" t="s">
        <v>197</v>
      </c>
      <c r="B39" s="26"/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120</v>
      </c>
      <c r="J39" s="26">
        <v>0</v>
      </c>
      <c r="K39" s="26">
        <v>0</v>
      </c>
      <c r="L39" s="26">
        <v>0</v>
      </c>
      <c r="M39" s="26">
        <v>0</v>
      </c>
      <c r="N39" s="184">
        <f t="shared" si="0"/>
        <v>120</v>
      </c>
      <c r="O39" s="106">
        <f t="shared" si="1"/>
        <v>120</v>
      </c>
    </row>
    <row r="40" spans="1:15" s="25" customFormat="1" ht="12.6" customHeight="1" x14ac:dyDescent="0.2">
      <c r="A40" s="156" t="s">
        <v>524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116</v>
      </c>
      <c r="K40" s="26">
        <v>0</v>
      </c>
      <c r="L40" s="26">
        <v>0</v>
      </c>
      <c r="M40" s="26">
        <v>0</v>
      </c>
      <c r="N40" s="184">
        <f>SUM(B40:M40)</f>
        <v>116</v>
      </c>
      <c r="O40" s="106">
        <f t="shared" si="1"/>
        <v>116</v>
      </c>
    </row>
    <row r="41" spans="1:15" s="25" customFormat="1" ht="12.6" customHeight="1" x14ac:dyDescent="0.2">
      <c r="A41" s="156" t="s">
        <v>500</v>
      </c>
      <c r="B41" s="26">
        <v>138.1</v>
      </c>
      <c r="C41" s="26">
        <v>0</v>
      </c>
      <c r="D41" s="26">
        <v>117.45</v>
      </c>
      <c r="E41" s="26">
        <v>0</v>
      </c>
      <c r="F41" s="26">
        <v>212.75</v>
      </c>
      <c r="G41" s="26">
        <v>312.95</v>
      </c>
      <c r="H41" s="26">
        <v>0</v>
      </c>
      <c r="I41" s="26">
        <v>931.9</v>
      </c>
      <c r="J41" s="26">
        <v>0</v>
      </c>
      <c r="K41" s="26">
        <v>0</v>
      </c>
      <c r="L41" s="26">
        <v>0</v>
      </c>
      <c r="M41" s="26">
        <v>0</v>
      </c>
      <c r="N41" s="184">
        <f t="shared" si="0"/>
        <v>1713.15</v>
      </c>
      <c r="O41" s="106">
        <f t="shared" si="1"/>
        <v>342.63</v>
      </c>
    </row>
    <row r="42" spans="1:15" s="25" customFormat="1" ht="12.6" customHeight="1" x14ac:dyDescent="0.2">
      <c r="A42" s="127" t="s">
        <v>536</v>
      </c>
      <c r="B42" s="26">
        <v>16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84">
        <f t="shared" si="0"/>
        <v>16</v>
      </c>
      <c r="O42" s="106">
        <f t="shared" si="1"/>
        <v>16</v>
      </c>
    </row>
    <row r="43" spans="1:15" s="25" customFormat="1" ht="12.6" customHeight="1" x14ac:dyDescent="0.2">
      <c r="A43" s="105" t="s">
        <v>95</v>
      </c>
      <c r="B43" s="26">
        <v>1732.52</v>
      </c>
      <c r="C43" s="26">
        <v>1131.7</v>
      </c>
      <c r="D43" s="26">
        <v>623.13</v>
      </c>
      <c r="E43" s="26">
        <v>909.81</v>
      </c>
      <c r="F43" s="26">
        <v>894.7</v>
      </c>
      <c r="G43" s="26">
        <v>229.98</v>
      </c>
      <c r="H43" s="26">
        <v>462.31</v>
      </c>
      <c r="I43" s="26">
        <v>352.22</v>
      </c>
      <c r="J43" s="26">
        <v>324.01</v>
      </c>
      <c r="K43" s="26">
        <v>0</v>
      </c>
      <c r="L43" s="26">
        <v>0</v>
      </c>
      <c r="M43" s="26">
        <v>0</v>
      </c>
      <c r="N43" s="184">
        <f t="shared" si="0"/>
        <v>6660.38</v>
      </c>
      <c r="O43" s="106">
        <f t="shared" si="1"/>
        <v>740.04222222222222</v>
      </c>
    </row>
    <row r="44" spans="1:15" s="25" customFormat="1" ht="12.6" customHeight="1" x14ac:dyDescent="0.2">
      <c r="A44" s="105" t="s">
        <v>367</v>
      </c>
      <c r="B44" s="26">
        <v>0</v>
      </c>
      <c r="C44" s="26">
        <v>600</v>
      </c>
      <c r="D44" s="26">
        <v>0</v>
      </c>
      <c r="E44" s="26">
        <v>0</v>
      </c>
      <c r="F44" s="26">
        <v>400</v>
      </c>
      <c r="G44" s="26">
        <v>0</v>
      </c>
      <c r="H44" s="26">
        <v>250</v>
      </c>
      <c r="I44" s="26">
        <v>0</v>
      </c>
      <c r="J44" s="26">
        <v>650</v>
      </c>
      <c r="K44" s="26">
        <v>0</v>
      </c>
      <c r="L44" s="26">
        <v>0</v>
      </c>
      <c r="M44" s="26">
        <v>0</v>
      </c>
      <c r="N44" s="184">
        <f t="shared" si="0"/>
        <v>1900</v>
      </c>
      <c r="O44" s="106">
        <f t="shared" si="1"/>
        <v>475</v>
      </c>
    </row>
    <row r="45" spans="1:15" s="25" customFormat="1" ht="12.6" customHeight="1" x14ac:dyDescent="0.2">
      <c r="A45" s="105" t="s">
        <v>96</v>
      </c>
      <c r="B45" s="26">
        <v>529.57000000000005</v>
      </c>
      <c r="C45" s="26">
        <v>599.57000000000005</v>
      </c>
      <c r="D45" s="26">
        <v>529.57000000000005</v>
      </c>
      <c r="E45" s="26">
        <v>559.57000000000005</v>
      </c>
      <c r="F45" s="26">
        <v>529.57000000000005</v>
      </c>
      <c r="G45" s="26">
        <v>144.9</v>
      </c>
      <c r="H45" s="26">
        <v>529.57000000000005</v>
      </c>
      <c r="I45" s="26">
        <v>529.57000000000005</v>
      </c>
      <c r="J45" s="26">
        <v>854.75</v>
      </c>
      <c r="K45" s="26">
        <v>0</v>
      </c>
      <c r="L45" s="26">
        <v>0</v>
      </c>
      <c r="M45" s="26">
        <v>0</v>
      </c>
      <c r="N45" s="184">
        <f t="shared" si="0"/>
        <v>4806.6400000000012</v>
      </c>
      <c r="O45" s="106">
        <f t="shared" si="1"/>
        <v>534.07111111111124</v>
      </c>
    </row>
    <row r="46" spans="1:15" s="25" customFormat="1" ht="12.6" customHeight="1" x14ac:dyDescent="0.2">
      <c r="A46" s="105" t="s">
        <v>74</v>
      </c>
      <c r="B46" s="26">
        <v>223</v>
      </c>
      <c r="C46" s="26">
        <v>223</v>
      </c>
      <c r="D46" s="26">
        <v>223</v>
      </c>
      <c r="E46" s="26">
        <v>223</v>
      </c>
      <c r="F46" s="26">
        <v>0</v>
      </c>
      <c r="G46" s="26">
        <v>446</v>
      </c>
      <c r="H46" s="26">
        <v>223</v>
      </c>
      <c r="I46" s="26">
        <v>223</v>
      </c>
      <c r="J46" s="26">
        <v>223</v>
      </c>
      <c r="K46" s="26">
        <v>0</v>
      </c>
      <c r="L46" s="26">
        <v>0</v>
      </c>
      <c r="M46" s="26">
        <v>0</v>
      </c>
      <c r="N46" s="184">
        <f t="shared" si="0"/>
        <v>2007</v>
      </c>
      <c r="O46" s="106">
        <f t="shared" si="1"/>
        <v>250.875</v>
      </c>
    </row>
    <row r="47" spans="1:15" s="25" customFormat="1" ht="12.6" customHeight="1" x14ac:dyDescent="0.2">
      <c r="A47" s="105" t="s">
        <v>75</v>
      </c>
      <c r="B47" s="26">
        <v>539.24</v>
      </c>
      <c r="C47" s="26">
        <v>557.58000000000004</v>
      </c>
      <c r="D47" s="26">
        <v>572</v>
      </c>
      <c r="E47" s="26">
        <v>561.38</v>
      </c>
      <c r="F47" s="26">
        <v>519.71</v>
      </c>
      <c r="G47" s="26">
        <v>946.03</v>
      </c>
      <c r="H47" s="26">
        <v>528.48</v>
      </c>
      <c r="I47" s="26">
        <v>548.67999999999995</v>
      </c>
      <c r="J47" s="26">
        <v>272.68</v>
      </c>
      <c r="K47" s="26">
        <v>0</v>
      </c>
      <c r="L47" s="26">
        <v>0</v>
      </c>
      <c r="M47" s="26">
        <v>0</v>
      </c>
      <c r="N47" s="184">
        <f t="shared" si="0"/>
        <v>5045.7800000000007</v>
      </c>
      <c r="O47" s="106">
        <f t="shared" si="1"/>
        <v>560.64222222222224</v>
      </c>
    </row>
    <row r="48" spans="1:15" s="25" customFormat="1" ht="12.6" customHeight="1" x14ac:dyDescent="0.2">
      <c r="A48" s="105" t="s">
        <v>175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/>
      <c r="J48" s="26">
        <v>0</v>
      </c>
      <c r="K48" s="26">
        <v>0</v>
      </c>
      <c r="L48" s="26">
        <v>0</v>
      </c>
      <c r="M48" s="26">
        <v>0</v>
      </c>
      <c r="N48" s="184">
        <f t="shared" si="0"/>
        <v>0</v>
      </c>
      <c r="O48" s="106" t="str">
        <f t="shared" si="1"/>
        <v/>
      </c>
    </row>
    <row r="49" spans="1:15" s="25" customFormat="1" ht="12.6" customHeight="1" x14ac:dyDescent="0.2">
      <c r="A49" s="105" t="s">
        <v>112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184">
        <f t="shared" si="0"/>
        <v>0</v>
      </c>
      <c r="O49" s="106" t="str">
        <f t="shared" si="1"/>
        <v/>
      </c>
    </row>
    <row r="50" spans="1:15" s="25" customFormat="1" ht="12.6" customHeight="1" x14ac:dyDescent="0.2">
      <c r="A50" s="105" t="s">
        <v>352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184">
        <f t="shared" si="0"/>
        <v>0</v>
      </c>
      <c r="O50" s="106" t="str">
        <f t="shared" si="1"/>
        <v/>
      </c>
    </row>
    <row r="51" spans="1:15" s="25" customFormat="1" ht="12.6" customHeight="1" x14ac:dyDescent="0.2">
      <c r="A51" s="105" t="s">
        <v>269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84">
        <f t="shared" si="0"/>
        <v>0</v>
      </c>
      <c r="O51" s="106" t="str">
        <f t="shared" si="1"/>
        <v/>
      </c>
    </row>
    <row r="52" spans="1:15" s="25" customFormat="1" ht="12.6" customHeight="1" x14ac:dyDescent="0.2">
      <c r="A52" s="105" t="s">
        <v>79</v>
      </c>
      <c r="B52" s="26">
        <v>61</v>
      </c>
      <c r="C52" s="26">
        <v>72.5</v>
      </c>
      <c r="D52" s="26">
        <v>71.5</v>
      </c>
      <c r="E52" s="26">
        <v>72</v>
      </c>
      <c r="F52" s="26">
        <v>82</v>
      </c>
      <c r="G52" s="26">
        <v>126.5</v>
      </c>
      <c r="H52" s="26">
        <v>70</v>
      </c>
      <c r="I52" s="26">
        <v>90</v>
      </c>
      <c r="J52" s="26">
        <v>92.5</v>
      </c>
      <c r="K52" s="26">
        <v>0</v>
      </c>
      <c r="L52" s="26">
        <v>0</v>
      </c>
      <c r="M52" s="26">
        <v>0</v>
      </c>
      <c r="N52" s="184">
        <f t="shared" si="0"/>
        <v>738</v>
      </c>
      <c r="O52" s="106">
        <f t="shared" si="1"/>
        <v>82</v>
      </c>
    </row>
    <row r="53" spans="1:15" s="25" customFormat="1" ht="12.6" customHeight="1" x14ac:dyDescent="0.2">
      <c r="A53" s="105" t="s">
        <v>549</v>
      </c>
      <c r="B53" s="26">
        <v>0</v>
      </c>
      <c r="C53" s="26">
        <v>0</v>
      </c>
      <c r="D53" s="26">
        <v>0</v>
      </c>
      <c r="E53" s="26">
        <v>0</v>
      </c>
      <c r="F53" s="26">
        <v>10.5</v>
      </c>
      <c r="G53" s="26">
        <v>7.13</v>
      </c>
      <c r="H53" s="26">
        <v>0.62</v>
      </c>
      <c r="I53" s="26">
        <v>181.67</v>
      </c>
      <c r="J53" s="26">
        <v>0</v>
      </c>
      <c r="K53" s="26">
        <v>0</v>
      </c>
      <c r="L53" s="26">
        <v>0</v>
      </c>
      <c r="M53" s="26">
        <v>0</v>
      </c>
      <c r="N53" s="184">
        <f t="shared" si="0"/>
        <v>199.92</v>
      </c>
      <c r="O53" s="106">
        <f t="shared" si="1"/>
        <v>49.98</v>
      </c>
    </row>
    <row r="54" spans="1:15" s="25" customFormat="1" ht="12.6" customHeight="1" x14ac:dyDescent="0.2">
      <c r="A54" s="105" t="s">
        <v>81</v>
      </c>
      <c r="B54" s="26">
        <v>409.65</v>
      </c>
      <c r="C54" s="26">
        <v>276.06</v>
      </c>
      <c r="D54" s="26">
        <v>521.76</v>
      </c>
      <c r="E54" s="26">
        <v>144.38999999999999</v>
      </c>
      <c r="F54" s="26">
        <v>142.07</v>
      </c>
      <c r="G54" s="26">
        <v>132.08000000000001</v>
      </c>
      <c r="H54" s="26">
        <v>157.75</v>
      </c>
      <c r="I54" s="26">
        <v>138.53</v>
      </c>
      <c r="J54" s="26">
        <v>141.75</v>
      </c>
      <c r="K54" s="26">
        <v>0</v>
      </c>
      <c r="L54" s="26">
        <v>0</v>
      </c>
      <c r="M54" s="26">
        <v>0</v>
      </c>
      <c r="N54" s="184">
        <f>SUM(B54:M54)</f>
        <v>2064.04</v>
      </c>
      <c r="O54" s="106">
        <f t="shared" si="1"/>
        <v>229.33777777777777</v>
      </c>
    </row>
    <row r="55" spans="1:15" s="25" customFormat="1" ht="12.6" customHeight="1" x14ac:dyDescent="0.2">
      <c r="A55" s="105" t="s">
        <v>202</v>
      </c>
      <c r="B55" s="26">
        <v>0</v>
      </c>
      <c r="C55" s="26">
        <v>0</v>
      </c>
      <c r="D55" s="26">
        <v>160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150</v>
      </c>
      <c r="K55" s="26">
        <v>0</v>
      </c>
      <c r="L55" s="26">
        <v>0</v>
      </c>
      <c r="M55" s="26">
        <v>0</v>
      </c>
      <c r="N55" s="184">
        <f t="shared" si="0"/>
        <v>310</v>
      </c>
      <c r="O55" s="106">
        <f t="shared" si="1"/>
        <v>155</v>
      </c>
    </row>
    <row r="56" spans="1:15" s="25" customFormat="1" ht="12.6" customHeight="1" thickBot="1" x14ac:dyDescent="0.25">
      <c r="A56" s="168" t="s">
        <v>1</v>
      </c>
      <c r="B56" s="178">
        <f t="shared" ref="B56:M56" si="3">SUM(B7:B55)</f>
        <v>7344.9699999999993</v>
      </c>
      <c r="C56" s="178">
        <f t="shared" si="3"/>
        <v>6643.6720000000005</v>
      </c>
      <c r="D56" s="178">
        <f t="shared" si="3"/>
        <v>7476.43</v>
      </c>
      <c r="E56" s="178">
        <f t="shared" si="3"/>
        <v>4350.29</v>
      </c>
      <c r="F56" s="178">
        <f t="shared" si="3"/>
        <v>4907.5999999999995</v>
      </c>
      <c r="G56" s="178">
        <f t="shared" si="3"/>
        <v>4879.78</v>
      </c>
      <c r="H56" s="178">
        <f t="shared" si="3"/>
        <v>4268.59</v>
      </c>
      <c r="I56" s="178">
        <f t="shared" si="3"/>
        <v>7506.6299999999992</v>
      </c>
      <c r="J56" s="178">
        <f t="shared" si="3"/>
        <v>4323.6399999999994</v>
      </c>
      <c r="K56" s="178">
        <f t="shared" si="3"/>
        <v>0</v>
      </c>
      <c r="L56" s="178">
        <f t="shared" si="3"/>
        <v>0</v>
      </c>
      <c r="M56" s="178">
        <f t="shared" si="3"/>
        <v>0</v>
      </c>
      <c r="N56" s="178">
        <f>SUM(N7:N55)</f>
        <v>51619.601999999999</v>
      </c>
      <c r="O56" s="315">
        <f>IFERROR(AVERAGEIF(B56:M56,"&gt;0"),"")</f>
        <v>5744.6224444444433</v>
      </c>
    </row>
    <row r="57" spans="1:15" s="25" customFormat="1" ht="12.6" customHeight="1" thickBot="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1"/>
    </row>
    <row r="58" spans="1:15" s="71" customFormat="1" ht="12.6" customHeight="1" thickBot="1" x14ac:dyDescent="0.25">
      <c r="A58" s="72" t="s">
        <v>2</v>
      </c>
      <c r="B58" s="136">
        <f t="shared" ref="B58:O58" si="4">B6</f>
        <v>43831</v>
      </c>
      <c r="C58" s="137">
        <f t="shared" si="4"/>
        <v>43862</v>
      </c>
      <c r="D58" s="137">
        <f t="shared" si="4"/>
        <v>43891</v>
      </c>
      <c r="E58" s="137">
        <f t="shared" si="4"/>
        <v>43922</v>
      </c>
      <c r="F58" s="137">
        <f t="shared" si="4"/>
        <v>43952</v>
      </c>
      <c r="G58" s="137">
        <f t="shared" si="4"/>
        <v>43983</v>
      </c>
      <c r="H58" s="137">
        <f t="shared" si="4"/>
        <v>44013</v>
      </c>
      <c r="I58" s="137">
        <f t="shared" si="4"/>
        <v>44044</v>
      </c>
      <c r="J58" s="137">
        <f t="shared" si="4"/>
        <v>44075</v>
      </c>
      <c r="K58" s="137">
        <f t="shared" si="4"/>
        <v>44105</v>
      </c>
      <c r="L58" s="137">
        <f t="shared" si="4"/>
        <v>44136</v>
      </c>
      <c r="M58" s="137">
        <f t="shared" si="4"/>
        <v>44166</v>
      </c>
      <c r="N58" s="138" t="str">
        <f t="shared" si="4"/>
        <v>Total</v>
      </c>
      <c r="O58" s="139" t="str">
        <f t="shared" si="4"/>
        <v>Média</v>
      </c>
    </row>
    <row r="59" spans="1:15" s="25" customFormat="1" ht="12.6" customHeight="1" x14ac:dyDescent="0.2">
      <c r="A59" s="111" t="s">
        <v>5</v>
      </c>
      <c r="B59" s="27">
        <v>0</v>
      </c>
      <c r="C59" s="27">
        <v>5500</v>
      </c>
      <c r="D59" s="27">
        <v>5775</v>
      </c>
      <c r="E59" s="27">
        <v>5775</v>
      </c>
      <c r="F59" s="27">
        <v>5775</v>
      </c>
      <c r="G59" s="27"/>
      <c r="H59" s="27">
        <v>11550</v>
      </c>
      <c r="I59" s="27">
        <v>5775</v>
      </c>
      <c r="J59" s="27">
        <v>5775</v>
      </c>
      <c r="K59" s="27">
        <v>0</v>
      </c>
      <c r="L59" s="27">
        <v>0</v>
      </c>
      <c r="M59" s="27">
        <v>0</v>
      </c>
      <c r="N59" s="214">
        <f t="shared" ref="N59:N72" si="5">SUM(B59:M59)</f>
        <v>45925</v>
      </c>
      <c r="O59" s="106">
        <f>IFERROR(AVERAGEIF(B59:M59,"&gt;0"),"")</f>
        <v>6560.7142857142853</v>
      </c>
    </row>
    <row r="60" spans="1:15" s="25" customFormat="1" ht="12.6" customHeight="1" x14ac:dyDescent="0.2">
      <c r="A60" s="111" t="s">
        <v>567</v>
      </c>
      <c r="B60" s="27">
        <v>0</v>
      </c>
      <c r="C60" s="27">
        <v>247.96</v>
      </c>
      <c r="D60" s="27">
        <v>1478.85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14">
        <f t="shared" si="5"/>
        <v>1726.81</v>
      </c>
      <c r="O60" s="106">
        <f t="shared" ref="O60:O71" si="6">IFERROR(AVERAGEIF(B60:M60,"&gt;0"),"")</f>
        <v>863.40499999999997</v>
      </c>
    </row>
    <row r="61" spans="1:15" s="25" customFormat="1" ht="12.6" customHeight="1" x14ac:dyDescent="0.2">
      <c r="A61" s="111" t="s">
        <v>321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27">
        <f>SUM(B61:M61)</f>
        <v>0</v>
      </c>
      <c r="O61" s="106" t="str">
        <f t="shared" si="6"/>
        <v/>
      </c>
    </row>
    <row r="62" spans="1:15" s="25" customFormat="1" ht="12.6" customHeight="1" x14ac:dyDescent="0.2">
      <c r="A62" s="111" t="s">
        <v>429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14">
        <f>SUM(B62:M62)</f>
        <v>0</v>
      </c>
      <c r="O62" s="106" t="str">
        <f t="shared" si="6"/>
        <v/>
      </c>
    </row>
    <row r="63" spans="1:15" s="25" customFormat="1" ht="12.6" customHeight="1" x14ac:dyDescent="0.2">
      <c r="A63" s="111" t="s">
        <v>583</v>
      </c>
      <c r="B63" s="27">
        <v>0</v>
      </c>
      <c r="C63" s="27">
        <v>0</v>
      </c>
      <c r="D63" s="27">
        <v>1100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14">
        <f>SUM(B63:M63)</f>
        <v>1100</v>
      </c>
      <c r="O63" s="106">
        <f t="shared" si="6"/>
        <v>1100</v>
      </c>
    </row>
    <row r="64" spans="1:15" s="25" customFormat="1" ht="12.6" customHeight="1" x14ac:dyDescent="0.2">
      <c r="A64" s="111" t="s">
        <v>584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14">
        <f>SUM(B64:M64)</f>
        <v>0</v>
      </c>
      <c r="O64" s="106" t="str">
        <f t="shared" si="6"/>
        <v/>
      </c>
    </row>
    <row r="65" spans="1:16" s="25" customFormat="1" ht="12.6" customHeight="1" x14ac:dyDescent="0.2">
      <c r="A65" s="111" t="s">
        <v>516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14">
        <f>SUM(B65:M65)</f>
        <v>0</v>
      </c>
      <c r="O65" s="106" t="str">
        <f t="shared" si="6"/>
        <v/>
      </c>
    </row>
    <row r="66" spans="1:16" s="25" customFormat="1" ht="12.6" customHeight="1" x14ac:dyDescent="0.2">
      <c r="A66" s="111" t="s">
        <v>148</v>
      </c>
      <c r="B66" s="27">
        <v>5</v>
      </c>
      <c r="C66" s="27">
        <v>5</v>
      </c>
      <c r="D66" s="27">
        <v>5</v>
      </c>
      <c r="E66" s="27">
        <v>5</v>
      </c>
      <c r="F66" s="27">
        <v>5</v>
      </c>
      <c r="G66" s="27">
        <v>5</v>
      </c>
      <c r="H66" s="27">
        <v>5</v>
      </c>
      <c r="I66" s="27">
        <v>5</v>
      </c>
      <c r="J66" s="27">
        <v>5</v>
      </c>
      <c r="K66" s="27">
        <v>0</v>
      </c>
      <c r="L66" s="27">
        <v>0</v>
      </c>
      <c r="M66" s="27">
        <v>0</v>
      </c>
      <c r="N66" s="214">
        <f t="shared" si="5"/>
        <v>45</v>
      </c>
      <c r="O66" s="106">
        <f t="shared" si="6"/>
        <v>5</v>
      </c>
    </row>
    <row r="67" spans="1:16" s="25" customFormat="1" ht="12.6" customHeight="1" x14ac:dyDescent="0.2">
      <c r="A67" s="112" t="s">
        <v>4</v>
      </c>
      <c r="B67" s="27">
        <v>0</v>
      </c>
      <c r="C67" s="27">
        <v>0</v>
      </c>
      <c r="D67" s="27">
        <v>80.77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14">
        <f t="shared" si="5"/>
        <v>80.77</v>
      </c>
      <c r="O67" s="106">
        <f t="shared" si="6"/>
        <v>80.77</v>
      </c>
    </row>
    <row r="68" spans="1:16" s="25" customFormat="1" ht="12.6" customHeight="1" x14ac:dyDescent="0.2">
      <c r="A68" s="112" t="s">
        <v>678</v>
      </c>
      <c r="B68" s="27">
        <v>0</v>
      </c>
      <c r="C68" s="27">
        <v>0</v>
      </c>
      <c r="D68" s="27"/>
      <c r="E68" s="27">
        <v>0</v>
      </c>
      <c r="F68" s="27">
        <v>0</v>
      </c>
      <c r="G68" s="27">
        <v>3.52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14">
        <f t="shared" si="5"/>
        <v>3.52</v>
      </c>
      <c r="O68" s="106">
        <f t="shared" si="6"/>
        <v>3.52</v>
      </c>
    </row>
    <row r="69" spans="1:16" s="25" customFormat="1" ht="12.6" customHeight="1" x14ac:dyDescent="0.2">
      <c r="A69" s="112" t="s">
        <v>3</v>
      </c>
      <c r="B69" s="27">
        <v>0</v>
      </c>
      <c r="C69" s="27">
        <v>2241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184">
        <f>SUM(B69:M69)</f>
        <v>2241</v>
      </c>
      <c r="O69" s="106">
        <f t="shared" si="6"/>
        <v>2241</v>
      </c>
    </row>
    <row r="70" spans="1:16" s="25" customFormat="1" ht="12.6" customHeight="1" x14ac:dyDescent="0.2">
      <c r="A70" s="112" t="s">
        <v>691</v>
      </c>
      <c r="B70" s="27">
        <v>0</v>
      </c>
      <c r="C70" s="27"/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5593</v>
      </c>
      <c r="K70" s="27">
        <v>0</v>
      </c>
      <c r="L70" s="27">
        <v>0</v>
      </c>
      <c r="M70" s="27">
        <v>0</v>
      </c>
      <c r="N70" s="184">
        <f>SUM(B70:M70)</f>
        <v>5593</v>
      </c>
      <c r="O70" s="106">
        <f t="shared" si="6"/>
        <v>5593</v>
      </c>
    </row>
    <row r="71" spans="1:16" s="25" customFormat="1" ht="12.6" customHeight="1" x14ac:dyDescent="0.2">
      <c r="A71" s="112" t="s">
        <v>472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184">
        <f t="shared" si="5"/>
        <v>0</v>
      </c>
      <c r="O71" s="106" t="str">
        <f t="shared" si="6"/>
        <v/>
      </c>
    </row>
    <row r="72" spans="1:16" s="25" customFormat="1" ht="12.6" customHeight="1" thickBot="1" x14ac:dyDescent="0.25">
      <c r="A72" s="176" t="s">
        <v>1</v>
      </c>
      <c r="B72" s="177">
        <f t="shared" ref="B72:M72" si="7">SUM(B59:B71)</f>
        <v>5</v>
      </c>
      <c r="C72" s="177">
        <f t="shared" si="7"/>
        <v>7993.96</v>
      </c>
      <c r="D72" s="177">
        <f t="shared" si="7"/>
        <v>8439.6200000000008</v>
      </c>
      <c r="E72" s="177">
        <f t="shared" si="7"/>
        <v>5780</v>
      </c>
      <c r="F72" s="177">
        <f t="shared" si="7"/>
        <v>5780</v>
      </c>
      <c r="G72" s="177">
        <f t="shared" si="7"/>
        <v>8.52</v>
      </c>
      <c r="H72" s="177">
        <f t="shared" si="7"/>
        <v>11555</v>
      </c>
      <c r="I72" s="177">
        <f t="shared" si="7"/>
        <v>5780</v>
      </c>
      <c r="J72" s="177">
        <f t="shared" si="7"/>
        <v>11373</v>
      </c>
      <c r="K72" s="177">
        <f t="shared" si="7"/>
        <v>0</v>
      </c>
      <c r="L72" s="177">
        <f t="shared" si="7"/>
        <v>0</v>
      </c>
      <c r="M72" s="177">
        <f t="shared" si="7"/>
        <v>0</v>
      </c>
      <c r="N72" s="177">
        <f t="shared" si="5"/>
        <v>56715.100000000006</v>
      </c>
      <c r="O72" s="304">
        <f>IFERROR(AVERAGEIF(B72:M72,"&gt;0"),"")</f>
        <v>6301.6777777777788</v>
      </c>
    </row>
    <row r="73" spans="1:16" s="25" customFormat="1" ht="12.6" customHeight="1" thickBo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3"/>
      <c r="O73" s="39"/>
    </row>
    <row r="74" spans="1:16" s="34" customFormat="1" ht="12.6" customHeight="1" thickBot="1" x14ac:dyDescent="0.25">
      <c r="A74" s="187" t="s">
        <v>9</v>
      </c>
      <c r="B74" s="186">
        <f>'[2]2020'!C40</f>
        <v>5723.63</v>
      </c>
      <c r="C74" s="186">
        <f>'[2]2020'!D40</f>
        <v>7165.15</v>
      </c>
      <c r="D74" s="186">
        <f>'[2]2020'!E40</f>
        <v>8911.68</v>
      </c>
      <c r="E74" s="186">
        <f>'[2]2020'!F40</f>
        <v>9741.9599999999991</v>
      </c>
      <c r="F74" s="186">
        <f>'[2]2020'!G40</f>
        <v>8222.15</v>
      </c>
      <c r="G74" s="186">
        <f>'[2]2020'!H40</f>
        <v>5812.57</v>
      </c>
      <c r="H74" s="186">
        <f>'[2]2020'!I40</f>
        <v>13219.18</v>
      </c>
      <c r="I74" s="186">
        <f>'[2]2020'!J40</f>
        <v>11612.75</v>
      </c>
      <c r="J74" s="186">
        <f>'[2]2020'!K40</f>
        <v>18782.310000000001</v>
      </c>
      <c r="K74" s="186">
        <f>'[2]2020'!L40</f>
        <v>0</v>
      </c>
      <c r="L74" s="186">
        <f>'[2]2020'!M40</f>
        <v>0</v>
      </c>
      <c r="M74" s="186">
        <f>'[2]2020'!N40</f>
        <v>0</v>
      </c>
      <c r="N74" s="42"/>
      <c r="O74" s="42"/>
      <c r="P74" s="43"/>
    </row>
    <row r="75" spans="1:16" s="25" customFormat="1" ht="14.1" customHeight="1" x14ac:dyDescent="0.2">
      <c r="N75" s="43"/>
      <c r="O75" s="30"/>
      <c r="P75" s="3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480314960629921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56:C56 D56:M56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/>
  <dimension ref="A1:Q75"/>
  <sheetViews>
    <sheetView topLeftCell="A37" zoomScale="140" zoomScaleNormal="140" workbookViewId="0">
      <selection activeCell="J65" sqref="J65"/>
    </sheetView>
  </sheetViews>
  <sheetFormatPr defaultRowHeight="12.75" x14ac:dyDescent="0.2"/>
  <cols>
    <col min="1" max="1" width="31.7109375" style="44" customWidth="1"/>
    <col min="2" max="13" width="9.7109375" style="44" customWidth="1"/>
    <col min="14" max="14" width="9.7109375" style="219" customWidth="1"/>
    <col min="15" max="15" width="9.7109375" style="44" customWidth="1"/>
    <col min="16" max="16" width="9.140625" style="44"/>
    <col min="17" max="17" width="9.28515625" style="44" bestFit="1" customWidth="1"/>
    <col min="18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thickBot="1" x14ac:dyDescent="0.25">
      <c r="A2" s="505" t="s">
        <v>645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4.1" customHeight="1" thickBot="1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40"/>
      <c r="O3" s="85"/>
    </row>
    <row r="4" spans="1:15" s="52" customFormat="1" ht="12.6" customHeight="1" thickBot="1" x14ac:dyDescent="0.25">
      <c r="A4" s="581" t="s">
        <v>30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v>43831</v>
      </c>
      <c r="C6" s="11">
        <v>43862</v>
      </c>
      <c r="D6" s="11">
        <v>43891</v>
      </c>
      <c r="E6" s="11">
        <v>43922</v>
      </c>
      <c r="F6" s="11">
        <v>43952</v>
      </c>
      <c r="G6" s="11">
        <v>43983</v>
      </c>
      <c r="H6" s="11">
        <v>44013</v>
      </c>
      <c r="I6" s="11">
        <v>44044</v>
      </c>
      <c r="J6" s="11">
        <v>44075</v>
      </c>
      <c r="K6" s="11">
        <v>44105</v>
      </c>
      <c r="L6" s="11">
        <v>44136</v>
      </c>
      <c r="M6" s="11"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82</v>
      </c>
      <c r="B7" s="26">
        <v>33</v>
      </c>
      <c r="C7" s="26">
        <v>33</v>
      </c>
      <c r="D7" s="26">
        <v>33</v>
      </c>
      <c r="E7" s="26">
        <v>33</v>
      </c>
      <c r="F7" s="26">
        <v>33</v>
      </c>
      <c r="G7" s="26">
        <v>33</v>
      </c>
      <c r="H7" s="26">
        <v>66</v>
      </c>
      <c r="I7" s="26">
        <v>33</v>
      </c>
      <c r="J7" s="26">
        <v>33</v>
      </c>
      <c r="K7" s="26">
        <v>0</v>
      </c>
      <c r="L7" s="26">
        <v>0</v>
      </c>
      <c r="M7" s="26">
        <v>0</v>
      </c>
      <c r="N7" s="184">
        <f>SUM(B7:M7)</f>
        <v>330</v>
      </c>
      <c r="O7" s="106">
        <f>IFERROR(AVERAGEIF(B7:M7,"&gt;0"),"")</f>
        <v>36.666666666666664</v>
      </c>
    </row>
    <row r="8" spans="1:15" s="25" customFormat="1" ht="12.6" customHeight="1" x14ac:dyDescent="0.2">
      <c r="A8" s="105" t="s">
        <v>417</v>
      </c>
      <c r="B8" s="26">
        <v>149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>SUM(B8:M8)</f>
        <v>149</v>
      </c>
      <c r="O8" s="106">
        <f t="shared" ref="O8:O55" si="0">IFERROR(AVERAGEIF(B8:M8,"&gt;0"),"")</f>
        <v>149</v>
      </c>
    </row>
    <row r="9" spans="1:15" s="25" customFormat="1" ht="12.6" customHeight="1" x14ac:dyDescent="0.2">
      <c r="A9" s="105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ref="N9:N17" si="1">SUM(B9:M9)</f>
        <v>0</v>
      </c>
      <c r="O9" s="106" t="str">
        <f t="shared" si="0"/>
        <v/>
      </c>
    </row>
    <row r="10" spans="1:15" s="25" customFormat="1" ht="12.6" customHeight="1" x14ac:dyDescent="0.2">
      <c r="A10" s="105" t="s">
        <v>278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84">
        <f t="shared" si="1"/>
        <v>0</v>
      </c>
      <c r="O10" s="106" t="str">
        <f t="shared" si="0"/>
        <v/>
      </c>
    </row>
    <row r="11" spans="1:15" s="25" customFormat="1" ht="12.6" customHeight="1" x14ac:dyDescent="0.2">
      <c r="A11" s="105" t="s">
        <v>613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84">
        <f>SUM(B11:M11)</f>
        <v>0</v>
      </c>
      <c r="O11" s="106" t="str">
        <f t="shared" si="0"/>
        <v/>
      </c>
    </row>
    <row r="12" spans="1:15" s="25" customFormat="1" ht="12.6" customHeight="1" x14ac:dyDescent="0.2">
      <c r="A12" s="105" t="s">
        <v>149</v>
      </c>
      <c r="B12" s="26">
        <v>91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1"/>
        <v>91</v>
      </c>
      <c r="O12" s="106">
        <f t="shared" si="0"/>
        <v>91</v>
      </c>
    </row>
    <row r="13" spans="1:15" s="25" customFormat="1" ht="12.6" customHeight="1" x14ac:dyDescent="0.2">
      <c r="A13" s="105" t="s">
        <v>438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>SUM(B13:M13)</f>
        <v>0</v>
      </c>
      <c r="O13" s="106" t="str">
        <f t="shared" si="0"/>
        <v/>
      </c>
    </row>
    <row r="14" spans="1:15" s="25" customFormat="1" ht="12.6" customHeight="1" x14ac:dyDescent="0.2">
      <c r="A14" s="162" t="s">
        <v>167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3873.84</v>
      </c>
      <c r="J14" s="26">
        <v>0</v>
      </c>
      <c r="K14" s="26">
        <v>0</v>
      </c>
      <c r="L14" s="26">
        <v>0</v>
      </c>
      <c r="M14" s="26">
        <v>0</v>
      </c>
      <c r="N14" s="184">
        <f t="shared" si="1"/>
        <v>3873.84</v>
      </c>
      <c r="O14" s="106">
        <f t="shared" si="0"/>
        <v>3873.84</v>
      </c>
    </row>
    <row r="15" spans="1:15" s="25" customFormat="1" ht="12.6" customHeight="1" x14ac:dyDescent="0.2">
      <c r="A15" s="121" t="s">
        <v>131</v>
      </c>
      <c r="B15" s="26">
        <v>23.96</v>
      </c>
      <c r="C15" s="26">
        <v>167.1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 t="shared" si="1"/>
        <v>191.06</v>
      </c>
      <c r="O15" s="106">
        <f t="shared" si="0"/>
        <v>95.53</v>
      </c>
    </row>
    <row r="16" spans="1:15" s="25" customFormat="1" ht="12.6" customHeight="1" x14ac:dyDescent="0.2">
      <c r="A16" s="105" t="s">
        <v>182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84">
        <f t="shared" si="1"/>
        <v>0</v>
      </c>
      <c r="O16" s="106" t="str">
        <f t="shared" si="0"/>
        <v/>
      </c>
    </row>
    <row r="17" spans="1:15" s="25" customFormat="1" ht="12.6" customHeight="1" x14ac:dyDescent="0.2">
      <c r="A17" s="105" t="s">
        <v>187</v>
      </c>
      <c r="B17" s="26">
        <v>0</v>
      </c>
      <c r="C17" s="26">
        <v>150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84">
        <f t="shared" si="1"/>
        <v>150</v>
      </c>
      <c r="O17" s="106">
        <f t="shared" si="0"/>
        <v>150</v>
      </c>
    </row>
    <row r="18" spans="1:15" s="25" customFormat="1" ht="12.6" customHeight="1" x14ac:dyDescent="0.2">
      <c r="A18" s="105" t="s">
        <v>491</v>
      </c>
      <c r="B18" s="26">
        <v>0</v>
      </c>
      <c r="C18" s="26">
        <v>1670.49</v>
      </c>
      <c r="D18" s="26">
        <v>15</v>
      </c>
      <c r="E18" s="26">
        <v>0</v>
      </c>
      <c r="F18" s="26">
        <v>0</v>
      </c>
      <c r="G18" s="26">
        <v>0</v>
      </c>
      <c r="H18" s="26">
        <v>235.67</v>
      </c>
      <c r="I18" s="26">
        <v>0</v>
      </c>
      <c r="J18" s="26">
        <v>264.02</v>
      </c>
      <c r="K18" s="26">
        <v>0</v>
      </c>
      <c r="L18" s="26">
        <v>0</v>
      </c>
      <c r="M18" s="26">
        <v>0</v>
      </c>
      <c r="N18" s="184">
        <f t="shared" ref="N18:N55" si="2">SUM(B18:M18)</f>
        <v>2185.1800000000003</v>
      </c>
      <c r="O18" s="106">
        <f t="shared" si="0"/>
        <v>546.29500000000007</v>
      </c>
    </row>
    <row r="19" spans="1:15" s="25" customFormat="1" ht="12.6" customHeight="1" x14ac:dyDescent="0.2">
      <c r="A19" s="105" t="s">
        <v>245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 t="shared" si="2"/>
        <v>0</v>
      </c>
      <c r="O19" s="106" t="str">
        <f t="shared" si="0"/>
        <v/>
      </c>
    </row>
    <row r="20" spans="1:15" s="25" customFormat="1" ht="12.6" customHeight="1" x14ac:dyDescent="0.2">
      <c r="A20" s="105" t="s">
        <v>67</v>
      </c>
      <c r="B20" s="26">
        <v>38.6</v>
      </c>
      <c r="C20" s="26">
        <v>574.41999999999996</v>
      </c>
      <c r="D20" s="26">
        <v>0</v>
      </c>
      <c r="E20" s="26">
        <v>0</v>
      </c>
      <c r="F20" s="26">
        <v>217.95</v>
      </c>
      <c r="G20" s="26">
        <v>257.2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84">
        <f t="shared" si="2"/>
        <v>1088.17</v>
      </c>
      <c r="O20" s="106">
        <f t="shared" si="0"/>
        <v>272.04250000000002</v>
      </c>
    </row>
    <row r="21" spans="1:15" s="25" customFormat="1" ht="12.6" customHeight="1" x14ac:dyDescent="0.2">
      <c r="A21" s="105" t="s">
        <v>91</v>
      </c>
      <c r="B21" s="26">
        <v>699</v>
      </c>
      <c r="C21" s="26">
        <v>240</v>
      </c>
      <c r="D21" s="26">
        <v>240</v>
      </c>
      <c r="E21" s="26">
        <v>240</v>
      </c>
      <c r="F21" s="26">
        <v>240</v>
      </c>
      <c r="G21" s="26">
        <v>240</v>
      </c>
      <c r="H21" s="26">
        <v>240</v>
      </c>
      <c r="I21" s="26">
        <v>240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2"/>
        <v>2379</v>
      </c>
      <c r="O21" s="106">
        <f t="shared" si="0"/>
        <v>297.375</v>
      </c>
    </row>
    <row r="22" spans="1:15" s="25" customFormat="1" ht="12.6" customHeight="1" x14ac:dyDescent="0.2">
      <c r="A22" s="105" t="s">
        <v>272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/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2"/>
        <v>0</v>
      </c>
      <c r="O22" s="106" t="str">
        <f t="shared" si="0"/>
        <v/>
      </c>
    </row>
    <row r="23" spans="1:15" s="25" customFormat="1" ht="12.6" customHeight="1" x14ac:dyDescent="0.2">
      <c r="A23" s="105" t="s">
        <v>236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/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2"/>
        <v>0</v>
      </c>
      <c r="O23" s="106" t="str">
        <f t="shared" si="0"/>
        <v/>
      </c>
    </row>
    <row r="24" spans="1:15" s="25" customFormat="1" ht="12.6" customHeight="1" x14ac:dyDescent="0.2">
      <c r="A24" s="105" t="s">
        <v>158</v>
      </c>
      <c r="B24" s="26">
        <v>85</v>
      </c>
      <c r="C24" s="26"/>
      <c r="D24" s="26">
        <v>770</v>
      </c>
      <c r="E24" s="26">
        <v>0</v>
      </c>
      <c r="F24" s="26">
        <v>0</v>
      </c>
      <c r="G24" s="26">
        <v>0</v>
      </c>
      <c r="H24" s="26"/>
      <c r="I24" s="26">
        <v>930</v>
      </c>
      <c r="J24" s="26">
        <v>0</v>
      </c>
      <c r="K24" s="26">
        <v>0</v>
      </c>
      <c r="L24" s="26">
        <v>0</v>
      </c>
      <c r="M24" s="26">
        <v>0</v>
      </c>
      <c r="N24" s="184">
        <f t="shared" si="2"/>
        <v>1785</v>
      </c>
      <c r="O24" s="106">
        <f t="shared" si="0"/>
        <v>595</v>
      </c>
    </row>
    <row r="25" spans="1:15" s="25" customFormat="1" ht="12.6" customHeight="1" x14ac:dyDescent="0.2">
      <c r="A25" s="105" t="s">
        <v>227</v>
      </c>
      <c r="B25" s="26">
        <v>0</v>
      </c>
      <c r="C25" s="26">
        <v>60</v>
      </c>
      <c r="D25" s="26">
        <v>30</v>
      </c>
      <c r="E25" s="26">
        <v>0</v>
      </c>
      <c r="F25" s="26">
        <v>0</v>
      </c>
      <c r="G25" s="26">
        <v>250</v>
      </c>
      <c r="H25" s="26">
        <v>150</v>
      </c>
      <c r="I25" s="26">
        <v>100</v>
      </c>
      <c r="J25" s="26">
        <v>35</v>
      </c>
      <c r="K25" s="26">
        <v>0</v>
      </c>
      <c r="L25" s="26">
        <v>0</v>
      </c>
      <c r="M25" s="26">
        <v>0</v>
      </c>
      <c r="N25" s="184">
        <f t="shared" si="2"/>
        <v>625</v>
      </c>
      <c r="O25" s="106">
        <f t="shared" si="0"/>
        <v>104.16666666666667</v>
      </c>
    </row>
    <row r="26" spans="1:15" s="25" customFormat="1" ht="12.6" customHeight="1" x14ac:dyDescent="0.2">
      <c r="A26" s="105" t="s">
        <v>88</v>
      </c>
      <c r="B26" s="26">
        <v>14</v>
      </c>
      <c r="C26" s="26">
        <v>272</v>
      </c>
      <c r="D26" s="26">
        <v>0</v>
      </c>
      <c r="E26" s="26">
        <v>0</v>
      </c>
      <c r="F26" s="26">
        <v>88</v>
      </c>
      <c r="G26" s="26">
        <v>80</v>
      </c>
      <c r="H26" s="26">
        <v>0</v>
      </c>
      <c r="I26" s="26">
        <v>0</v>
      </c>
      <c r="J26" s="26">
        <v>96</v>
      </c>
      <c r="K26" s="26">
        <v>0</v>
      </c>
      <c r="L26" s="26">
        <v>0</v>
      </c>
      <c r="M26" s="26">
        <v>0</v>
      </c>
      <c r="N26" s="184">
        <f t="shared" si="2"/>
        <v>550</v>
      </c>
      <c r="O26" s="106">
        <f t="shared" si="0"/>
        <v>110</v>
      </c>
    </row>
    <row r="27" spans="1:15" s="25" customFormat="1" ht="12.6" customHeight="1" x14ac:dyDescent="0.2">
      <c r="A27" s="105" t="s">
        <v>77</v>
      </c>
      <c r="B27" s="26">
        <v>50</v>
      </c>
      <c r="C27" s="26">
        <v>0</v>
      </c>
      <c r="D27" s="26">
        <v>0</v>
      </c>
      <c r="E27" s="26">
        <v>30</v>
      </c>
      <c r="F27" s="26">
        <v>0</v>
      </c>
      <c r="G27" s="26">
        <v>0</v>
      </c>
      <c r="H27" s="26"/>
      <c r="I27" s="26">
        <v>439.9</v>
      </c>
      <c r="J27" s="26">
        <v>240</v>
      </c>
      <c r="K27" s="26">
        <v>0</v>
      </c>
      <c r="L27" s="26">
        <v>0</v>
      </c>
      <c r="M27" s="26">
        <v>0</v>
      </c>
      <c r="N27" s="184">
        <f t="shared" si="2"/>
        <v>759.9</v>
      </c>
      <c r="O27" s="106">
        <f t="shared" si="0"/>
        <v>189.97499999999999</v>
      </c>
    </row>
    <row r="28" spans="1:15" s="25" customFormat="1" ht="12.6" customHeight="1" x14ac:dyDescent="0.2">
      <c r="A28" s="105" t="s">
        <v>111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/>
      <c r="I28" s="26">
        <v>55</v>
      </c>
      <c r="J28" s="26">
        <v>259.60000000000002</v>
      </c>
      <c r="K28" s="26">
        <v>0</v>
      </c>
      <c r="L28" s="26">
        <v>0</v>
      </c>
      <c r="M28" s="26">
        <v>0</v>
      </c>
      <c r="N28" s="184">
        <f t="shared" si="2"/>
        <v>314.60000000000002</v>
      </c>
      <c r="O28" s="106">
        <f t="shared" si="0"/>
        <v>157.30000000000001</v>
      </c>
    </row>
    <row r="29" spans="1:15" s="25" customFormat="1" ht="12.6" customHeight="1" x14ac:dyDescent="0.2">
      <c r="A29" s="105" t="s">
        <v>69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/>
      <c r="I29" s="26">
        <v>0</v>
      </c>
      <c r="J29" s="26">
        <v>149</v>
      </c>
      <c r="K29" s="26">
        <v>0</v>
      </c>
      <c r="L29" s="26">
        <v>0</v>
      </c>
      <c r="M29" s="26">
        <v>0</v>
      </c>
      <c r="N29" s="184">
        <f t="shared" si="2"/>
        <v>149</v>
      </c>
      <c r="O29" s="106">
        <f t="shared" si="0"/>
        <v>149</v>
      </c>
    </row>
    <row r="30" spans="1:15" s="25" customFormat="1" ht="12.6" customHeight="1" x14ac:dyDescent="0.2">
      <c r="A30" s="105" t="s">
        <v>126</v>
      </c>
      <c r="B30" s="26">
        <v>0</v>
      </c>
      <c r="C30" s="26">
        <v>0</v>
      </c>
      <c r="D30" s="26">
        <v>320</v>
      </c>
      <c r="E30" s="26">
        <v>0</v>
      </c>
      <c r="F30" s="26">
        <v>0</v>
      </c>
      <c r="G30" s="26">
        <v>0</v>
      </c>
      <c r="H30" s="26"/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2"/>
        <v>320</v>
      </c>
      <c r="O30" s="106">
        <f t="shared" si="0"/>
        <v>320</v>
      </c>
    </row>
    <row r="31" spans="1:15" s="25" customFormat="1" ht="12.6" customHeight="1" x14ac:dyDescent="0.2">
      <c r="A31" s="105" t="s">
        <v>76</v>
      </c>
      <c r="B31" s="26">
        <v>902.41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/>
      <c r="I31" s="26">
        <v>0</v>
      </c>
      <c r="J31" s="26">
        <v>145.54</v>
      </c>
      <c r="K31" s="26">
        <v>0</v>
      </c>
      <c r="L31" s="26">
        <v>0</v>
      </c>
      <c r="M31" s="26">
        <v>0</v>
      </c>
      <c r="N31" s="184">
        <f t="shared" si="2"/>
        <v>1047.95</v>
      </c>
      <c r="O31" s="106">
        <f t="shared" si="0"/>
        <v>523.97500000000002</v>
      </c>
    </row>
    <row r="32" spans="1:15" s="25" customFormat="1" ht="12.6" customHeight="1" x14ac:dyDescent="0.2">
      <c r="A32" s="105" t="s">
        <v>295</v>
      </c>
      <c r="B32" s="26">
        <v>0</v>
      </c>
      <c r="C32" s="26">
        <v>0</v>
      </c>
      <c r="D32" s="26">
        <v>100</v>
      </c>
      <c r="E32" s="26">
        <v>0</v>
      </c>
      <c r="F32" s="26">
        <v>0</v>
      </c>
      <c r="G32" s="26">
        <v>0</v>
      </c>
      <c r="H32" s="26"/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2"/>
        <v>100</v>
      </c>
      <c r="O32" s="106">
        <f t="shared" si="0"/>
        <v>100</v>
      </c>
    </row>
    <row r="33" spans="1:15" s="25" customFormat="1" ht="12.6" customHeight="1" x14ac:dyDescent="0.2">
      <c r="A33" s="105" t="s">
        <v>217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/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 t="shared" si="2"/>
        <v>0</v>
      </c>
      <c r="O33" s="106" t="str">
        <f t="shared" si="0"/>
        <v/>
      </c>
    </row>
    <row r="34" spans="1:15" s="25" customFormat="1" ht="12.6" customHeight="1" x14ac:dyDescent="0.2">
      <c r="A34" s="105" t="s">
        <v>176</v>
      </c>
      <c r="B34" s="26">
        <v>0</v>
      </c>
      <c r="C34" s="26">
        <v>822.86</v>
      </c>
      <c r="D34" s="26">
        <v>0</v>
      </c>
      <c r="E34" s="26">
        <v>0</v>
      </c>
      <c r="F34" s="26">
        <v>0</v>
      </c>
      <c r="G34" s="26">
        <v>0</v>
      </c>
      <c r="H34" s="26">
        <v>350</v>
      </c>
      <c r="I34" s="26">
        <v>1090</v>
      </c>
      <c r="J34" s="26">
        <v>144.88</v>
      </c>
      <c r="K34" s="26">
        <v>0</v>
      </c>
      <c r="L34" s="26">
        <v>0</v>
      </c>
      <c r="M34" s="26">
        <v>0</v>
      </c>
      <c r="N34" s="184">
        <f t="shared" si="2"/>
        <v>2407.7400000000002</v>
      </c>
      <c r="O34" s="106">
        <f t="shared" si="0"/>
        <v>601.93500000000006</v>
      </c>
    </row>
    <row r="35" spans="1:15" s="25" customFormat="1" ht="12.6" customHeight="1" x14ac:dyDescent="0.2">
      <c r="A35" s="105" t="s">
        <v>118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/>
      <c r="I35" s="26">
        <v>0</v>
      </c>
      <c r="J35" s="26">
        <v>10</v>
      </c>
      <c r="K35" s="26">
        <v>0</v>
      </c>
      <c r="L35" s="26">
        <v>0</v>
      </c>
      <c r="M35" s="26">
        <v>0</v>
      </c>
      <c r="N35" s="184">
        <f t="shared" si="2"/>
        <v>10</v>
      </c>
      <c r="O35" s="106">
        <f t="shared" si="0"/>
        <v>10</v>
      </c>
    </row>
    <row r="36" spans="1:15" s="25" customFormat="1" ht="12.6" customHeight="1" x14ac:dyDescent="0.2">
      <c r="A36" s="105" t="s">
        <v>658</v>
      </c>
      <c r="B36" s="26"/>
      <c r="C36" s="26">
        <v>2182.81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184"/>
      <c r="O36" s="106">
        <f t="shared" si="0"/>
        <v>2182.81</v>
      </c>
    </row>
    <row r="37" spans="1:15" s="25" customFormat="1" ht="12.6" customHeight="1" x14ac:dyDescent="0.2">
      <c r="A37" s="105" t="s">
        <v>200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/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84">
        <f t="shared" si="2"/>
        <v>0</v>
      </c>
      <c r="O37" s="106" t="str">
        <f t="shared" si="0"/>
        <v/>
      </c>
    </row>
    <row r="38" spans="1:15" s="25" customFormat="1" ht="12.6" customHeight="1" x14ac:dyDescent="0.2">
      <c r="A38" s="270" t="s">
        <v>692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/>
      <c r="I38" s="26">
        <v>0</v>
      </c>
      <c r="J38" s="26">
        <v>51.12</v>
      </c>
      <c r="K38" s="26">
        <v>0</v>
      </c>
      <c r="L38" s="26">
        <v>0</v>
      </c>
      <c r="M38" s="26">
        <v>0</v>
      </c>
      <c r="N38" s="184">
        <f t="shared" si="2"/>
        <v>51.12</v>
      </c>
      <c r="O38" s="106">
        <f t="shared" si="0"/>
        <v>51.12</v>
      </c>
    </row>
    <row r="39" spans="1:15" s="25" customFormat="1" ht="12.6" customHeight="1" x14ac:dyDescent="0.2">
      <c r="A39" s="270" t="s">
        <v>372</v>
      </c>
      <c r="B39" s="26">
        <v>91.34</v>
      </c>
      <c r="C39" s="26">
        <v>91.34</v>
      </c>
      <c r="D39" s="26">
        <v>91.34</v>
      </c>
      <c r="E39" s="26">
        <v>91.34</v>
      </c>
      <c r="F39" s="26">
        <v>91.34</v>
      </c>
      <c r="G39" s="26">
        <v>119.34</v>
      </c>
      <c r="H39" s="26">
        <v>119.34</v>
      </c>
      <c r="I39" s="26">
        <v>119.34</v>
      </c>
      <c r="J39" s="26">
        <v>119.34</v>
      </c>
      <c r="K39" s="26">
        <v>0</v>
      </c>
      <c r="L39" s="26">
        <v>0</v>
      </c>
      <c r="M39" s="26">
        <v>0</v>
      </c>
      <c r="N39" s="184">
        <f>SUM(B39:M39)</f>
        <v>934.06000000000017</v>
      </c>
      <c r="O39" s="106">
        <f t="shared" si="0"/>
        <v>103.78444444444446</v>
      </c>
    </row>
    <row r="40" spans="1:15" s="25" customFormat="1" ht="12.6" customHeight="1" x14ac:dyDescent="0.2">
      <c r="A40" s="105" t="s">
        <v>106</v>
      </c>
      <c r="B40" s="26">
        <v>0</v>
      </c>
      <c r="C40" s="26">
        <v>2400</v>
      </c>
      <c r="D40" s="26">
        <v>500</v>
      </c>
      <c r="E40" s="26">
        <v>0</v>
      </c>
      <c r="F40" s="26">
        <v>0</v>
      </c>
      <c r="G40" s="26">
        <v>200</v>
      </c>
      <c r="H40" s="26"/>
      <c r="I40" s="26">
        <v>300</v>
      </c>
      <c r="J40" s="26">
        <v>0</v>
      </c>
      <c r="K40" s="26">
        <v>0</v>
      </c>
      <c r="L40" s="26">
        <v>0</v>
      </c>
      <c r="M40" s="26">
        <v>0</v>
      </c>
      <c r="N40" s="184">
        <f t="shared" si="2"/>
        <v>3400</v>
      </c>
      <c r="O40" s="106">
        <f t="shared" si="0"/>
        <v>850</v>
      </c>
    </row>
    <row r="41" spans="1:15" s="25" customFormat="1" ht="12.6" customHeight="1" x14ac:dyDescent="0.2">
      <c r="A41" s="105" t="s">
        <v>254</v>
      </c>
      <c r="B41" s="26">
        <v>0</v>
      </c>
      <c r="C41" s="26">
        <v>550</v>
      </c>
      <c r="D41" s="26">
        <v>0</v>
      </c>
      <c r="E41" s="26">
        <v>70</v>
      </c>
      <c r="F41" s="26">
        <v>0</v>
      </c>
      <c r="G41" s="26">
        <v>1477.9</v>
      </c>
      <c r="H41" s="26"/>
      <c r="I41" s="26">
        <v>0</v>
      </c>
      <c r="J41" s="26">
        <v>65</v>
      </c>
      <c r="K41" s="26">
        <v>0</v>
      </c>
      <c r="L41" s="26">
        <v>0</v>
      </c>
      <c r="M41" s="26">
        <v>0</v>
      </c>
      <c r="N41" s="184">
        <f t="shared" si="2"/>
        <v>2162.9</v>
      </c>
      <c r="O41" s="106">
        <f t="shared" si="0"/>
        <v>540.72500000000002</v>
      </c>
    </row>
    <row r="42" spans="1:15" s="25" customFormat="1" ht="12.6" customHeight="1" x14ac:dyDescent="0.2">
      <c r="A42" s="105" t="s">
        <v>545</v>
      </c>
      <c r="B42" s="26">
        <v>0</v>
      </c>
      <c r="C42" s="26">
        <v>1300</v>
      </c>
      <c r="D42" s="26">
        <v>0</v>
      </c>
      <c r="E42" s="26">
        <v>0</v>
      </c>
      <c r="F42" s="26">
        <v>0</v>
      </c>
      <c r="G42" s="26">
        <v>0</v>
      </c>
      <c r="H42" s="26"/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84">
        <f t="shared" si="2"/>
        <v>1300</v>
      </c>
      <c r="O42" s="106">
        <f t="shared" si="0"/>
        <v>1300</v>
      </c>
    </row>
    <row r="43" spans="1:15" s="25" customFormat="1" ht="12.6" customHeight="1" x14ac:dyDescent="0.2">
      <c r="A43" s="105" t="s">
        <v>536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579.04999999999995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84">
        <f t="shared" si="2"/>
        <v>579.04999999999995</v>
      </c>
      <c r="O43" s="106">
        <f t="shared" si="0"/>
        <v>579.04999999999995</v>
      </c>
    </row>
    <row r="44" spans="1:15" s="25" customFormat="1" ht="12.6" customHeight="1" x14ac:dyDescent="0.2">
      <c r="A44" s="105" t="s">
        <v>500</v>
      </c>
      <c r="B44" s="26">
        <v>0</v>
      </c>
      <c r="C44" s="26">
        <v>0</v>
      </c>
      <c r="D44" s="26">
        <v>1036.05</v>
      </c>
      <c r="E44" s="26">
        <v>0</v>
      </c>
      <c r="F44" s="26">
        <v>0</v>
      </c>
      <c r="G44" s="26">
        <v>565.1</v>
      </c>
      <c r="H44" s="26"/>
      <c r="I44" s="26">
        <v>448.65</v>
      </c>
      <c r="J44" s="26">
        <v>284.05</v>
      </c>
      <c r="K44" s="26">
        <v>0</v>
      </c>
      <c r="L44" s="26">
        <v>0</v>
      </c>
      <c r="M44" s="26">
        <v>0</v>
      </c>
      <c r="N44" s="184">
        <f t="shared" si="2"/>
        <v>2333.8500000000004</v>
      </c>
      <c r="O44" s="106">
        <f t="shared" si="0"/>
        <v>583.46250000000009</v>
      </c>
    </row>
    <row r="45" spans="1:15" s="25" customFormat="1" ht="12.6" customHeight="1" x14ac:dyDescent="0.2">
      <c r="A45" s="105" t="s">
        <v>353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/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184">
        <f t="shared" si="2"/>
        <v>0</v>
      </c>
      <c r="O45" s="106" t="str">
        <f t="shared" si="0"/>
        <v/>
      </c>
    </row>
    <row r="46" spans="1:15" s="25" customFormat="1" ht="12.6" customHeight="1" x14ac:dyDescent="0.2">
      <c r="A46" s="105" t="s">
        <v>95</v>
      </c>
      <c r="B46" s="26">
        <v>1243.3800000000001</v>
      </c>
      <c r="C46" s="26">
        <v>321.89999999999998</v>
      </c>
      <c r="D46" s="26">
        <v>622.07000000000005</v>
      </c>
      <c r="E46" s="26">
        <v>569.86</v>
      </c>
      <c r="F46" s="26">
        <v>273</v>
      </c>
      <c r="G46" s="26">
        <v>233.52</v>
      </c>
      <c r="H46" s="26">
        <v>287.87</v>
      </c>
      <c r="I46" s="26">
        <v>233.92</v>
      </c>
      <c r="J46" s="26">
        <v>222.39</v>
      </c>
      <c r="K46" s="26">
        <v>0</v>
      </c>
      <c r="L46" s="26">
        <v>0</v>
      </c>
      <c r="M46" s="26">
        <v>0</v>
      </c>
      <c r="N46" s="184">
        <f t="shared" si="2"/>
        <v>4007.9100000000003</v>
      </c>
      <c r="O46" s="106">
        <f t="shared" si="0"/>
        <v>445.32333333333338</v>
      </c>
    </row>
    <row r="47" spans="1:15" s="25" customFormat="1" ht="12.6" customHeight="1" x14ac:dyDescent="0.2">
      <c r="A47" s="105" t="s">
        <v>105</v>
      </c>
      <c r="B47" s="26">
        <v>300</v>
      </c>
      <c r="C47" s="26">
        <v>0</v>
      </c>
      <c r="D47" s="26">
        <v>105.8</v>
      </c>
      <c r="E47" s="26">
        <v>0</v>
      </c>
      <c r="F47" s="26">
        <v>0</v>
      </c>
      <c r="G47" s="26">
        <v>0</v>
      </c>
      <c r="H47" s="26"/>
      <c r="I47" s="26">
        <v>150</v>
      </c>
      <c r="J47" s="26">
        <v>0</v>
      </c>
      <c r="K47" s="26">
        <v>0</v>
      </c>
      <c r="L47" s="26">
        <v>0</v>
      </c>
      <c r="M47" s="26">
        <v>0</v>
      </c>
      <c r="N47" s="184">
        <f t="shared" si="2"/>
        <v>555.79999999999995</v>
      </c>
      <c r="O47" s="106">
        <f t="shared" si="0"/>
        <v>185.26666666666665</v>
      </c>
    </row>
    <row r="48" spans="1:15" s="25" customFormat="1" ht="12.6" customHeight="1" x14ac:dyDescent="0.2">
      <c r="A48" s="105" t="s">
        <v>96</v>
      </c>
      <c r="B48" s="26">
        <v>240</v>
      </c>
      <c r="C48" s="26">
        <v>0</v>
      </c>
      <c r="D48" s="26">
        <v>1547.58</v>
      </c>
      <c r="E48" s="26">
        <v>0</v>
      </c>
      <c r="F48" s="26">
        <v>3231.8</v>
      </c>
      <c r="G48" s="26">
        <v>138</v>
      </c>
      <c r="H48" s="26">
        <v>129</v>
      </c>
      <c r="I48" s="26">
        <v>69</v>
      </c>
      <c r="J48" s="26">
        <v>138</v>
      </c>
      <c r="K48" s="26">
        <v>0</v>
      </c>
      <c r="L48" s="26">
        <v>0</v>
      </c>
      <c r="M48" s="26">
        <v>0</v>
      </c>
      <c r="N48" s="184">
        <f t="shared" si="2"/>
        <v>5493.38</v>
      </c>
      <c r="O48" s="106">
        <f t="shared" si="0"/>
        <v>784.76857142857148</v>
      </c>
    </row>
    <row r="49" spans="1:17" s="25" customFormat="1" ht="12.6" customHeight="1" x14ac:dyDescent="0.2">
      <c r="A49" s="105" t="s">
        <v>74</v>
      </c>
      <c r="B49" s="26">
        <v>954</v>
      </c>
      <c r="C49" s="26">
        <v>318</v>
      </c>
      <c r="D49" s="26">
        <v>318</v>
      </c>
      <c r="E49" s="26">
        <v>318</v>
      </c>
      <c r="F49" s="26">
        <v>318</v>
      </c>
      <c r="G49" s="26">
        <v>318</v>
      </c>
      <c r="H49" s="26">
        <v>318</v>
      </c>
      <c r="I49" s="26">
        <v>318</v>
      </c>
      <c r="J49" s="26">
        <v>318</v>
      </c>
      <c r="K49" s="26">
        <v>0</v>
      </c>
      <c r="L49" s="26">
        <v>0</v>
      </c>
      <c r="M49" s="26">
        <v>0</v>
      </c>
      <c r="N49" s="184">
        <f t="shared" si="2"/>
        <v>3498</v>
      </c>
      <c r="O49" s="106">
        <f t="shared" si="0"/>
        <v>388.66666666666669</v>
      </c>
    </row>
    <row r="50" spans="1:17" s="25" customFormat="1" ht="12.6" customHeight="1" x14ac:dyDescent="0.2">
      <c r="A50" s="105" t="s">
        <v>75</v>
      </c>
      <c r="B50" s="26">
        <v>779.12</v>
      </c>
      <c r="C50" s="26">
        <v>726.02</v>
      </c>
      <c r="D50" s="26">
        <v>441.45</v>
      </c>
      <c r="E50" s="26">
        <v>102.17</v>
      </c>
      <c r="F50" s="26">
        <v>0</v>
      </c>
      <c r="G50" s="26">
        <v>0</v>
      </c>
      <c r="H50" s="26">
        <v>1477.9</v>
      </c>
      <c r="I50" s="26">
        <v>1477.9</v>
      </c>
      <c r="J50" s="26">
        <v>1477.9</v>
      </c>
      <c r="K50" s="26">
        <v>0</v>
      </c>
      <c r="L50" s="26">
        <v>0</v>
      </c>
      <c r="M50" s="26">
        <v>0</v>
      </c>
      <c r="N50" s="184">
        <f t="shared" si="2"/>
        <v>6482.4599999999991</v>
      </c>
      <c r="O50" s="106">
        <f t="shared" si="0"/>
        <v>926.06571428571419</v>
      </c>
    </row>
    <row r="51" spans="1:17" s="25" customFormat="1" ht="12.6" customHeight="1" x14ac:dyDescent="0.2">
      <c r="A51" s="105" t="s">
        <v>269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/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84">
        <f t="shared" si="2"/>
        <v>0</v>
      </c>
      <c r="O51" s="106" t="str">
        <f t="shared" si="0"/>
        <v/>
      </c>
    </row>
    <row r="52" spans="1:17" s="25" customFormat="1" ht="12.6" customHeight="1" x14ac:dyDescent="0.2">
      <c r="A52" s="105" t="s">
        <v>79</v>
      </c>
      <c r="B52" s="26">
        <v>43.5</v>
      </c>
      <c r="C52" s="26">
        <v>105</v>
      </c>
      <c r="D52" s="26">
        <v>46.9</v>
      </c>
      <c r="E52" s="26">
        <v>44.5</v>
      </c>
      <c r="F52" s="26">
        <v>89.5</v>
      </c>
      <c r="G52" s="26">
        <v>54</v>
      </c>
      <c r="H52" s="26">
        <v>88</v>
      </c>
      <c r="I52" s="26">
        <v>51.5</v>
      </c>
      <c r="J52" s="26">
        <v>141.5</v>
      </c>
      <c r="K52" s="26">
        <v>0</v>
      </c>
      <c r="L52" s="26">
        <v>0</v>
      </c>
      <c r="M52" s="26">
        <v>0</v>
      </c>
      <c r="N52" s="184">
        <f t="shared" si="2"/>
        <v>664.4</v>
      </c>
      <c r="O52" s="106">
        <f t="shared" si="0"/>
        <v>73.822222222222223</v>
      </c>
    </row>
    <row r="53" spans="1:17" s="25" customFormat="1" ht="12.6" customHeight="1" x14ac:dyDescent="0.2">
      <c r="A53" s="105" t="s">
        <v>81</v>
      </c>
      <c r="B53" s="26">
        <v>136.38</v>
      </c>
      <c r="C53" s="26">
        <v>130.25</v>
      </c>
      <c r="D53" s="26">
        <v>130</v>
      </c>
      <c r="E53" s="26">
        <v>130.08000000000001</v>
      </c>
      <c r="F53" s="26">
        <v>129.85</v>
      </c>
      <c r="G53" s="26">
        <v>125.64</v>
      </c>
      <c r="H53" s="26">
        <v>125.64</v>
      </c>
      <c r="I53" s="26">
        <v>125.64</v>
      </c>
      <c r="J53" s="26">
        <v>125.64</v>
      </c>
      <c r="K53" s="26">
        <v>0</v>
      </c>
      <c r="L53" s="26">
        <v>0</v>
      </c>
      <c r="M53" s="26">
        <v>0</v>
      </c>
      <c r="N53" s="184">
        <f t="shared" si="2"/>
        <v>1159.1200000000001</v>
      </c>
      <c r="O53" s="106">
        <f t="shared" si="0"/>
        <v>128.79111111111112</v>
      </c>
    </row>
    <row r="54" spans="1:17" s="25" customFormat="1" ht="12.6" customHeight="1" x14ac:dyDescent="0.2">
      <c r="A54" s="105" t="s">
        <v>87</v>
      </c>
      <c r="B54" s="26">
        <v>16.09</v>
      </c>
      <c r="C54" s="26">
        <v>0</v>
      </c>
      <c r="D54" s="26">
        <v>1020.94</v>
      </c>
      <c r="E54" s="26">
        <v>0</v>
      </c>
      <c r="F54" s="26">
        <v>33.31</v>
      </c>
      <c r="G54" s="26">
        <v>0.91</v>
      </c>
      <c r="H54" s="26">
        <v>55.37</v>
      </c>
      <c r="I54" s="26">
        <v>1.43</v>
      </c>
      <c r="J54" s="26">
        <v>11.66</v>
      </c>
      <c r="K54" s="26">
        <v>0</v>
      </c>
      <c r="L54" s="26">
        <v>0</v>
      </c>
      <c r="M54" s="26">
        <v>0</v>
      </c>
      <c r="N54" s="184">
        <f t="shared" si="2"/>
        <v>1139.71</v>
      </c>
      <c r="O54" s="106">
        <f t="shared" si="0"/>
        <v>162.81571428571428</v>
      </c>
    </row>
    <row r="55" spans="1:17" s="25" customFormat="1" ht="12.6" customHeight="1" x14ac:dyDescent="0.2">
      <c r="A55" s="105" t="s">
        <v>202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184">
        <f t="shared" si="2"/>
        <v>0</v>
      </c>
      <c r="O55" s="106" t="str">
        <f t="shared" si="0"/>
        <v/>
      </c>
    </row>
    <row r="56" spans="1:17" s="25" customFormat="1" ht="12.6" customHeight="1" thickBot="1" x14ac:dyDescent="0.25">
      <c r="A56" s="168" t="s">
        <v>1</v>
      </c>
      <c r="B56" s="178">
        <f t="shared" ref="B56:M56" si="3">SUM(B7:B55)</f>
        <v>5889.7800000000007</v>
      </c>
      <c r="C56" s="178">
        <f t="shared" si="3"/>
        <v>12115.19</v>
      </c>
      <c r="D56" s="178">
        <f t="shared" si="3"/>
        <v>7368.1299999999992</v>
      </c>
      <c r="E56" s="178">
        <f t="shared" si="3"/>
        <v>1628.95</v>
      </c>
      <c r="F56" s="178">
        <f t="shared" si="3"/>
        <v>4745.7500000000009</v>
      </c>
      <c r="G56" s="178">
        <f t="shared" si="3"/>
        <v>4092.6099999999997</v>
      </c>
      <c r="H56" s="178">
        <f t="shared" si="3"/>
        <v>4221.84</v>
      </c>
      <c r="I56" s="178">
        <f t="shared" si="3"/>
        <v>10057.119999999999</v>
      </c>
      <c r="J56" s="178">
        <f t="shared" si="3"/>
        <v>4331.6400000000003</v>
      </c>
      <c r="K56" s="178">
        <f t="shared" si="3"/>
        <v>0</v>
      </c>
      <c r="L56" s="178">
        <f>SUM(L7:L55)</f>
        <v>0</v>
      </c>
      <c r="M56" s="178">
        <f t="shared" si="3"/>
        <v>0</v>
      </c>
      <c r="N56" s="191">
        <f>SUM(B56:M56)</f>
        <v>54451.009999999995</v>
      </c>
      <c r="O56" s="315">
        <f>IFERROR(AVERAGEIF(B56:M56,"&gt;0"),"")</f>
        <v>6050.112222222222</v>
      </c>
    </row>
    <row r="57" spans="1:17" s="25" customFormat="1" ht="12.6" customHeight="1" thickBot="1" x14ac:dyDescent="0.25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31"/>
      <c r="Q57" s="77"/>
    </row>
    <row r="58" spans="1:17" s="71" customFormat="1" ht="12.6" customHeight="1" thickBot="1" x14ac:dyDescent="0.25">
      <c r="A58" s="72" t="s">
        <v>2</v>
      </c>
      <c r="B58" s="136">
        <f t="shared" ref="B58:O58" si="4">B6</f>
        <v>43831</v>
      </c>
      <c r="C58" s="137">
        <f t="shared" si="4"/>
        <v>43862</v>
      </c>
      <c r="D58" s="137">
        <f t="shared" si="4"/>
        <v>43891</v>
      </c>
      <c r="E58" s="137">
        <f t="shared" si="4"/>
        <v>43922</v>
      </c>
      <c r="F58" s="137">
        <f t="shared" si="4"/>
        <v>43952</v>
      </c>
      <c r="G58" s="137">
        <f t="shared" si="4"/>
        <v>43983</v>
      </c>
      <c r="H58" s="137">
        <f t="shared" si="4"/>
        <v>44013</v>
      </c>
      <c r="I58" s="137">
        <f t="shared" si="4"/>
        <v>44044</v>
      </c>
      <c r="J58" s="137">
        <f t="shared" si="4"/>
        <v>44075</v>
      </c>
      <c r="K58" s="137">
        <f t="shared" si="4"/>
        <v>44105</v>
      </c>
      <c r="L58" s="137">
        <f t="shared" si="4"/>
        <v>44136</v>
      </c>
      <c r="M58" s="137">
        <f t="shared" si="4"/>
        <v>44166</v>
      </c>
      <c r="N58" s="138" t="str">
        <f t="shared" si="4"/>
        <v>Total</v>
      </c>
      <c r="O58" s="139" t="str">
        <f t="shared" si="4"/>
        <v>Média</v>
      </c>
    </row>
    <row r="59" spans="1:17" s="25" customFormat="1" ht="12.6" customHeight="1" x14ac:dyDescent="0.2">
      <c r="A59" s="111" t="s">
        <v>5</v>
      </c>
      <c r="B59" s="26">
        <v>0</v>
      </c>
      <c r="C59" s="26">
        <v>6000</v>
      </c>
      <c r="D59" s="26">
        <v>6300</v>
      </c>
      <c r="E59" s="26">
        <v>6300</v>
      </c>
      <c r="F59" s="26">
        <v>6300</v>
      </c>
      <c r="G59" s="26">
        <v>6300</v>
      </c>
      <c r="H59" s="26">
        <v>6300</v>
      </c>
      <c r="I59" s="26">
        <v>6300</v>
      </c>
      <c r="J59" s="26">
        <v>6300</v>
      </c>
      <c r="K59" s="26">
        <v>0</v>
      </c>
      <c r="L59" s="26">
        <v>0</v>
      </c>
      <c r="M59" s="26">
        <v>0</v>
      </c>
      <c r="N59" s="214">
        <f t="shared" ref="N59:N68" si="5">SUM(B59:M59)</f>
        <v>50100</v>
      </c>
      <c r="O59" s="106">
        <f>IFERROR(AVERAGEIF(B59:M59,"&gt;0"),"")</f>
        <v>6262.5</v>
      </c>
    </row>
    <row r="60" spans="1:17" s="25" customFormat="1" ht="12.6" customHeight="1" x14ac:dyDescent="0.2">
      <c r="A60" s="111" t="s">
        <v>526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2628.85</v>
      </c>
      <c r="K60" s="26">
        <v>0</v>
      </c>
      <c r="L60" s="26">
        <v>0</v>
      </c>
      <c r="M60" s="26">
        <v>0</v>
      </c>
      <c r="N60" s="214">
        <f t="shared" si="5"/>
        <v>2628.85</v>
      </c>
      <c r="O60" s="106">
        <f t="shared" ref="O60:O67" si="6">IFERROR(AVERAGEIF(B60:M60,"&gt;0"),"")</f>
        <v>2628.85</v>
      </c>
    </row>
    <row r="61" spans="1:17" s="25" customFormat="1" ht="12.6" customHeight="1" x14ac:dyDescent="0.2">
      <c r="A61" s="111" t="s">
        <v>424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14">
        <f>SUM(B61:M61)</f>
        <v>0</v>
      </c>
      <c r="O61" s="106" t="str">
        <f t="shared" si="6"/>
        <v/>
      </c>
    </row>
    <row r="62" spans="1:17" s="25" customFormat="1" ht="12.6" customHeight="1" x14ac:dyDescent="0.2">
      <c r="A62" s="111" t="s">
        <v>429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14">
        <f>SUM(B62:M62)</f>
        <v>0</v>
      </c>
      <c r="O62" s="106" t="str">
        <f t="shared" si="6"/>
        <v/>
      </c>
    </row>
    <row r="63" spans="1:17" s="25" customFormat="1" ht="12.6" customHeight="1" x14ac:dyDescent="0.2">
      <c r="A63" s="111" t="s">
        <v>148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14">
        <f>SUM(B63:M63)</f>
        <v>0</v>
      </c>
      <c r="O63" s="106" t="str">
        <f t="shared" si="6"/>
        <v/>
      </c>
    </row>
    <row r="64" spans="1:17" s="25" customFormat="1" ht="12.6" customHeight="1" x14ac:dyDescent="0.2">
      <c r="A64" s="111" t="s">
        <v>61</v>
      </c>
      <c r="B64" s="26">
        <v>0</v>
      </c>
      <c r="C64" s="26">
        <v>0</v>
      </c>
      <c r="D64" s="26">
        <v>312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14">
        <f t="shared" si="5"/>
        <v>312</v>
      </c>
      <c r="O64" s="106">
        <f t="shared" si="6"/>
        <v>312</v>
      </c>
    </row>
    <row r="65" spans="1:16" s="25" customFormat="1" ht="12.6" customHeight="1" x14ac:dyDescent="0.2">
      <c r="A65" s="112" t="s">
        <v>3</v>
      </c>
      <c r="B65" s="26">
        <v>925.5</v>
      </c>
      <c r="C65" s="26">
        <v>144.1</v>
      </c>
      <c r="D65" s="26">
        <v>50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14">
        <f t="shared" si="5"/>
        <v>1119.5999999999999</v>
      </c>
      <c r="O65" s="106">
        <f t="shared" si="6"/>
        <v>373.2</v>
      </c>
    </row>
    <row r="66" spans="1:16" s="25" customFormat="1" ht="12.6" customHeight="1" x14ac:dyDescent="0.2">
      <c r="A66" s="112" t="s">
        <v>65</v>
      </c>
      <c r="B66" s="26">
        <v>35.450000000000003</v>
      </c>
      <c r="C66" s="26">
        <v>12.72</v>
      </c>
      <c r="D66" s="26">
        <v>10.93</v>
      </c>
      <c r="E66" s="26">
        <v>13.46</v>
      </c>
      <c r="F66" s="26">
        <v>26.1</v>
      </c>
      <c r="G66" s="26">
        <v>0</v>
      </c>
      <c r="H66" s="26">
        <v>11.99</v>
      </c>
      <c r="I66" s="26">
        <v>5.05</v>
      </c>
      <c r="J66" s="26">
        <v>0</v>
      </c>
      <c r="K66" s="26">
        <v>0</v>
      </c>
      <c r="L66" s="26">
        <v>0</v>
      </c>
      <c r="M66" s="26">
        <v>0</v>
      </c>
      <c r="N66" s="214">
        <f>SUM(B66:M66)</f>
        <v>115.69999999999999</v>
      </c>
      <c r="O66" s="106">
        <f t="shared" si="6"/>
        <v>16.528571428571428</v>
      </c>
    </row>
    <row r="67" spans="1:16" s="25" customFormat="1" ht="12.6" customHeight="1" x14ac:dyDescent="0.2">
      <c r="A67" s="112" t="s">
        <v>507</v>
      </c>
      <c r="B67" s="26">
        <v>0</v>
      </c>
      <c r="C67" s="26">
        <v>0</v>
      </c>
      <c r="D67" s="26">
        <v>1100</v>
      </c>
      <c r="E67" s="26">
        <v>0</v>
      </c>
      <c r="F67" s="26">
        <v>0</v>
      </c>
      <c r="G67" s="26">
        <v>16.95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14">
        <f t="shared" si="5"/>
        <v>1116.95</v>
      </c>
      <c r="O67" s="106">
        <f t="shared" si="6"/>
        <v>558.47500000000002</v>
      </c>
    </row>
    <row r="68" spans="1:16" s="25" customFormat="1" ht="12.6" customHeight="1" thickBot="1" x14ac:dyDescent="0.25">
      <c r="A68" s="176" t="s">
        <v>1</v>
      </c>
      <c r="B68" s="177">
        <f t="shared" ref="B68:M68" si="7">SUM(B59:B67)</f>
        <v>960.95</v>
      </c>
      <c r="C68" s="177">
        <f t="shared" si="7"/>
        <v>6156.8200000000006</v>
      </c>
      <c r="D68" s="177">
        <f t="shared" si="7"/>
        <v>7772.93</v>
      </c>
      <c r="E68" s="177">
        <f t="shared" si="7"/>
        <v>6313.46</v>
      </c>
      <c r="F68" s="177">
        <f>SUM(F59:F67)</f>
        <v>6326.1</v>
      </c>
      <c r="G68" s="177">
        <f>SUM(G59:G67)</f>
        <v>6316.95</v>
      </c>
      <c r="H68" s="177">
        <f t="shared" si="7"/>
        <v>6311.99</v>
      </c>
      <c r="I68" s="177">
        <f>SUM(I59:I67)</f>
        <v>6305.05</v>
      </c>
      <c r="J68" s="177">
        <f t="shared" si="7"/>
        <v>8928.85</v>
      </c>
      <c r="K68" s="177">
        <f t="shared" si="7"/>
        <v>0</v>
      </c>
      <c r="L68" s="177">
        <f t="shared" si="7"/>
        <v>0</v>
      </c>
      <c r="M68" s="177">
        <f t="shared" si="7"/>
        <v>0</v>
      </c>
      <c r="N68" s="177">
        <f t="shared" si="5"/>
        <v>55393.1</v>
      </c>
      <c r="O68" s="304">
        <f>IFERROR(AVERAGEIF(B68:M68,"&gt;0"),"")</f>
        <v>6154.7888888888883</v>
      </c>
    </row>
    <row r="69" spans="1:16" s="25" customFormat="1" ht="12.6" customHeight="1" thickBot="1" x14ac:dyDescent="0.25">
      <c r="N69" s="34"/>
    </row>
    <row r="70" spans="1:16" s="34" customFormat="1" ht="12.6" customHeight="1" thickBot="1" x14ac:dyDescent="0.25">
      <c r="A70" s="187" t="s">
        <v>9</v>
      </c>
      <c r="B70" s="186">
        <f>'[2]2020'!C41</f>
        <v>11235.81</v>
      </c>
      <c r="C70" s="186">
        <f>'[2]2020'!D41</f>
        <v>16883.330000000002</v>
      </c>
      <c r="D70" s="186">
        <f>'[2]2020'!E41</f>
        <v>16818.05</v>
      </c>
      <c r="E70" s="186">
        <f>'[2]2020'!F41</f>
        <v>21672.86</v>
      </c>
      <c r="F70" s="186">
        <f>'[2]2020'!G41</f>
        <v>23231.68</v>
      </c>
      <c r="G70" s="186">
        <f>'[2]2020'!H41</f>
        <v>25212.36</v>
      </c>
      <c r="H70" s="186">
        <f>'[2]2020'!I41</f>
        <v>27281.73</v>
      </c>
      <c r="I70" s="186">
        <f>'[2]2020'!J41</f>
        <v>23677.69</v>
      </c>
      <c r="J70" s="186">
        <f>'[2]2020'!K41</f>
        <v>28378.2</v>
      </c>
      <c r="K70" s="186">
        <f>'[2]2020'!L41</f>
        <v>0</v>
      </c>
      <c r="L70" s="186">
        <f>'[2]2020'!M41</f>
        <v>0</v>
      </c>
      <c r="M70" s="186">
        <f>'[2]2020'!N41</f>
        <v>0</v>
      </c>
      <c r="N70" s="43"/>
      <c r="O70" s="43"/>
    </row>
    <row r="71" spans="1:16" s="25" customFormat="1" ht="14.1" customHeight="1" x14ac:dyDescent="0.2">
      <c r="N71" s="34"/>
    </row>
    <row r="72" spans="1:16" s="25" customFormat="1" ht="14.1" customHeight="1" x14ac:dyDescent="0.2">
      <c r="N72" s="34"/>
    </row>
    <row r="73" spans="1:16" s="25" customFormat="1" ht="14.1" customHeight="1" x14ac:dyDescent="0.2">
      <c r="N73" s="34"/>
    </row>
    <row r="74" spans="1:16" s="25" customFormat="1" ht="14.1" customHeight="1" x14ac:dyDescent="0.2">
      <c r="N74" s="34"/>
      <c r="O74" s="30"/>
      <c r="P74" s="30"/>
    </row>
    <row r="75" spans="1:16" x14ac:dyDescent="0.2">
      <c r="B75" s="25"/>
      <c r="O75" s="98"/>
      <c r="P75" s="98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" top="0.39370078740157483" bottom="0.39370078740157483" header="0.51181102362204722" footer="0.51181102362204722"/>
  <pageSetup paperSize="9" scale="65" firstPageNumber="0" orientation="landscape" horizontalDpi="300" verticalDpi="300" r:id="rId1"/>
  <headerFooter alignWithMargins="0"/>
  <ignoredErrors>
    <ignoredError sqref="B56:M56" formulaRange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/>
  <dimension ref="A1:O68"/>
  <sheetViews>
    <sheetView topLeftCell="A44" zoomScale="140" zoomScaleNormal="140" workbookViewId="0">
      <selection activeCell="I61" sqref="I61"/>
    </sheetView>
  </sheetViews>
  <sheetFormatPr defaultRowHeight="12.75" x14ac:dyDescent="0.2"/>
  <cols>
    <col min="1" max="1" width="35.85546875" style="44" customWidth="1"/>
    <col min="2" max="3" width="9.7109375" style="44" customWidth="1"/>
    <col min="4" max="4" width="9.7109375" style="25" customWidth="1"/>
    <col min="5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05" t="s">
        <v>645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2.6" customHeight="1" thickBot="1" x14ac:dyDescent="0.25">
      <c r="A3" s="45"/>
      <c r="B3" s="46"/>
      <c r="C3" s="46"/>
      <c r="D3" s="45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s="52" customFormat="1" ht="12.6" customHeight="1" x14ac:dyDescent="0.2">
      <c r="A4" s="569" t="s">
        <v>29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2">
        <v>43831</v>
      </c>
      <c r="C6" s="102">
        <v>43862</v>
      </c>
      <c r="D6" s="102">
        <v>43891</v>
      </c>
      <c r="E6" s="102">
        <v>43922</v>
      </c>
      <c r="F6" s="102">
        <v>43952</v>
      </c>
      <c r="G6" s="102">
        <v>43983</v>
      </c>
      <c r="H6" s="102">
        <v>44013</v>
      </c>
      <c r="I6" s="102">
        <v>44044</v>
      </c>
      <c r="J6" s="102">
        <v>44075</v>
      </c>
      <c r="K6" s="102">
        <v>44105</v>
      </c>
      <c r="L6" s="102">
        <v>44136</v>
      </c>
      <c r="M6" s="102"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573</v>
      </c>
      <c r="B7" s="26">
        <v>12.5</v>
      </c>
      <c r="C7" s="26">
        <v>25</v>
      </c>
      <c r="D7" s="317">
        <v>25</v>
      </c>
      <c r="E7" s="26">
        <v>25</v>
      </c>
      <c r="F7" s="26">
        <v>25</v>
      </c>
      <c r="G7" s="26">
        <v>25</v>
      </c>
      <c r="H7" s="26">
        <v>25</v>
      </c>
      <c r="I7" s="26">
        <v>25</v>
      </c>
      <c r="J7" s="26">
        <v>25</v>
      </c>
      <c r="K7" s="26">
        <v>0</v>
      </c>
      <c r="L7" s="26">
        <v>0</v>
      </c>
      <c r="M7" s="26">
        <v>0</v>
      </c>
      <c r="N7" s="184">
        <f>SUM(B7:M7)</f>
        <v>212.5</v>
      </c>
      <c r="O7" s="106">
        <f>IFERROR(AVERAGEIF(B7:M7,"&gt;0"),"")</f>
        <v>23.611111111111111</v>
      </c>
    </row>
    <row r="8" spans="1:15" s="25" customFormat="1" ht="12.6" customHeight="1" x14ac:dyDescent="0.2">
      <c r="A8" s="105" t="s">
        <v>113</v>
      </c>
      <c r="B8" s="26">
        <v>0</v>
      </c>
      <c r="C8" s="26">
        <v>263.81</v>
      </c>
      <c r="D8" s="317">
        <v>0</v>
      </c>
      <c r="E8" s="26">
        <v>0</v>
      </c>
      <c r="F8" s="26">
        <v>0</v>
      </c>
      <c r="G8" s="26">
        <v>80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>SUM(B8:M8)</f>
        <v>343.81</v>
      </c>
      <c r="O8" s="106">
        <f t="shared" ref="O8:O54" si="0">IFERROR(AVERAGEIF(B8:M8,"&gt;0"),"")</f>
        <v>171.905</v>
      </c>
    </row>
    <row r="9" spans="1:15" s="25" customFormat="1" ht="12.6" customHeight="1" x14ac:dyDescent="0.2">
      <c r="A9" s="105" t="s">
        <v>676</v>
      </c>
      <c r="B9" s="26">
        <v>0</v>
      </c>
      <c r="C9" s="26"/>
      <c r="D9" s="317">
        <v>0</v>
      </c>
      <c r="E9" s="26">
        <v>0</v>
      </c>
      <c r="F9" s="26">
        <v>3012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>SUM(B9:M9)</f>
        <v>3012</v>
      </c>
      <c r="O9" s="106">
        <f t="shared" si="0"/>
        <v>3012</v>
      </c>
    </row>
    <row r="10" spans="1:15" s="25" customFormat="1" ht="12.6" customHeight="1" x14ac:dyDescent="0.2">
      <c r="A10" s="105" t="s">
        <v>508</v>
      </c>
      <c r="B10" s="26">
        <v>171</v>
      </c>
      <c r="C10" s="26"/>
      <c r="D10" s="317">
        <v>30</v>
      </c>
      <c r="E10" s="26">
        <v>0</v>
      </c>
      <c r="F10" s="26">
        <v>280.11</v>
      </c>
      <c r="G10" s="26">
        <v>0</v>
      </c>
      <c r="H10" s="26">
        <v>0</v>
      </c>
      <c r="I10" s="26">
        <v>60</v>
      </c>
      <c r="J10" s="26">
        <v>65</v>
      </c>
      <c r="K10" s="26">
        <v>0</v>
      </c>
      <c r="L10" s="26">
        <v>0</v>
      </c>
      <c r="M10" s="26">
        <v>0</v>
      </c>
      <c r="N10" s="184">
        <f t="shared" ref="N10:N23" si="1">SUM(B10:M10)</f>
        <v>606.11</v>
      </c>
      <c r="O10" s="106">
        <f t="shared" si="0"/>
        <v>121.22200000000001</v>
      </c>
    </row>
    <row r="11" spans="1:15" s="71" customFormat="1" ht="12.6" customHeight="1" x14ac:dyDescent="0.2">
      <c r="A11" s="155" t="s">
        <v>278</v>
      </c>
      <c r="B11" s="26">
        <v>0</v>
      </c>
      <c r="C11" s="26"/>
      <c r="D11" s="317">
        <v>60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20">
        <f>SUM(B11:M11)</f>
        <v>60</v>
      </c>
      <c r="O11" s="106">
        <f t="shared" si="0"/>
        <v>60</v>
      </c>
    </row>
    <row r="12" spans="1:15" s="71" customFormat="1" ht="12.6" customHeight="1" x14ac:dyDescent="0.2">
      <c r="A12" s="155" t="s">
        <v>612</v>
      </c>
      <c r="B12" s="26">
        <v>0</v>
      </c>
      <c r="C12" s="26"/>
      <c r="D12" s="317">
        <v>1735.5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20"/>
      <c r="O12" s="106">
        <f t="shared" si="0"/>
        <v>1735.5</v>
      </c>
    </row>
    <row r="13" spans="1:15" s="25" customFormat="1" ht="12.6" customHeight="1" x14ac:dyDescent="0.2">
      <c r="A13" s="105" t="s">
        <v>131</v>
      </c>
      <c r="B13" s="26">
        <v>0</v>
      </c>
      <c r="C13" s="26"/>
      <c r="D13" s="317">
        <v>72.56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>SUM(B13:M13)</f>
        <v>72.56</v>
      </c>
      <c r="O13" s="106">
        <f t="shared" si="0"/>
        <v>72.56</v>
      </c>
    </row>
    <row r="14" spans="1:15" s="25" customFormat="1" ht="12.6" customHeight="1" x14ac:dyDescent="0.2">
      <c r="A14" s="105" t="s">
        <v>237</v>
      </c>
      <c r="B14" s="26">
        <v>0</v>
      </c>
      <c r="C14" s="26">
        <v>800</v>
      </c>
      <c r="D14" s="317">
        <v>0</v>
      </c>
      <c r="E14" s="26">
        <v>4761.42</v>
      </c>
      <c r="F14" s="26">
        <v>0</v>
      </c>
      <c r="G14" s="26">
        <v>1619.1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184">
        <f>SUM(B14:M14)</f>
        <v>7180.52</v>
      </c>
      <c r="O14" s="106">
        <f t="shared" si="0"/>
        <v>2393.5066666666667</v>
      </c>
    </row>
    <row r="15" spans="1:15" s="25" customFormat="1" ht="12.6" customHeight="1" x14ac:dyDescent="0.2">
      <c r="A15" s="105" t="s">
        <v>301</v>
      </c>
      <c r="B15" s="26">
        <v>0</v>
      </c>
      <c r="C15" s="26"/>
      <c r="D15" s="317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203.66</v>
      </c>
      <c r="K15" s="26">
        <v>0</v>
      </c>
      <c r="L15" s="26">
        <v>0</v>
      </c>
      <c r="M15" s="26">
        <v>0</v>
      </c>
      <c r="N15" s="184">
        <f t="shared" si="1"/>
        <v>203.66</v>
      </c>
      <c r="O15" s="106">
        <f t="shared" si="0"/>
        <v>203.66</v>
      </c>
    </row>
    <row r="16" spans="1:15" s="25" customFormat="1" ht="12.6" customHeight="1" x14ac:dyDescent="0.2">
      <c r="A16" s="105" t="s">
        <v>360</v>
      </c>
      <c r="B16" s="26">
        <v>9.4700000000000006</v>
      </c>
      <c r="C16" s="26"/>
      <c r="D16" s="317">
        <v>1420.93</v>
      </c>
      <c r="E16" s="26">
        <v>150</v>
      </c>
      <c r="F16" s="26">
        <v>163.71</v>
      </c>
      <c r="G16" s="26">
        <v>0</v>
      </c>
      <c r="H16" s="26">
        <v>3790</v>
      </c>
      <c r="I16" s="26">
        <v>988</v>
      </c>
      <c r="J16" s="26">
        <v>0</v>
      </c>
      <c r="K16" s="26">
        <v>0</v>
      </c>
      <c r="L16" s="26">
        <v>0</v>
      </c>
      <c r="M16" s="26">
        <v>0</v>
      </c>
      <c r="N16" s="184">
        <f t="shared" si="1"/>
        <v>6522.1100000000006</v>
      </c>
      <c r="O16" s="106">
        <f t="shared" si="0"/>
        <v>1087.0183333333334</v>
      </c>
    </row>
    <row r="17" spans="1:15" s="25" customFormat="1" ht="12.6" customHeight="1" x14ac:dyDescent="0.2">
      <c r="A17" s="105" t="s">
        <v>198</v>
      </c>
      <c r="B17" s="26">
        <v>310</v>
      </c>
      <c r="C17" s="26">
        <v>510.39</v>
      </c>
      <c r="D17" s="317">
        <v>0</v>
      </c>
      <c r="E17" s="26">
        <v>0</v>
      </c>
      <c r="F17" s="26">
        <v>513.45000000000005</v>
      </c>
      <c r="G17" s="26">
        <v>200</v>
      </c>
      <c r="H17" s="26">
        <v>162.99</v>
      </c>
      <c r="I17" s="26">
        <v>174</v>
      </c>
      <c r="J17" s="26">
        <v>202.5</v>
      </c>
      <c r="K17" s="26">
        <v>0</v>
      </c>
      <c r="L17" s="26">
        <v>0</v>
      </c>
      <c r="M17" s="26">
        <v>0</v>
      </c>
      <c r="N17" s="184">
        <f t="shared" si="1"/>
        <v>2073.33</v>
      </c>
      <c r="O17" s="106">
        <f t="shared" si="0"/>
        <v>296.19</v>
      </c>
    </row>
    <row r="18" spans="1:15" s="25" customFormat="1" ht="12.6" customHeight="1" x14ac:dyDescent="0.2">
      <c r="A18" s="105" t="s">
        <v>562</v>
      </c>
      <c r="B18" s="26">
        <v>940.1</v>
      </c>
      <c r="C18" s="26"/>
      <c r="D18" s="317">
        <v>1129.8699999999999</v>
      </c>
      <c r="E18" s="26">
        <v>526.5</v>
      </c>
      <c r="F18" s="26">
        <v>723.17</v>
      </c>
      <c r="G18" s="26">
        <v>0</v>
      </c>
      <c r="H18" s="26">
        <v>0</v>
      </c>
      <c r="I18" s="26">
        <v>0</v>
      </c>
      <c r="J18" s="26">
        <v>209.53</v>
      </c>
      <c r="K18" s="26">
        <v>0</v>
      </c>
      <c r="L18" s="26">
        <v>0</v>
      </c>
      <c r="M18" s="26">
        <v>0</v>
      </c>
      <c r="N18" s="184">
        <f t="shared" si="1"/>
        <v>3529.17</v>
      </c>
      <c r="O18" s="106">
        <f t="shared" si="0"/>
        <v>705.83400000000006</v>
      </c>
    </row>
    <row r="19" spans="1:15" s="25" customFormat="1" ht="12.6" customHeight="1" x14ac:dyDescent="0.2">
      <c r="A19" s="105" t="s">
        <v>650</v>
      </c>
      <c r="B19" s="26"/>
      <c r="C19" s="26">
        <v>449.4</v>
      </c>
      <c r="D19" s="317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/>
      <c r="O19" s="106">
        <f t="shared" si="0"/>
        <v>449.4</v>
      </c>
    </row>
    <row r="20" spans="1:15" s="25" customFormat="1" ht="12.6" customHeight="1" x14ac:dyDescent="0.2">
      <c r="A20" s="105" t="s">
        <v>67</v>
      </c>
      <c r="B20" s="26">
        <v>0</v>
      </c>
      <c r="C20" s="26"/>
      <c r="D20" s="317">
        <v>59.5</v>
      </c>
      <c r="E20" s="26">
        <v>0</v>
      </c>
      <c r="F20" s="26">
        <v>0</v>
      </c>
      <c r="G20" s="26">
        <v>0</v>
      </c>
      <c r="H20" s="26">
        <v>397.6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84">
        <f t="shared" si="1"/>
        <v>457.1</v>
      </c>
      <c r="O20" s="106">
        <f t="shared" si="0"/>
        <v>228.55</v>
      </c>
    </row>
    <row r="21" spans="1:15" s="25" customFormat="1" ht="12.6" customHeight="1" x14ac:dyDescent="0.2">
      <c r="A21" s="105" t="s">
        <v>492</v>
      </c>
      <c r="B21" s="26">
        <v>0</v>
      </c>
      <c r="C21" s="26"/>
      <c r="D21" s="317">
        <v>2000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1"/>
        <v>2000</v>
      </c>
      <c r="O21" s="106">
        <f t="shared" si="0"/>
        <v>2000</v>
      </c>
    </row>
    <row r="22" spans="1:15" s="25" customFormat="1" ht="12.6" customHeight="1" x14ac:dyDescent="0.2">
      <c r="A22" s="105" t="s">
        <v>216</v>
      </c>
      <c r="B22" s="26">
        <v>0</v>
      </c>
      <c r="C22" s="26"/>
      <c r="D22" s="317">
        <v>180</v>
      </c>
      <c r="E22" s="26">
        <v>200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>SUM(B22:M22)</f>
        <v>380</v>
      </c>
      <c r="O22" s="106">
        <f t="shared" si="0"/>
        <v>190</v>
      </c>
    </row>
    <row r="23" spans="1:15" s="25" customFormat="1" ht="12.6" customHeight="1" x14ac:dyDescent="0.2">
      <c r="A23" s="105" t="s">
        <v>159</v>
      </c>
      <c r="B23" s="26">
        <v>0</v>
      </c>
      <c r="C23" s="26"/>
      <c r="D23" s="317">
        <v>24.87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1"/>
        <v>24.87</v>
      </c>
      <c r="O23" s="106">
        <f t="shared" si="0"/>
        <v>24.87</v>
      </c>
    </row>
    <row r="24" spans="1:15" s="25" customFormat="1" ht="12.6" customHeight="1" x14ac:dyDescent="0.2">
      <c r="A24" s="105" t="s">
        <v>158</v>
      </c>
      <c r="B24" s="26">
        <v>0</v>
      </c>
      <c r="C24" s="26"/>
      <c r="D24" s="317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84">
        <f t="shared" ref="N24:N55" si="2">SUM(B24:M24)</f>
        <v>0</v>
      </c>
      <c r="O24" s="106" t="str">
        <f t="shared" si="0"/>
        <v/>
      </c>
    </row>
    <row r="25" spans="1:15" s="25" customFormat="1" ht="12.6" customHeight="1" x14ac:dyDescent="0.2">
      <c r="A25" s="105" t="s">
        <v>142</v>
      </c>
      <c r="B25" s="26">
        <v>0</v>
      </c>
      <c r="C25" s="26"/>
      <c r="D25" s="317">
        <v>0</v>
      </c>
      <c r="E25" s="26">
        <v>0</v>
      </c>
      <c r="F25" s="26">
        <v>75</v>
      </c>
      <c r="G25" s="26">
        <v>0</v>
      </c>
      <c r="H25" s="26">
        <v>0</v>
      </c>
      <c r="I25" s="26">
        <v>0</v>
      </c>
      <c r="J25" s="26">
        <v>100</v>
      </c>
      <c r="K25" s="26">
        <v>0</v>
      </c>
      <c r="L25" s="26">
        <v>0</v>
      </c>
      <c r="M25" s="26">
        <v>0</v>
      </c>
      <c r="N25" s="184">
        <f t="shared" si="2"/>
        <v>175</v>
      </c>
      <c r="O25" s="106">
        <f t="shared" si="0"/>
        <v>87.5</v>
      </c>
    </row>
    <row r="26" spans="1:15" s="25" customFormat="1" ht="12.6" customHeight="1" x14ac:dyDescent="0.2">
      <c r="A26" s="105" t="s">
        <v>68</v>
      </c>
      <c r="B26" s="26">
        <v>91.23</v>
      </c>
      <c r="C26" s="26"/>
      <c r="D26" s="317">
        <v>688.04</v>
      </c>
      <c r="E26" s="26">
        <v>0</v>
      </c>
      <c r="F26" s="26">
        <v>27.54</v>
      </c>
      <c r="G26" s="26">
        <v>0</v>
      </c>
      <c r="H26" s="26">
        <v>0</v>
      </c>
      <c r="I26" s="26">
        <v>0</v>
      </c>
      <c r="J26" s="26">
        <v>31.97</v>
      </c>
      <c r="K26" s="26">
        <v>0</v>
      </c>
      <c r="L26" s="26">
        <v>0</v>
      </c>
      <c r="M26" s="26">
        <v>0</v>
      </c>
      <c r="N26" s="184">
        <f t="shared" si="2"/>
        <v>838.78</v>
      </c>
      <c r="O26" s="106">
        <f t="shared" si="0"/>
        <v>209.69499999999999</v>
      </c>
    </row>
    <row r="27" spans="1:15" s="25" customFormat="1" ht="12.6" customHeight="1" x14ac:dyDescent="0.2">
      <c r="A27" s="105" t="s">
        <v>77</v>
      </c>
      <c r="B27" s="26">
        <v>0</v>
      </c>
      <c r="C27" s="26">
        <v>45</v>
      </c>
      <c r="D27" s="317">
        <v>0</v>
      </c>
      <c r="E27" s="26">
        <v>0</v>
      </c>
      <c r="F27" s="26">
        <v>45</v>
      </c>
      <c r="G27" s="26">
        <v>36</v>
      </c>
      <c r="H27" s="26">
        <v>0</v>
      </c>
      <c r="I27" s="26">
        <v>0</v>
      </c>
      <c r="J27" s="26">
        <v>48</v>
      </c>
      <c r="K27" s="26">
        <v>0</v>
      </c>
      <c r="L27" s="26">
        <v>0</v>
      </c>
      <c r="M27" s="26">
        <v>0</v>
      </c>
      <c r="N27" s="184">
        <f t="shared" si="2"/>
        <v>174</v>
      </c>
      <c r="O27" s="106">
        <f t="shared" si="0"/>
        <v>43.5</v>
      </c>
    </row>
    <row r="28" spans="1:15" s="25" customFormat="1" ht="12.6" customHeight="1" x14ac:dyDescent="0.2">
      <c r="A28" s="105" t="s">
        <v>111</v>
      </c>
      <c r="B28" s="26">
        <v>12.88</v>
      </c>
      <c r="C28" s="26"/>
      <c r="D28" s="317">
        <v>138.84</v>
      </c>
      <c r="E28" s="26">
        <v>0</v>
      </c>
      <c r="F28" s="26">
        <v>0</v>
      </c>
      <c r="G28" s="26">
        <v>174.79</v>
      </c>
      <c r="H28" s="26">
        <v>0</v>
      </c>
      <c r="I28" s="26">
        <v>0</v>
      </c>
      <c r="J28" s="26">
        <v>196.11</v>
      </c>
      <c r="K28" s="26">
        <v>0</v>
      </c>
      <c r="L28" s="26">
        <v>0</v>
      </c>
      <c r="M28" s="26">
        <v>0</v>
      </c>
      <c r="N28" s="184">
        <f t="shared" si="2"/>
        <v>522.62</v>
      </c>
      <c r="O28" s="106">
        <f t="shared" si="0"/>
        <v>130.655</v>
      </c>
    </row>
    <row r="29" spans="1:15" s="25" customFormat="1" ht="12.6" customHeight="1" x14ac:dyDescent="0.2">
      <c r="A29" s="105" t="s">
        <v>69</v>
      </c>
      <c r="B29" s="26">
        <v>25</v>
      </c>
      <c r="C29" s="26"/>
      <c r="D29" s="317">
        <v>36.25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2"/>
        <v>61.25</v>
      </c>
      <c r="O29" s="106">
        <f t="shared" si="0"/>
        <v>30.625</v>
      </c>
    </row>
    <row r="30" spans="1:15" s="25" customFormat="1" ht="12.6" customHeight="1" x14ac:dyDescent="0.2">
      <c r="A30" s="105" t="s">
        <v>585</v>
      </c>
      <c r="B30" s="26">
        <v>47.5</v>
      </c>
      <c r="C30" s="26">
        <v>525.5</v>
      </c>
      <c r="D30" s="317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2"/>
        <v>573</v>
      </c>
      <c r="O30" s="106">
        <f t="shared" si="0"/>
        <v>286.5</v>
      </c>
    </row>
    <row r="31" spans="1:15" s="25" customFormat="1" ht="12.6" customHeight="1" x14ac:dyDescent="0.2">
      <c r="A31" s="105" t="s">
        <v>126</v>
      </c>
      <c r="B31" s="26">
        <v>0</v>
      </c>
      <c r="C31" s="26"/>
      <c r="D31" s="317">
        <v>0</v>
      </c>
      <c r="E31" s="26">
        <v>33.75</v>
      </c>
      <c r="F31" s="26">
        <v>0</v>
      </c>
      <c r="G31" s="26">
        <v>778.75</v>
      </c>
      <c r="H31" s="26">
        <v>50</v>
      </c>
      <c r="I31" s="26">
        <v>0</v>
      </c>
      <c r="J31" s="26">
        <v>19.489999999999998</v>
      </c>
      <c r="K31" s="26">
        <v>0</v>
      </c>
      <c r="L31" s="26">
        <v>0</v>
      </c>
      <c r="M31" s="26">
        <v>0</v>
      </c>
      <c r="N31" s="184">
        <f t="shared" si="2"/>
        <v>881.99</v>
      </c>
      <c r="O31" s="106">
        <f t="shared" si="0"/>
        <v>220.4975</v>
      </c>
    </row>
    <row r="32" spans="1:15" s="25" customFormat="1" ht="12.6" customHeight="1" x14ac:dyDescent="0.2">
      <c r="A32" s="105" t="s">
        <v>76</v>
      </c>
      <c r="B32" s="26">
        <v>0</v>
      </c>
      <c r="C32" s="26"/>
      <c r="D32" s="317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2"/>
        <v>0</v>
      </c>
      <c r="O32" s="106" t="str">
        <f t="shared" si="0"/>
        <v/>
      </c>
    </row>
    <row r="33" spans="1:15" s="25" customFormat="1" ht="12.6" customHeight="1" x14ac:dyDescent="0.2">
      <c r="A33" s="105" t="s">
        <v>217</v>
      </c>
      <c r="B33" s="26">
        <v>1361.63</v>
      </c>
      <c r="C33" s="26"/>
      <c r="D33" s="317">
        <v>7628.97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 t="shared" si="2"/>
        <v>8990.6</v>
      </c>
      <c r="O33" s="106">
        <f t="shared" si="0"/>
        <v>4495.3</v>
      </c>
    </row>
    <row r="34" spans="1:15" s="25" customFormat="1" ht="12.6" customHeight="1" x14ac:dyDescent="0.2">
      <c r="A34" s="105" t="s">
        <v>368</v>
      </c>
      <c r="B34" s="26">
        <v>0</v>
      </c>
      <c r="C34" s="26"/>
      <c r="D34" s="317">
        <v>300</v>
      </c>
      <c r="E34" s="26">
        <v>0</v>
      </c>
      <c r="F34" s="26">
        <v>0</v>
      </c>
      <c r="G34" s="26">
        <v>0</v>
      </c>
      <c r="H34" s="26">
        <v>0</v>
      </c>
      <c r="I34" s="26">
        <v>250</v>
      </c>
      <c r="J34" s="26">
        <v>250</v>
      </c>
      <c r="K34" s="26">
        <v>0</v>
      </c>
      <c r="L34" s="26">
        <v>0</v>
      </c>
      <c r="M34" s="26">
        <v>0</v>
      </c>
      <c r="N34" s="184">
        <f t="shared" si="2"/>
        <v>800</v>
      </c>
      <c r="O34" s="106">
        <f t="shared" si="0"/>
        <v>266.66666666666669</v>
      </c>
    </row>
    <row r="35" spans="1:15" s="25" customFormat="1" ht="12.6" customHeight="1" x14ac:dyDescent="0.2">
      <c r="A35" s="270" t="s">
        <v>372</v>
      </c>
      <c r="B35" s="26">
        <v>29.81</v>
      </c>
      <c r="C35" s="26">
        <v>29.81</v>
      </c>
      <c r="D35" s="317">
        <v>29.81</v>
      </c>
      <c r="E35" s="26">
        <v>29.81</v>
      </c>
      <c r="F35" s="26">
        <v>29.81</v>
      </c>
      <c r="G35" s="26">
        <v>29.82</v>
      </c>
      <c r="H35" s="26">
        <v>29.82</v>
      </c>
      <c r="I35" s="26">
        <v>29.82</v>
      </c>
      <c r="J35" s="26">
        <v>29.82</v>
      </c>
      <c r="K35" s="26">
        <v>0</v>
      </c>
      <c r="L35" s="26">
        <v>0</v>
      </c>
      <c r="M35" s="26">
        <v>0</v>
      </c>
      <c r="N35" s="184">
        <f>SUM(B35:M35)</f>
        <v>268.33</v>
      </c>
      <c r="O35" s="106">
        <f t="shared" si="0"/>
        <v>29.814444444444444</v>
      </c>
    </row>
    <row r="36" spans="1:15" s="25" customFormat="1" ht="12.6" customHeight="1" x14ac:dyDescent="0.2">
      <c r="A36" s="105" t="s">
        <v>458</v>
      </c>
      <c r="B36" s="26">
        <v>0</v>
      </c>
      <c r="C36" s="26">
        <v>215.74</v>
      </c>
      <c r="D36" s="317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84">
        <f t="shared" si="2"/>
        <v>215.74</v>
      </c>
      <c r="O36" s="106">
        <f t="shared" si="0"/>
        <v>215.74</v>
      </c>
    </row>
    <row r="37" spans="1:15" s="25" customFormat="1" ht="12.6" customHeight="1" x14ac:dyDescent="0.2">
      <c r="A37" s="105" t="s">
        <v>106</v>
      </c>
      <c r="B37" s="26">
        <v>900</v>
      </c>
      <c r="C37" s="26">
        <v>200</v>
      </c>
      <c r="D37" s="317">
        <v>3070</v>
      </c>
      <c r="E37" s="26">
        <v>0</v>
      </c>
      <c r="F37" s="26">
        <v>240</v>
      </c>
      <c r="G37" s="26">
        <v>360</v>
      </c>
      <c r="H37" s="26">
        <v>280</v>
      </c>
      <c r="I37" s="26">
        <v>200</v>
      </c>
      <c r="J37" s="26">
        <v>380</v>
      </c>
      <c r="K37" s="26">
        <v>0</v>
      </c>
      <c r="L37" s="26">
        <v>0</v>
      </c>
      <c r="M37" s="26">
        <v>0</v>
      </c>
      <c r="N37" s="184">
        <f t="shared" si="2"/>
        <v>5630</v>
      </c>
      <c r="O37" s="106">
        <f t="shared" si="0"/>
        <v>703.75</v>
      </c>
    </row>
    <row r="38" spans="1:15" s="25" customFormat="1" ht="12.6" customHeight="1" x14ac:dyDescent="0.2">
      <c r="A38" s="105" t="s">
        <v>254</v>
      </c>
      <c r="B38" s="26">
        <v>315</v>
      </c>
      <c r="C38" s="26"/>
      <c r="D38" s="317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84">
        <f>SUM(B38:M38)</f>
        <v>315</v>
      </c>
      <c r="O38" s="106">
        <f t="shared" si="0"/>
        <v>315</v>
      </c>
    </row>
    <row r="39" spans="1:15" s="25" customFormat="1" ht="12.6" customHeight="1" x14ac:dyDescent="0.2">
      <c r="A39" s="105" t="s">
        <v>586</v>
      </c>
      <c r="B39" s="26">
        <v>0</v>
      </c>
      <c r="C39" s="26">
        <v>90</v>
      </c>
      <c r="D39" s="317">
        <v>0</v>
      </c>
      <c r="E39" s="26">
        <v>0</v>
      </c>
      <c r="F39" s="26">
        <v>0</v>
      </c>
      <c r="G39" s="26">
        <v>128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184">
        <f t="shared" si="2"/>
        <v>218</v>
      </c>
      <c r="O39" s="106">
        <f t="shared" si="0"/>
        <v>109</v>
      </c>
    </row>
    <row r="40" spans="1:15" s="25" customFormat="1" ht="12.6" customHeight="1" x14ac:dyDescent="0.2">
      <c r="A40" s="105" t="s">
        <v>532</v>
      </c>
      <c r="B40" s="26">
        <v>0</v>
      </c>
      <c r="C40" s="26"/>
      <c r="D40" s="317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184">
        <f t="shared" si="2"/>
        <v>0</v>
      </c>
      <c r="O40" s="106" t="str">
        <f t="shared" si="0"/>
        <v/>
      </c>
    </row>
    <row r="41" spans="1:15" s="25" customFormat="1" ht="12.6" customHeight="1" x14ac:dyDescent="0.2">
      <c r="A41" s="105" t="s">
        <v>500</v>
      </c>
      <c r="B41" s="26">
        <v>287.11</v>
      </c>
      <c r="C41" s="26">
        <v>67.05</v>
      </c>
      <c r="D41" s="317">
        <v>57.95</v>
      </c>
      <c r="E41" s="26">
        <v>11.25</v>
      </c>
      <c r="F41" s="26">
        <v>44.65</v>
      </c>
      <c r="G41" s="26">
        <v>93.6</v>
      </c>
      <c r="H41" s="26">
        <v>8.4</v>
      </c>
      <c r="I41" s="26">
        <v>0</v>
      </c>
      <c r="J41" s="26">
        <v>103.15</v>
      </c>
      <c r="K41" s="26">
        <v>0</v>
      </c>
      <c r="L41" s="26">
        <v>0</v>
      </c>
      <c r="M41" s="26">
        <v>0</v>
      </c>
      <c r="N41" s="184">
        <f t="shared" si="2"/>
        <v>673.16</v>
      </c>
      <c r="O41" s="106">
        <f t="shared" si="0"/>
        <v>84.144999999999996</v>
      </c>
    </row>
    <row r="42" spans="1:15" s="25" customFormat="1" ht="12.6" customHeight="1" x14ac:dyDescent="0.2">
      <c r="A42" s="105" t="s">
        <v>95</v>
      </c>
      <c r="B42" s="26">
        <v>255.5</v>
      </c>
      <c r="C42" s="26">
        <v>190.67</v>
      </c>
      <c r="D42" s="317">
        <v>294.48</v>
      </c>
      <c r="E42" s="26">
        <v>256.92</v>
      </c>
      <c r="F42" s="26">
        <v>212.88</v>
      </c>
      <c r="G42" s="26">
        <v>175.19</v>
      </c>
      <c r="H42" s="26">
        <v>182.27</v>
      </c>
      <c r="I42" s="26">
        <v>164.42</v>
      </c>
      <c r="J42" s="26">
        <v>171.17</v>
      </c>
      <c r="K42" s="26">
        <v>0</v>
      </c>
      <c r="L42" s="26">
        <v>0</v>
      </c>
      <c r="M42" s="26">
        <v>0</v>
      </c>
      <c r="N42" s="184">
        <f t="shared" si="2"/>
        <v>1903.5</v>
      </c>
      <c r="O42" s="106">
        <f t="shared" si="0"/>
        <v>211.5</v>
      </c>
    </row>
    <row r="43" spans="1:15" s="25" customFormat="1" ht="12.6" customHeight="1" x14ac:dyDescent="0.2">
      <c r="A43" s="105" t="s">
        <v>264</v>
      </c>
      <c r="B43" s="26">
        <v>0</v>
      </c>
      <c r="C43" s="26"/>
      <c r="D43" s="317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84">
        <f t="shared" si="2"/>
        <v>0</v>
      </c>
      <c r="O43" s="106" t="str">
        <f t="shared" si="0"/>
        <v/>
      </c>
    </row>
    <row r="44" spans="1:15" s="25" customFormat="1" ht="12.6" customHeight="1" x14ac:dyDescent="0.2">
      <c r="A44" s="105" t="s">
        <v>96</v>
      </c>
      <c r="B44" s="26">
        <v>219.9</v>
      </c>
      <c r="C44" s="26">
        <v>219.9</v>
      </c>
      <c r="D44" s="317">
        <v>219.9</v>
      </c>
      <c r="E44" s="26">
        <v>219.9</v>
      </c>
      <c r="F44" s="26">
        <v>219.9</v>
      </c>
      <c r="G44" s="26">
        <v>219.9</v>
      </c>
      <c r="H44" s="26">
        <v>219.9</v>
      </c>
      <c r="I44" s="26">
        <v>219.9</v>
      </c>
      <c r="J44" s="26">
        <v>219.9</v>
      </c>
      <c r="K44" s="26">
        <v>0</v>
      </c>
      <c r="L44" s="26">
        <v>0</v>
      </c>
      <c r="M44" s="26">
        <v>0</v>
      </c>
      <c r="N44" s="184">
        <f t="shared" si="2"/>
        <v>1979.1000000000004</v>
      </c>
      <c r="O44" s="106">
        <f t="shared" si="0"/>
        <v>219.90000000000003</v>
      </c>
    </row>
    <row r="45" spans="1:15" s="25" customFormat="1" ht="12.6" customHeight="1" x14ac:dyDescent="0.2">
      <c r="A45" s="105" t="s">
        <v>74</v>
      </c>
      <c r="B45" s="26">
        <v>0</v>
      </c>
      <c r="C45" s="26">
        <v>259.51</v>
      </c>
      <c r="D45" s="317">
        <v>0</v>
      </c>
      <c r="E45" s="26">
        <v>146.66999999999999</v>
      </c>
      <c r="F45" s="26">
        <v>200</v>
      </c>
      <c r="G45" s="26">
        <v>200</v>
      </c>
      <c r="H45" s="26">
        <v>200</v>
      </c>
      <c r="I45" s="26">
        <v>200</v>
      </c>
      <c r="J45" s="26">
        <v>200</v>
      </c>
      <c r="K45" s="26">
        <v>0</v>
      </c>
      <c r="L45" s="26">
        <v>0</v>
      </c>
      <c r="M45" s="26">
        <v>0</v>
      </c>
      <c r="N45" s="184">
        <f t="shared" si="2"/>
        <v>1406.1799999999998</v>
      </c>
      <c r="O45" s="106">
        <f t="shared" si="0"/>
        <v>200.88285714285712</v>
      </c>
    </row>
    <row r="46" spans="1:15" s="25" customFormat="1" ht="12.6" customHeight="1" x14ac:dyDescent="0.2">
      <c r="A46" s="105" t="s">
        <v>75</v>
      </c>
      <c r="B46" s="26">
        <v>543.30999999999995</v>
      </c>
      <c r="C46" s="26"/>
      <c r="D46" s="317">
        <v>423.81</v>
      </c>
      <c r="E46" s="26">
        <v>651.72</v>
      </c>
      <c r="F46" s="26">
        <v>238.12</v>
      </c>
      <c r="G46" s="26">
        <v>219.57</v>
      </c>
      <c r="H46" s="26">
        <v>173.1</v>
      </c>
      <c r="I46" s="26">
        <v>135.52000000000001</v>
      </c>
      <c r="J46" s="26">
        <v>141.57</v>
      </c>
      <c r="K46" s="26">
        <v>0</v>
      </c>
      <c r="L46" s="26">
        <v>0</v>
      </c>
      <c r="M46" s="26">
        <v>0</v>
      </c>
      <c r="N46" s="184">
        <f t="shared" si="2"/>
        <v>2526.7200000000003</v>
      </c>
      <c r="O46" s="106">
        <f t="shared" si="0"/>
        <v>315.84000000000003</v>
      </c>
    </row>
    <row r="47" spans="1:15" s="25" customFormat="1" ht="12.6" customHeight="1" x14ac:dyDescent="0.2">
      <c r="A47" s="105" t="s">
        <v>112</v>
      </c>
      <c r="B47" s="26">
        <v>0</v>
      </c>
      <c r="C47" s="26">
        <v>180</v>
      </c>
      <c r="D47" s="317">
        <v>300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120</v>
      </c>
      <c r="K47" s="26">
        <v>0</v>
      </c>
      <c r="L47" s="26">
        <v>0</v>
      </c>
      <c r="M47" s="26">
        <v>0</v>
      </c>
      <c r="N47" s="184">
        <f t="shared" si="2"/>
        <v>600</v>
      </c>
      <c r="O47" s="106">
        <f t="shared" si="0"/>
        <v>200</v>
      </c>
    </row>
    <row r="48" spans="1:15" s="25" customFormat="1" ht="12.6" customHeight="1" x14ac:dyDescent="0.2">
      <c r="A48" s="105" t="s">
        <v>352</v>
      </c>
      <c r="B48" s="26">
        <v>0</v>
      </c>
      <c r="C48" s="26"/>
      <c r="D48" s="317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84">
        <f t="shared" si="2"/>
        <v>0</v>
      </c>
      <c r="O48" s="106" t="str">
        <f t="shared" si="0"/>
        <v/>
      </c>
    </row>
    <row r="49" spans="1:15" s="25" customFormat="1" ht="12.6" customHeight="1" x14ac:dyDescent="0.2">
      <c r="A49" s="105" t="s">
        <v>107</v>
      </c>
      <c r="B49" s="26">
        <v>0</v>
      </c>
      <c r="C49" s="26"/>
      <c r="D49" s="317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/>
      <c r="K49" s="26">
        <v>0</v>
      </c>
      <c r="L49" s="26">
        <v>0</v>
      </c>
      <c r="M49" s="26">
        <v>0</v>
      </c>
      <c r="N49" s="184">
        <f t="shared" si="2"/>
        <v>0</v>
      </c>
      <c r="O49" s="106" t="str">
        <f t="shared" si="0"/>
        <v/>
      </c>
    </row>
    <row r="50" spans="1:15" s="25" customFormat="1" ht="12.6" customHeight="1" x14ac:dyDescent="0.2">
      <c r="A50" s="105" t="s">
        <v>151</v>
      </c>
      <c r="B50" s="26">
        <v>0</v>
      </c>
      <c r="C50" s="26">
        <v>43.73</v>
      </c>
      <c r="D50" s="317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184">
        <f t="shared" si="2"/>
        <v>43.73</v>
      </c>
      <c r="O50" s="106">
        <f t="shared" si="0"/>
        <v>43.73</v>
      </c>
    </row>
    <row r="51" spans="1:15" s="25" customFormat="1" ht="12.6" customHeight="1" x14ac:dyDescent="0.2">
      <c r="A51" s="105" t="s">
        <v>79</v>
      </c>
      <c r="B51" s="26">
        <v>42</v>
      </c>
      <c r="C51" s="26">
        <v>42</v>
      </c>
      <c r="D51" s="317">
        <v>42</v>
      </c>
      <c r="E51" s="26">
        <v>62</v>
      </c>
      <c r="F51" s="26">
        <v>82</v>
      </c>
      <c r="G51" s="26">
        <v>95.5</v>
      </c>
      <c r="H51" s="26">
        <v>69</v>
      </c>
      <c r="I51" s="26">
        <v>59</v>
      </c>
      <c r="J51" s="26">
        <v>151.99</v>
      </c>
      <c r="K51" s="26">
        <v>0</v>
      </c>
      <c r="L51" s="26">
        <v>0</v>
      </c>
      <c r="M51" s="26">
        <v>0</v>
      </c>
      <c r="N51" s="184">
        <f t="shared" si="2"/>
        <v>645.49</v>
      </c>
      <c r="O51" s="106">
        <f t="shared" si="0"/>
        <v>71.721111111111114</v>
      </c>
    </row>
    <row r="52" spans="1:15" s="25" customFormat="1" ht="12.6" customHeight="1" x14ac:dyDescent="0.2">
      <c r="A52" s="105" t="s">
        <v>81</v>
      </c>
      <c r="B52" s="26">
        <v>146.38</v>
      </c>
      <c r="C52" s="26">
        <v>150.53</v>
      </c>
      <c r="D52" s="317">
        <v>150.61000000000001</v>
      </c>
      <c r="E52" s="26">
        <v>152.03</v>
      </c>
      <c r="F52" s="26">
        <v>142.94999999999999</v>
      </c>
      <c r="G52" s="26">
        <v>142.94999999999999</v>
      </c>
      <c r="H52" s="26">
        <v>142.94999999999999</v>
      </c>
      <c r="I52" s="26">
        <v>142.94999999999999</v>
      </c>
      <c r="J52" s="26">
        <v>142.94999999999999</v>
      </c>
      <c r="K52" s="26">
        <v>0</v>
      </c>
      <c r="L52" s="26">
        <v>0</v>
      </c>
      <c r="M52" s="26">
        <v>0</v>
      </c>
      <c r="N52" s="184">
        <f t="shared" si="2"/>
        <v>1314.3000000000002</v>
      </c>
      <c r="O52" s="106">
        <f t="shared" si="0"/>
        <v>146.03333333333336</v>
      </c>
    </row>
    <row r="53" spans="1:15" s="25" customFormat="1" ht="12.6" customHeight="1" x14ac:dyDescent="0.2">
      <c r="A53" s="105" t="s">
        <v>87</v>
      </c>
      <c r="B53" s="26">
        <v>7.03</v>
      </c>
      <c r="C53" s="26">
        <v>5.86</v>
      </c>
      <c r="D53" s="317">
        <v>0.27</v>
      </c>
      <c r="E53" s="26">
        <v>4.62</v>
      </c>
      <c r="F53" s="26">
        <v>8.3000000000000007</v>
      </c>
      <c r="G53" s="26">
        <v>20.89</v>
      </c>
      <c r="H53" s="26">
        <v>0</v>
      </c>
      <c r="I53" s="26">
        <v>23.17</v>
      </c>
      <c r="J53" s="26">
        <v>3.79</v>
      </c>
      <c r="K53" s="26">
        <v>0</v>
      </c>
      <c r="L53" s="26">
        <v>0</v>
      </c>
      <c r="M53" s="26">
        <v>0</v>
      </c>
      <c r="N53" s="184">
        <f t="shared" si="2"/>
        <v>73.930000000000007</v>
      </c>
      <c r="O53" s="106">
        <f t="shared" si="0"/>
        <v>9.2412500000000009</v>
      </c>
    </row>
    <row r="54" spans="1:15" s="25" customFormat="1" ht="12.6" customHeight="1" x14ac:dyDescent="0.2">
      <c r="A54" s="105" t="s">
        <v>202</v>
      </c>
      <c r="B54" s="26">
        <v>0</v>
      </c>
      <c r="C54" s="26"/>
      <c r="D54" s="317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26">
        <f t="shared" si="2"/>
        <v>0</v>
      </c>
      <c r="O54" s="106" t="str">
        <f t="shared" si="0"/>
        <v/>
      </c>
    </row>
    <row r="55" spans="1:15" s="25" customFormat="1" ht="12.6" customHeight="1" thickBot="1" x14ac:dyDescent="0.25">
      <c r="A55" s="168" t="s">
        <v>1</v>
      </c>
      <c r="B55" s="178">
        <f>SUM(B7:B54)</f>
        <v>5727.35</v>
      </c>
      <c r="C55" s="178">
        <f t="shared" ref="C55:M55" si="3">SUM(C7:C54)</f>
        <v>4313.8999999999987</v>
      </c>
      <c r="D55" s="178">
        <f>SUM(D7:D54)</f>
        <v>20119.160000000003</v>
      </c>
      <c r="E55" s="178">
        <f t="shared" si="3"/>
        <v>7231.59</v>
      </c>
      <c r="F55" s="178">
        <f t="shared" si="3"/>
        <v>6283.59</v>
      </c>
      <c r="G55" s="178">
        <f t="shared" si="3"/>
        <v>4599.0599999999995</v>
      </c>
      <c r="H55" s="178">
        <f>SUM(H7:H54)</f>
        <v>5731.03</v>
      </c>
      <c r="I55" s="178">
        <f>SUM(I7:I54)</f>
        <v>2671.7799999999997</v>
      </c>
      <c r="J55" s="178">
        <f>SUM(J7:J54)</f>
        <v>3015.6000000000004</v>
      </c>
      <c r="K55" s="178">
        <f t="shared" si="3"/>
        <v>0</v>
      </c>
      <c r="L55" s="178">
        <f t="shared" si="3"/>
        <v>0</v>
      </c>
      <c r="M55" s="181">
        <f t="shared" si="3"/>
        <v>0</v>
      </c>
      <c r="N55" s="172">
        <f t="shared" si="2"/>
        <v>59693.05999999999</v>
      </c>
      <c r="O55" s="315">
        <f>IFERROR(AVERAGEIF(B55:M55,"&gt;0"),"")</f>
        <v>6632.562222222221</v>
      </c>
    </row>
    <row r="56" spans="1:15" s="25" customFormat="1" ht="12.6" customHeight="1" thickBot="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6"/>
      <c r="O56" s="31"/>
    </row>
    <row r="57" spans="1:15" s="71" customFormat="1" ht="12.6" customHeight="1" thickBot="1" x14ac:dyDescent="0.25">
      <c r="A57" s="72" t="s">
        <v>2</v>
      </c>
      <c r="B57" s="86">
        <f t="shared" ref="B57:M57" si="4">B6</f>
        <v>43831</v>
      </c>
      <c r="C57" s="86">
        <f t="shared" si="4"/>
        <v>43862</v>
      </c>
      <c r="D57" s="86">
        <f t="shared" si="4"/>
        <v>43891</v>
      </c>
      <c r="E57" s="86">
        <f t="shared" si="4"/>
        <v>43922</v>
      </c>
      <c r="F57" s="86">
        <f t="shared" si="4"/>
        <v>43952</v>
      </c>
      <c r="G57" s="86">
        <f t="shared" si="4"/>
        <v>43983</v>
      </c>
      <c r="H57" s="86">
        <f t="shared" si="4"/>
        <v>44013</v>
      </c>
      <c r="I57" s="86">
        <f t="shared" si="4"/>
        <v>44044</v>
      </c>
      <c r="J57" s="86">
        <f t="shared" si="4"/>
        <v>44075</v>
      </c>
      <c r="K57" s="86">
        <f t="shared" si="4"/>
        <v>44105</v>
      </c>
      <c r="L57" s="86">
        <f t="shared" si="4"/>
        <v>44136</v>
      </c>
      <c r="M57" s="86">
        <f t="shared" si="4"/>
        <v>44166</v>
      </c>
      <c r="N57" s="73" t="str">
        <f>'PATO BRANCO'!N6</f>
        <v>Total</v>
      </c>
      <c r="O57" s="72" t="str">
        <f>'PATO BRANCO'!O6</f>
        <v>Média</v>
      </c>
    </row>
    <row r="58" spans="1:15" s="25" customFormat="1" ht="12.6" customHeight="1" x14ac:dyDescent="0.2">
      <c r="A58" s="111" t="s">
        <v>5</v>
      </c>
      <c r="B58" s="26">
        <v>0</v>
      </c>
      <c r="C58" s="26">
        <v>3900</v>
      </c>
      <c r="D58" s="26">
        <v>4095</v>
      </c>
      <c r="E58" s="26">
        <v>4095</v>
      </c>
      <c r="F58" s="26">
        <v>4095</v>
      </c>
      <c r="G58" s="26">
        <v>4095</v>
      </c>
      <c r="H58" s="26">
        <v>4095</v>
      </c>
      <c r="I58" s="26">
        <v>4095</v>
      </c>
      <c r="J58" s="26">
        <v>4095</v>
      </c>
      <c r="K58" s="26">
        <v>0</v>
      </c>
      <c r="L58" s="26">
        <v>0</v>
      </c>
      <c r="M58" s="26">
        <v>0</v>
      </c>
      <c r="N58" s="223">
        <f>SUM(B58:M58)</f>
        <v>32565</v>
      </c>
      <c r="O58" s="106">
        <f>IFERROR(AVERAGEIF(B58:M58,"&gt;0"),"")</f>
        <v>4070.625</v>
      </c>
    </row>
    <row r="59" spans="1:15" s="25" customFormat="1" ht="12.6" customHeight="1" x14ac:dyDescent="0.2">
      <c r="A59" s="111" t="s">
        <v>292</v>
      </c>
      <c r="B59" s="26">
        <v>0</v>
      </c>
      <c r="C59" s="26">
        <v>328.76</v>
      </c>
      <c r="D59" s="26">
        <v>2000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23">
        <f t="shared" ref="N59:N65" si="5">SUM(B59:M59)</f>
        <v>2328.7600000000002</v>
      </c>
      <c r="O59" s="106">
        <f t="shared" ref="O59:O65" si="6">IFERROR(AVERAGEIF(B59:M59,"&gt;0"),"")</f>
        <v>1164.3800000000001</v>
      </c>
    </row>
    <row r="60" spans="1:15" s="25" customFormat="1" ht="12.6" customHeight="1" x14ac:dyDescent="0.2">
      <c r="A60" s="111" t="s">
        <v>321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23">
        <f>SUM(B60:M60)</f>
        <v>0</v>
      </c>
      <c r="O60" s="106" t="str">
        <f t="shared" si="6"/>
        <v/>
      </c>
    </row>
    <row r="61" spans="1:15" s="25" customFormat="1" ht="12.6" customHeight="1" x14ac:dyDescent="0.2">
      <c r="A61" s="111" t="s">
        <v>515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23">
        <f>SUM(B61:M61)</f>
        <v>0</v>
      </c>
      <c r="O61" s="106" t="str">
        <f t="shared" si="6"/>
        <v/>
      </c>
    </row>
    <row r="62" spans="1:15" s="25" customFormat="1" ht="12.6" customHeight="1" x14ac:dyDescent="0.2">
      <c r="A62" s="111" t="s">
        <v>587</v>
      </c>
      <c r="B62" s="26">
        <v>0</v>
      </c>
      <c r="C62" s="26">
        <v>0</v>
      </c>
      <c r="D62" s="26">
        <v>1220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23">
        <f>SUM(B62:M62)</f>
        <v>1220</v>
      </c>
      <c r="O62" s="106">
        <f t="shared" si="6"/>
        <v>1220</v>
      </c>
    </row>
    <row r="63" spans="1:15" s="25" customFormat="1" ht="12.6" customHeight="1" x14ac:dyDescent="0.2">
      <c r="A63" s="111" t="s">
        <v>148</v>
      </c>
      <c r="B63" s="26">
        <v>0</v>
      </c>
      <c r="C63" s="26">
        <v>0</v>
      </c>
      <c r="D63" s="26">
        <v>5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23">
        <f t="shared" si="5"/>
        <v>5</v>
      </c>
      <c r="O63" s="106">
        <f t="shared" si="6"/>
        <v>5</v>
      </c>
    </row>
    <row r="64" spans="1:15" s="25" customFormat="1" ht="12.6" customHeight="1" x14ac:dyDescent="0.2">
      <c r="A64" s="111" t="s">
        <v>61</v>
      </c>
      <c r="B64" s="26">
        <v>2128</v>
      </c>
      <c r="C64" s="26">
        <v>501</v>
      </c>
      <c r="D64" s="26">
        <v>22331.14</v>
      </c>
      <c r="E64" s="26">
        <v>601.55999999999995</v>
      </c>
      <c r="F64" s="26">
        <v>150</v>
      </c>
      <c r="G64" s="26">
        <v>110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23">
        <f t="shared" si="5"/>
        <v>25821.7</v>
      </c>
      <c r="O64" s="106">
        <f t="shared" si="6"/>
        <v>4303.6166666666668</v>
      </c>
    </row>
    <row r="65" spans="1:15" s="25" customFormat="1" ht="12.6" customHeight="1" x14ac:dyDescent="0.2">
      <c r="A65" s="112" t="s">
        <v>3</v>
      </c>
      <c r="B65" s="26">
        <v>27.25</v>
      </c>
      <c r="C65" s="26">
        <v>72.5</v>
      </c>
      <c r="D65" s="26">
        <v>35.5</v>
      </c>
      <c r="E65" s="26">
        <v>0</v>
      </c>
      <c r="F65" s="26">
        <v>28.25</v>
      </c>
      <c r="G65" s="26">
        <v>8.25</v>
      </c>
      <c r="H65" s="26">
        <v>6.25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184">
        <f t="shared" si="5"/>
        <v>178</v>
      </c>
      <c r="O65" s="106">
        <f t="shared" si="6"/>
        <v>29.666666666666668</v>
      </c>
    </row>
    <row r="66" spans="1:15" s="25" customFormat="1" ht="12.6" customHeight="1" thickBot="1" x14ac:dyDescent="0.25">
      <c r="A66" s="176" t="s">
        <v>1</v>
      </c>
      <c r="B66" s="177">
        <f t="shared" ref="B66:M66" si="7">SUM(B58:B65)</f>
        <v>2155.25</v>
      </c>
      <c r="C66" s="177">
        <f>SUM(C58:C65)</f>
        <v>4802.26</v>
      </c>
      <c r="D66" s="177">
        <f t="shared" si="7"/>
        <v>29686.639999999999</v>
      </c>
      <c r="E66" s="177">
        <f t="shared" si="7"/>
        <v>4696.5599999999995</v>
      </c>
      <c r="F66" s="177">
        <f t="shared" si="7"/>
        <v>4273.25</v>
      </c>
      <c r="G66" s="177">
        <f t="shared" si="7"/>
        <v>4213.25</v>
      </c>
      <c r="H66" s="177">
        <f t="shared" si="7"/>
        <v>4101.25</v>
      </c>
      <c r="I66" s="177">
        <f t="shared" si="7"/>
        <v>4095</v>
      </c>
      <c r="J66" s="177">
        <f t="shared" si="7"/>
        <v>4095</v>
      </c>
      <c r="K66" s="177">
        <f t="shared" si="7"/>
        <v>0</v>
      </c>
      <c r="L66" s="177">
        <f t="shared" si="7"/>
        <v>0</v>
      </c>
      <c r="M66" s="177">
        <f t="shared" si="7"/>
        <v>0</v>
      </c>
      <c r="N66" s="177">
        <f>SUM(B66:M66)</f>
        <v>62118.46</v>
      </c>
      <c r="O66" s="304">
        <f>IFERROR(AVERAGEIF(B66:M66,"&gt;0"),"")</f>
        <v>6902.0511111111109</v>
      </c>
    </row>
    <row r="67" spans="1:15" s="25" customFormat="1" ht="12.6" customHeight="1" thickBot="1" x14ac:dyDescent="0.25">
      <c r="N67" s="34"/>
    </row>
    <row r="68" spans="1:15" s="34" customFormat="1" ht="12.6" customHeight="1" thickBot="1" x14ac:dyDescent="0.25">
      <c r="A68" s="187" t="s">
        <v>9</v>
      </c>
      <c r="B68" s="186">
        <f>'[2]2020'!C42</f>
        <v>14954.27</v>
      </c>
      <c r="C68" s="186">
        <f>'[2]2020'!D42</f>
        <v>15268.9</v>
      </c>
      <c r="D68" s="186">
        <f>'[2]2020'!E42</f>
        <v>24866.57</v>
      </c>
      <c r="E68" s="186">
        <f>'[2]2020'!F42</f>
        <v>25233.65</v>
      </c>
      <c r="F68" s="186">
        <f>'[2]2020'!G42</f>
        <v>22533.3</v>
      </c>
      <c r="G68" s="186">
        <f>'[2]2020'!H42</f>
        <v>22009.26</v>
      </c>
      <c r="H68" s="186">
        <f>'[2]2020'!I42</f>
        <v>19750.599999999999</v>
      </c>
      <c r="I68" s="186">
        <f>'[2]2020'!J42</f>
        <v>20547.88</v>
      </c>
      <c r="J68" s="186">
        <f>'[2]2020'!K42</f>
        <v>21667.32</v>
      </c>
      <c r="K68" s="186">
        <f>'[2]2020'!L42</f>
        <v>0</v>
      </c>
      <c r="L68" s="186">
        <f>'[2]2020'!M42</f>
        <v>0</v>
      </c>
      <c r="M68" s="186">
        <f>'[2]2020'!N42</f>
        <v>0</v>
      </c>
      <c r="N68" s="43"/>
      <c r="O68" s="43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5" right="0.25" top="0.75" bottom="0.75" header="0.3" footer="0.3"/>
  <pageSetup paperSize="9" scale="75" firstPageNumber="0" orientation="landscape" horizontalDpi="300" verticalDpi="300" r:id="rId1"/>
  <headerFooter alignWithMargins="0"/>
  <ignoredErrors>
    <ignoredError sqref="B55:D55 E55:J55 K55:M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O73"/>
  <sheetViews>
    <sheetView topLeftCell="A28" zoomScale="140" zoomScaleNormal="140" workbookViewId="0">
      <selection activeCell="I48" sqref="I48"/>
    </sheetView>
  </sheetViews>
  <sheetFormatPr defaultRowHeight="12.75" x14ac:dyDescent="0.2"/>
  <cols>
    <col min="1" max="1" width="36.140625" customWidth="1"/>
    <col min="2" max="2" width="9.85546875" customWidth="1"/>
    <col min="3" max="3" width="9.7109375" customWidth="1"/>
    <col min="4" max="5" width="9.5703125" customWidth="1"/>
    <col min="6" max="6" width="9.42578125" customWidth="1"/>
    <col min="7" max="7" width="8.42578125" customWidth="1"/>
    <col min="8" max="8" width="9" customWidth="1"/>
    <col min="9" max="9" width="9.85546875" customWidth="1"/>
    <col min="10" max="10" width="10.7109375" style="1" customWidth="1"/>
    <col min="11" max="13" width="10.7109375" customWidth="1"/>
    <col min="14" max="14" width="10.7109375" style="222" customWidth="1"/>
    <col min="15" max="15" width="10.7109375" customWidth="1"/>
  </cols>
  <sheetData>
    <row r="1" spans="1:15" ht="15" x14ac:dyDescent="0.2">
      <c r="A1" s="520" t="str">
        <f>APUCARANA!A1</f>
        <v xml:space="preserve">ORDEM DOS ADVOGADOS DO BRASIL - Seção PR 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2"/>
    </row>
    <row r="2" spans="1:15" ht="13.5" thickBot="1" x14ac:dyDescent="0.25">
      <c r="A2" s="523" t="str">
        <f>APUCARANA!A2</f>
        <v>Demostrativo de Despesas - JANEIRO 2020 A DEZEMBRO 2020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5"/>
    </row>
    <row r="3" spans="1:15" ht="13.5" thickBo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21"/>
      <c r="O3" s="3"/>
    </row>
    <row r="4" spans="1:15" ht="12.6" customHeight="1" thickBot="1" x14ac:dyDescent="0.25">
      <c r="A4" s="526" t="s">
        <v>59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8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20"/>
      <c r="O5" s="2"/>
    </row>
    <row r="6" spans="1:15" s="25" customFormat="1" ht="12.6" customHeight="1" thickBot="1" x14ac:dyDescent="0.25">
      <c r="A6" s="101" t="s">
        <v>0</v>
      </c>
      <c r="B6" s="102">
        <f>APUCARANA!B6</f>
        <v>43831</v>
      </c>
      <c r="C6" s="102">
        <f>APUCARANA!C6</f>
        <v>43862</v>
      </c>
      <c r="D6" s="102">
        <f>APUCARANA!D6</f>
        <v>43891</v>
      </c>
      <c r="E6" s="102">
        <f>APUCARANA!E6</f>
        <v>43922</v>
      </c>
      <c r="F6" s="102">
        <f>APUCARANA!F6</f>
        <v>43952</v>
      </c>
      <c r="G6" s="102">
        <f>APUCARANA!G6</f>
        <v>43983</v>
      </c>
      <c r="H6" s="102">
        <f>APUCARANA!H6</f>
        <v>44013</v>
      </c>
      <c r="I6" s="102">
        <f>APUCARANA!I6</f>
        <v>44044</v>
      </c>
      <c r="J6" s="102">
        <f>APUCARANA!J6</f>
        <v>44075</v>
      </c>
      <c r="K6" s="102">
        <f>APUCARANA!K6</f>
        <v>44105</v>
      </c>
      <c r="L6" s="102">
        <f>APUCARANA!L6</f>
        <v>44136</v>
      </c>
      <c r="M6" s="102">
        <f>APUCARANA!M6</f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415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>SUM(B7:M7)</f>
        <v>0</v>
      </c>
      <c r="O7" s="106" t="str">
        <f t="shared" ref="O7:O48" si="0">IFERROR(AVERAGEIF(B7:M7,"&gt;0"),"")</f>
        <v/>
      </c>
    </row>
    <row r="8" spans="1:15" s="25" customFormat="1" ht="12.6" customHeight="1" x14ac:dyDescent="0.2">
      <c r="A8" s="105" t="s">
        <v>482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 t="shared" ref="N8:N47" si="1">SUM(B8:M8)</f>
        <v>0</v>
      </c>
      <c r="O8" s="106" t="str">
        <f t="shared" si="0"/>
        <v/>
      </c>
    </row>
    <row r="9" spans="1:15" s="25" customFormat="1" ht="12.6" customHeight="1" x14ac:dyDescent="0.2">
      <c r="A9" s="105" t="s">
        <v>309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si="1"/>
        <v>0</v>
      </c>
      <c r="O9" s="106" t="str">
        <f t="shared" si="0"/>
        <v/>
      </c>
    </row>
    <row r="10" spans="1:15" s="25" customFormat="1" ht="12.6" customHeight="1" x14ac:dyDescent="0.2">
      <c r="A10" s="105" t="s">
        <v>149</v>
      </c>
      <c r="B10" s="26">
        <v>0</v>
      </c>
      <c r="C10" s="26">
        <v>0</v>
      </c>
      <c r="D10" s="26">
        <v>1193.81</v>
      </c>
      <c r="E10" s="26">
        <v>0</v>
      </c>
      <c r="F10" s="26">
        <v>0</v>
      </c>
      <c r="G10" s="26">
        <v>0</v>
      </c>
      <c r="H10" s="26">
        <v>370</v>
      </c>
      <c r="I10" s="26">
        <v>119.98</v>
      </c>
      <c r="J10" s="26">
        <v>0</v>
      </c>
      <c r="K10" s="26">
        <v>0</v>
      </c>
      <c r="L10" s="26">
        <v>0</v>
      </c>
      <c r="M10" s="26">
        <v>0</v>
      </c>
      <c r="N10" s="184">
        <f t="shared" si="1"/>
        <v>1683.79</v>
      </c>
      <c r="O10" s="106">
        <f t="shared" si="0"/>
        <v>561.26333333333332</v>
      </c>
    </row>
    <row r="11" spans="1:15" s="25" customFormat="1" ht="12.6" customHeight="1" x14ac:dyDescent="0.2">
      <c r="A11" s="105" t="s">
        <v>284</v>
      </c>
      <c r="B11" s="26">
        <v>0</v>
      </c>
      <c r="C11" s="26">
        <v>0</v>
      </c>
      <c r="D11" s="26">
        <v>0</v>
      </c>
      <c r="E11" s="26"/>
      <c r="F11" s="26">
        <v>0</v>
      </c>
      <c r="G11" s="26">
        <v>0</v>
      </c>
      <c r="H11" s="26">
        <v>0</v>
      </c>
      <c r="I11" s="26">
        <v>0</v>
      </c>
      <c r="J11" s="26">
        <v>800</v>
      </c>
      <c r="K11" s="26">
        <v>0</v>
      </c>
      <c r="L11" s="26">
        <v>0</v>
      </c>
      <c r="M11" s="26">
        <v>0</v>
      </c>
      <c r="N11" s="184">
        <f t="shared" si="1"/>
        <v>800</v>
      </c>
      <c r="O11" s="106">
        <f t="shared" si="0"/>
        <v>800</v>
      </c>
    </row>
    <row r="12" spans="1:15" s="25" customFormat="1" ht="12.6" customHeight="1" x14ac:dyDescent="0.2">
      <c r="A12" s="105" t="s">
        <v>131</v>
      </c>
      <c r="B12" s="26">
        <v>0</v>
      </c>
      <c r="C12" s="26">
        <v>0</v>
      </c>
      <c r="D12" s="26">
        <v>388.5</v>
      </c>
      <c r="E12" s="26">
        <v>-106.5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1"/>
        <v>282</v>
      </c>
      <c r="O12" s="106">
        <f t="shared" si="0"/>
        <v>388.5</v>
      </c>
    </row>
    <row r="13" spans="1:15" s="25" customFormat="1" ht="12.6" customHeight="1" x14ac:dyDescent="0.2">
      <c r="A13" s="162" t="s">
        <v>167</v>
      </c>
      <c r="B13" s="26">
        <v>0</v>
      </c>
      <c r="C13" s="26">
        <v>0</v>
      </c>
      <c r="D13" s="26"/>
      <c r="E13" s="26"/>
      <c r="F13" s="26">
        <v>0</v>
      </c>
      <c r="G13" s="26">
        <v>0</v>
      </c>
      <c r="H13" s="26">
        <v>929.07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/>
      <c r="O13" s="106"/>
    </row>
    <row r="14" spans="1:15" s="25" customFormat="1" ht="12.6" customHeight="1" x14ac:dyDescent="0.2">
      <c r="A14" s="105" t="s">
        <v>182</v>
      </c>
      <c r="B14" s="26">
        <v>150.31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184">
        <f t="shared" si="1"/>
        <v>150.31</v>
      </c>
      <c r="O14" s="106">
        <f t="shared" si="0"/>
        <v>150.31</v>
      </c>
    </row>
    <row r="15" spans="1:15" s="25" customFormat="1" ht="12.6" customHeight="1" x14ac:dyDescent="0.2">
      <c r="A15" s="105" t="s">
        <v>80</v>
      </c>
      <c r="B15" s="26">
        <v>0</v>
      </c>
      <c r="C15" s="26">
        <v>404.16</v>
      </c>
      <c r="D15" s="26">
        <v>496.62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 t="shared" si="1"/>
        <v>900.78</v>
      </c>
      <c r="O15" s="106">
        <f t="shared" si="0"/>
        <v>450.39</v>
      </c>
    </row>
    <row r="16" spans="1:15" s="25" customFormat="1" ht="12.6" customHeight="1" x14ac:dyDescent="0.2">
      <c r="A16" s="105" t="s">
        <v>67</v>
      </c>
      <c r="B16" s="26">
        <v>75.5</v>
      </c>
      <c r="C16" s="26">
        <v>0</v>
      </c>
      <c r="D16" s="26">
        <v>112.1</v>
      </c>
      <c r="E16" s="26">
        <v>0</v>
      </c>
      <c r="F16" s="26">
        <v>0</v>
      </c>
      <c r="G16" s="26">
        <v>0</v>
      </c>
      <c r="H16" s="26">
        <v>286.60000000000002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84">
        <f t="shared" si="1"/>
        <v>474.20000000000005</v>
      </c>
      <c r="O16" s="106">
        <f t="shared" si="0"/>
        <v>158.06666666666669</v>
      </c>
    </row>
    <row r="17" spans="1:15" s="25" customFormat="1" ht="12.6" customHeight="1" x14ac:dyDescent="0.2">
      <c r="A17" s="105" t="s">
        <v>338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84">
        <f t="shared" si="1"/>
        <v>0</v>
      </c>
      <c r="O17" s="106" t="str">
        <f t="shared" si="0"/>
        <v/>
      </c>
    </row>
    <row r="18" spans="1:15" s="25" customFormat="1" ht="12.6" customHeight="1" x14ac:dyDescent="0.2">
      <c r="A18" s="105" t="s">
        <v>159</v>
      </c>
      <c r="B18" s="26">
        <v>327.16000000000003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450</v>
      </c>
      <c r="J18" s="26">
        <v>0</v>
      </c>
      <c r="K18" s="26">
        <v>0</v>
      </c>
      <c r="L18" s="26">
        <v>0</v>
      </c>
      <c r="M18" s="26">
        <v>0</v>
      </c>
      <c r="N18" s="184">
        <f t="shared" si="1"/>
        <v>777.16000000000008</v>
      </c>
      <c r="O18" s="106">
        <f t="shared" si="0"/>
        <v>388.58000000000004</v>
      </c>
    </row>
    <row r="19" spans="1:15" s="25" customFormat="1" ht="12.6" customHeight="1" x14ac:dyDescent="0.2">
      <c r="A19" s="105" t="s">
        <v>158</v>
      </c>
      <c r="B19" s="26">
        <v>30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30</v>
      </c>
      <c r="I19" s="26">
        <v>150</v>
      </c>
      <c r="J19" s="26">
        <v>3120</v>
      </c>
      <c r="K19" s="26">
        <v>0</v>
      </c>
      <c r="L19" s="26">
        <v>0</v>
      </c>
      <c r="M19" s="26">
        <v>0</v>
      </c>
      <c r="N19" s="184">
        <f t="shared" si="1"/>
        <v>3330</v>
      </c>
      <c r="O19" s="106">
        <f t="shared" si="0"/>
        <v>832.5</v>
      </c>
    </row>
    <row r="20" spans="1:15" s="25" customFormat="1" ht="12.6" customHeight="1" x14ac:dyDescent="0.2">
      <c r="A20" s="105" t="s">
        <v>219</v>
      </c>
      <c r="B20" s="26">
        <v>95</v>
      </c>
      <c r="C20" s="26">
        <v>0</v>
      </c>
      <c r="D20" s="26">
        <v>0</v>
      </c>
      <c r="E20" s="26">
        <v>0</v>
      </c>
      <c r="F20" s="26">
        <v>80</v>
      </c>
      <c r="G20" s="26">
        <v>0</v>
      </c>
      <c r="H20" s="26">
        <v>0</v>
      </c>
      <c r="I20" s="26">
        <v>0</v>
      </c>
      <c r="J20" s="26">
        <v>110</v>
      </c>
      <c r="K20" s="26">
        <v>0</v>
      </c>
      <c r="L20" s="26">
        <v>0</v>
      </c>
      <c r="M20" s="26">
        <v>0</v>
      </c>
      <c r="N20" s="184">
        <f t="shared" si="1"/>
        <v>285</v>
      </c>
      <c r="O20" s="106">
        <f t="shared" si="0"/>
        <v>95</v>
      </c>
    </row>
    <row r="21" spans="1:15" s="25" customFormat="1" ht="12.6" customHeight="1" x14ac:dyDescent="0.2">
      <c r="A21" s="105" t="s">
        <v>68</v>
      </c>
      <c r="B21" s="26">
        <v>0</v>
      </c>
      <c r="C21" s="26">
        <v>84</v>
      </c>
      <c r="D21" s="26">
        <v>96</v>
      </c>
      <c r="E21" s="26">
        <v>0</v>
      </c>
      <c r="F21" s="26">
        <v>84</v>
      </c>
      <c r="G21" s="26">
        <v>0</v>
      </c>
      <c r="H21" s="26">
        <v>48</v>
      </c>
      <c r="I21" s="26">
        <v>0</v>
      </c>
      <c r="J21" s="26">
        <v>294.5</v>
      </c>
      <c r="K21" s="26">
        <v>0</v>
      </c>
      <c r="L21" s="26">
        <v>0</v>
      </c>
      <c r="M21" s="26">
        <v>0</v>
      </c>
      <c r="N21" s="184">
        <f t="shared" si="1"/>
        <v>606.5</v>
      </c>
      <c r="O21" s="106">
        <f t="shared" si="0"/>
        <v>121.3</v>
      </c>
    </row>
    <row r="22" spans="1:15" s="25" customFormat="1" ht="12.6" customHeight="1" x14ac:dyDescent="0.2">
      <c r="A22" s="105" t="s">
        <v>418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1"/>
        <v>0</v>
      </c>
      <c r="O22" s="106" t="str">
        <f t="shared" si="0"/>
        <v/>
      </c>
    </row>
    <row r="23" spans="1:15" s="25" customFormat="1" ht="12.6" customHeight="1" x14ac:dyDescent="0.2">
      <c r="A23" s="105" t="s">
        <v>615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1"/>
        <v>0</v>
      </c>
      <c r="O23" s="106" t="str">
        <f t="shared" si="0"/>
        <v/>
      </c>
    </row>
    <row r="24" spans="1:15" s="25" customFormat="1" ht="12.6" customHeight="1" x14ac:dyDescent="0.2">
      <c r="A24" s="105" t="s">
        <v>111</v>
      </c>
      <c r="B24" s="26">
        <v>0</v>
      </c>
      <c r="C24" s="26">
        <v>195</v>
      </c>
      <c r="D24" s="26">
        <v>0</v>
      </c>
      <c r="E24" s="26">
        <v>0</v>
      </c>
      <c r="F24" s="26">
        <v>28.51</v>
      </c>
      <c r="G24" s="26">
        <v>338.28</v>
      </c>
      <c r="H24" s="26">
        <v>481.13</v>
      </c>
      <c r="I24" s="26">
        <v>233.08</v>
      </c>
      <c r="J24" s="26">
        <v>224.54</v>
      </c>
      <c r="K24" s="26">
        <v>0</v>
      </c>
      <c r="L24" s="26">
        <v>0</v>
      </c>
      <c r="M24" s="26">
        <v>0</v>
      </c>
      <c r="N24" s="184">
        <f t="shared" si="1"/>
        <v>1500.54</v>
      </c>
      <c r="O24" s="106">
        <f t="shared" si="0"/>
        <v>250.09</v>
      </c>
    </row>
    <row r="25" spans="1:15" s="25" customFormat="1" ht="12.6" customHeight="1" x14ac:dyDescent="0.2">
      <c r="A25" s="105" t="s">
        <v>108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245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84">
        <f t="shared" si="1"/>
        <v>245</v>
      </c>
      <c r="O25" s="106">
        <f t="shared" si="0"/>
        <v>245</v>
      </c>
    </row>
    <row r="26" spans="1:15" s="25" customFormat="1" ht="12.6" customHeight="1" x14ac:dyDescent="0.2">
      <c r="A26" s="105" t="s">
        <v>176</v>
      </c>
      <c r="B26" s="26">
        <v>483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50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184">
        <f t="shared" si="1"/>
        <v>533</v>
      </c>
      <c r="O26" s="106">
        <f t="shared" si="0"/>
        <v>266.5</v>
      </c>
    </row>
    <row r="27" spans="1:15" s="25" customFormat="1" ht="12.6" customHeight="1" x14ac:dyDescent="0.2">
      <c r="A27" s="105" t="s">
        <v>126</v>
      </c>
      <c r="B27" s="26">
        <v>0</v>
      </c>
      <c r="C27" s="26">
        <v>0</v>
      </c>
      <c r="D27" s="26">
        <v>0</v>
      </c>
      <c r="E27" s="26">
        <v>0</v>
      </c>
      <c r="F27" s="26">
        <v>234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84">
        <f t="shared" si="1"/>
        <v>234</v>
      </c>
      <c r="O27" s="106">
        <f t="shared" si="0"/>
        <v>234</v>
      </c>
    </row>
    <row r="28" spans="1:15" s="25" customFormat="1" ht="12.6" customHeight="1" x14ac:dyDescent="0.2">
      <c r="A28" s="105" t="s">
        <v>69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84">
        <f t="shared" si="1"/>
        <v>0</v>
      </c>
      <c r="O28" s="106" t="str">
        <f t="shared" si="0"/>
        <v/>
      </c>
    </row>
    <row r="29" spans="1:15" s="25" customFormat="1" ht="12.6" customHeight="1" x14ac:dyDescent="0.2">
      <c r="A29" s="270" t="s">
        <v>690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0.3</v>
      </c>
      <c r="K29" s="26">
        <v>0</v>
      </c>
      <c r="L29" s="26">
        <v>0</v>
      </c>
      <c r="M29" s="26">
        <v>0</v>
      </c>
      <c r="N29" s="184">
        <f t="shared" si="1"/>
        <v>0.3</v>
      </c>
      <c r="O29" s="106">
        <f t="shared" si="0"/>
        <v>0.3</v>
      </c>
    </row>
    <row r="30" spans="1:15" s="25" customFormat="1" ht="12.6" customHeight="1" x14ac:dyDescent="0.2">
      <c r="A30" s="270" t="s">
        <v>372</v>
      </c>
      <c r="B30" s="26">
        <v>29.81</v>
      </c>
      <c r="C30" s="26">
        <v>29.81</v>
      </c>
      <c r="D30" s="26">
        <v>29.81</v>
      </c>
      <c r="E30" s="26">
        <v>29.81</v>
      </c>
      <c r="F30" s="26">
        <v>29.81</v>
      </c>
      <c r="G30" s="26">
        <v>38.409999999999997</v>
      </c>
      <c r="H30" s="26">
        <v>38.409999999999997</v>
      </c>
      <c r="I30" s="26">
        <v>38.409999999999997</v>
      </c>
      <c r="J30" s="26">
        <v>38.409999999999997</v>
      </c>
      <c r="K30" s="26">
        <v>0</v>
      </c>
      <c r="L30" s="26">
        <v>0</v>
      </c>
      <c r="M30" s="26">
        <v>0</v>
      </c>
      <c r="N30" s="184">
        <f t="shared" si="1"/>
        <v>302.68999999999994</v>
      </c>
      <c r="O30" s="106">
        <f t="shared" si="0"/>
        <v>33.632222222222218</v>
      </c>
    </row>
    <row r="31" spans="1:15" s="25" customFormat="1" ht="12.6" customHeight="1" x14ac:dyDescent="0.2">
      <c r="A31" s="105" t="s">
        <v>147</v>
      </c>
      <c r="B31" s="26">
        <v>1000</v>
      </c>
      <c r="C31" s="26">
        <v>0</v>
      </c>
      <c r="D31" s="26">
        <v>1000</v>
      </c>
      <c r="E31" s="26">
        <v>0</v>
      </c>
      <c r="F31" s="26">
        <v>0</v>
      </c>
      <c r="G31" s="26">
        <v>350</v>
      </c>
      <c r="H31" s="26">
        <v>0</v>
      </c>
      <c r="I31" s="26">
        <v>300</v>
      </c>
      <c r="J31" s="26">
        <v>350</v>
      </c>
      <c r="K31" s="26">
        <v>0</v>
      </c>
      <c r="L31" s="26">
        <v>0</v>
      </c>
      <c r="M31" s="26">
        <v>0</v>
      </c>
      <c r="N31" s="184">
        <f t="shared" si="1"/>
        <v>3000</v>
      </c>
      <c r="O31" s="106">
        <f t="shared" si="0"/>
        <v>600</v>
      </c>
    </row>
    <row r="32" spans="1:15" s="25" customFormat="1" ht="12.6" customHeight="1" x14ac:dyDescent="0.2">
      <c r="A32" s="105" t="s">
        <v>439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1"/>
        <v>0</v>
      </c>
      <c r="O32" s="106" t="str">
        <f t="shared" si="0"/>
        <v/>
      </c>
    </row>
    <row r="33" spans="1:15" s="25" customFormat="1" ht="12.6" customHeight="1" x14ac:dyDescent="0.2">
      <c r="A33" s="105" t="s">
        <v>440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 t="shared" si="1"/>
        <v>0</v>
      </c>
      <c r="O33" s="106" t="str">
        <f t="shared" si="0"/>
        <v/>
      </c>
    </row>
    <row r="34" spans="1:15" s="25" customFormat="1" ht="12.6" customHeight="1" x14ac:dyDescent="0.2">
      <c r="A34" s="105" t="s">
        <v>388</v>
      </c>
      <c r="B34" s="26">
        <v>416.2</v>
      </c>
      <c r="C34" s="26">
        <v>493.75</v>
      </c>
      <c r="D34" s="26">
        <v>551.29999999999995</v>
      </c>
      <c r="E34" s="26">
        <v>0</v>
      </c>
      <c r="F34" s="26">
        <v>689.9</v>
      </c>
      <c r="G34" s="26">
        <v>0</v>
      </c>
      <c r="H34" s="26">
        <v>552.75</v>
      </c>
      <c r="I34" s="26">
        <v>956.8</v>
      </c>
      <c r="J34" s="26">
        <v>320.35000000000002</v>
      </c>
      <c r="K34" s="26">
        <v>0</v>
      </c>
      <c r="L34" s="26">
        <v>0</v>
      </c>
      <c r="M34" s="26">
        <v>0</v>
      </c>
      <c r="N34" s="184">
        <f t="shared" si="1"/>
        <v>3981.0499999999997</v>
      </c>
      <c r="O34" s="106">
        <f t="shared" si="0"/>
        <v>568.72142857142853</v>
      </c>
    </row>
    <row r="35" spans="1:15" s="25" customFormat="1" ht="12.6" customHeight="1" x14ac:dyDescent="0.2">
      <c r="A35" s="105" t="s">
        <v>72</v>
      </c>
      <c r="B35" s="26">
        <v>626.63</v>
      </c>
      <c r="C35" s="26">
        <v>621.70000000000005</v>
      </c>
      <c r="D35" s="26">
        <v>851.38</v>
      </c>
      <c r="E35" s="26">
        <v>794.48</v>
      </c>
      <c r="F35" s="26">
        <v>247.4</v>
      </c>
      <c r="G35" s="26">
        <v>263.27</v>
      </c>
      <c r="H35" s="26">
        <v>267.32</v>
      </c>
      <c r="I35" s="26">
        <v>271.13</v>
      </c>
      <c r="J35" s="26">
        <v>265.56</v>
      </c>
      <c r="K35" s="26">
        <v>0</v>
      </c>
      <c r="L35" s="26">
        <v>0</v>
      </c>
      <c r="M35" s="26">
        <v>0</v>
      </c>
      <c r="N35" s="184">
        <f t="shared" si="1"/>
        <v>4208.8700000000008</v>
      </c>
      <c r="O35" s="106">
        <f t="shared" si="0"/>
        <v>467.65222222222229</v>
      </c>
    </row>
    <row r="36" spans="1:15" s="25" customFormat="1" ht="12.6" customHeight="1" x14ac:dyDescent="0.2">
      <c r="A36" s="105" t="s">
        <v>352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84">
        <f t="shared" si="1"/>
        <v>0</v>
      </c>
      <c r="O36" s="106" t="str">
        <f t="shared" si="0"/>
        <v/>
      </c>
    </row>
    <row r="37" spans="1:15" s="25" customFormat="1" ht="12.6" customHeight="1" x14ac:dyDescent="0.2">
      <c r="A37" s="105" t="s">
        <v>671</v>
      </c>
      <c r="B37" s="26">
        <v>0</v>
      </c>
      <c r="C37" s="26">
        <v>0</v>
      </c>
      <c r="D37" s="26">
        <v>337.6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84">
        <f t="shared" si="1"/>
        <v>337.6</v>
      </c>
      <c r="O37" s="106">
        <f t="shared" si="0"/>
        <v>337.6</v>
      </c>
    </row>
    <row r="38" spans="1:15" s="25" customFormat="1" ht="12.6" customHeight="1" x14ac:dyDescent="0.2">
      <c r="A38" s="105" t="s">
        <v>98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84">
        <f t="shared" si="1"/>
        <v>0</v>
      </c>
      <c r="O38" s="106" t="str">
        <f t="shared" si="0"/>
        <v/>
      </c>
    </row>
    <row r="39" spans="1:15" s="25" customFormat="1" ht="12.6" customHeight="1" x14ac:dyDescent="0.2">
      <c r="A39" s="105" t="s">
        <v>74</v>
      </c>
      <c r="B39" s="26">
        <v>0</v>
      </c>
      <c r="C39" s="26">
        <v>30</v>
      </c>
      <c r="D39" s="26">
        <v>85</v>
      </c>
      <c r="E39" s="26">
        <v>0</v>
      </c>
      <c r="F39" s="26">
        <v>88</v>
      </c>
      <c r="G39" s="26">
        <v>173</v>
      </c>
      <c r="H39" s="26">
        <v>88</v>
      </c>
      <c r="I39" s="26">
        <v>0</v>
      </c>
      <c r="J39" s="26">
        <v>340</v>
      </c>
      <c r="K39" s="26">
        <v>0</v>
      </c>
      <c r="L39" s="26">
        <v>0</v>
      </c>
      <c r="M39" s="26">
        <v>0</v>
      </c>
      <c r="N39" s="184">
        <f t="shared" si="1"/>
        <v>804</v>
      </c>
      <c r="O39" s="106">
        <f t="shared" si="0"/>
        <v>134</v>
      </c>
    </row>
    <row r="40" spans="1:15" s="25" customFormat="1" ht="12.6" customHeight="1" x14ac:dyDescent="0.2">
      <c r="A40" s="105" t="s">
        <v>75</v>
      </c>
      <c r="B40" s="26">
        <v>494.08</v>
      </c>
      <c r="C40" s="26">
        <v>493.88</v>
      </c>
      <c r="D40" s="26">
        <v>490.33</v>
      </c>
      <c r="E40" s="26">
        <v>530.51</v>
      </c>
      <c r="F40" s="26">
        <v>475.14</v>
      </c>
      <c r="G40" s="26">
        <v>492.23</v>
      </c>
      <c r="H40" s="26">
        <v>493.3</v>
      </c>
      <c r="I40" s="26">
        <v>524.67999999999995</v>
      </c>
      <c r="J40" s="26">
        <v>518.72</v>
      </c>
      <c r="K40" s="26">
        <v>0</v>
      </c>
      <c r="L40" s="26">
        <v>0</v>
      </c>
      <c r="M40" s="26">
        <v>0</v>
      </c>
      <c r="N40" s="184">
        <f t="shared" si="1"/>
        <v>4512.87</v>
      </c>
      <c r="O40" s="106">
        <f t="shared" si="0"/>
        <v>501.43</v>
      </c>
    </row>
    <row r="41" spans="1:15" s="25" customFormat="1" ht="12.6" customHeight="1" x14ac:dyDescent="0.2">
      <c r="A41" s="105" t="s">
        <v>336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184">
        <f t="shared" si="1"/>
        <v>0</v>
      </c>
      <c r="O41" s="106" t="str">
        <f t="shared" si="0"/>
        <v/>
      </c>
    </row>
    <row r="42" spans="1:15" s="25" customFormat="1" ht="12.6" customHeight="1" x14ac:dyDescent="0.2">
      <c r="A42" s="105" t="s">
        <v>256</v>
      </c>
      <c r="B42" s="26">
        <v>0</v>
      </c>
      <c r="C42" s="26">
        <v>30</v>
      </c>
      <c r="D42" s="26">
        <v>30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84">
        <f t="shared" si="1"/>
        <v>60</v>
      </c>
      <c r="O42" s="106">
        <f t="shared" si="0"/>
        <v>30</v>
      </c>
    </row>
    <row r="43" spans="1:15" s="25" customFormat="1" ht="12.6" customHeight="1" x14ac:dyDescent="0.2">
      <c r="A43" s="105" t="s">
        <v>178</v>
      </c>
      <c r="B43" s="26">
        <v>170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88</v>
      </c>
      <c r="J43" s="26">
        <v>0</v>
      </c>
      <c r="K43" s="26">
        <v>0</v>
      </c>
      <c r="L43" s="26">
        <v>0</v>
      </c>
      <c r="M43" s="26">
        <v>0</v>
      </c>
      <c r="N43" s="184">
        <f t="shared" si="1"/>
        <v>258</v>
      </c>
      <c r="O43" s="106">
        <f t="shared" si="0"/>
        <v>129</v>
      </c>
    </row>
    <row r="44" spans="1:15" s="25" customFormat="1" ht="12.6" customHeight="1" x14ac:dyDescent="0.2">
      <c r="A44" s="105" t="s">
        <v>79</v>
      </c>
      <c r="B44" s="26">
        <v>46</v>
      </c>
      <c r="C44" s="26">
        <v>43.5</v>
      </c>
      <c r="D44" s="26">
        <v>49</v>
      </c>
      <c r="E44" s="26">
        <v>42</v>
      </c>
      <c r="F44" s="26">
        <v>42</v>
      </c>
      <c r="G44" s="26">
        <v>49</v>
      </c>
      <c r="H44" s="26">
        <v>49</v>
      </c>
      <c r="I44" s="26">
        <v>145.5</v>
      </c>
      <c r="J44" s="26">
        <v>49</v>
      </c>
      <c r="K44" s="26">
        <v>0</v>
      </c>
      <c r="L44" s="26">
        <v>0</v>
      </c>
      <c r="M44" s="26">
        <v>0</v>
      </c>
      <c r="N44" s="184">
        <f t="shared" si="1"/>
        <v>515</v>
      </c>
      <c r="O44" s="106">
        <f t="shared" si="0"/>
        <v>57.222222222222221</v>
      </c>
    </row>
    <row r="45" spans="1:15" s="25" customFormat="1" ht="12.6" customHeight="1" x14ac:dyDescent="0.2">
      <c r="A45" s="105" t="s">
        <v>81</v>
      </c>
      <c r="B45" s="26">
        <v>164.77</v>
      </c>
      <c r="C45" s="26">
        <v>211.1</v>
      </c>
      <c r="D45" s="26">
        <v>197.25</v>
      </c>
      <c r="E45" s="26">
        <v>160.65</v>
      </c>
      <c r="F45" s="26">
        <v>132.08000000000001</v>
      </c>
      <c r="G45" s="26">
        <v>157.75</v>
      </c>
      <c r="H45" s="26">
        <v>135.31</v>
      </c>
      <c r="I45" s="26">
        <v>135.31</v>
      </c>
      <c r="J45" s="26">
        <v>173.75</v>
      </c>
      <c r="K45" s="26">
        <v>0</v>
      </c>
      <c r="L45" s="26">
        <v>0</v>
      </c>
      <c r="M45" s="26">
        <v>0</v>
      </c>
      <c r="N45" s="184">
        <f t="shared" si="1"/>
        <v>1467.97</v>
      </c>
      <c r="O45" s="106">
        <f t="shared" si="0"/>
        <v>163.10777777777778</v>
      </c>
    </row>
    <row r="46" spans="1:15" s="25" customFormat="1" ht="12.6" customHeight="1" x14ac:dyDescent="0.2">
      <c r="A46" s="105" t="s">
        <v>87</v>
      </c>
      <c r="B46" s="26">
        <v>50</v>
      </c>
      <c r="C46" s="26">
        <v>341.24</v>
      </c>
      <c r="D46" s="26">
        <v>50</v>
      </c>
      <c r="E46" s="26">
        <v>0</v>
      </c>
      <c r="F46" s="26">
        <v>54.78</v>
      </c>
      <c r="G46" s="26">
        <v>50</v>
      </c>
      <c r="H46" s="26">
        <v>52.09</v>
      </c>
      <c r="I46" s="26">
        <v>473</v>
      </c>
      <c r="J46" s="26">
        <v>97.49</v>
      </c>
      <c r="K46" s="26">
        <v>0</v>
      </c>
      <c r="L46" s="26">
        <v>0</v>
      </c>
      <c r="M46" s="26">
        <v>0</v>
      </c>
      <c r="N46" s="184">
        <f t="shared" si="1"/>
        <v>1168.6000000000001</v>
      </c>
      <c r="O46" s="106">
        <f t="shared" si="0"/>
        <v>146.07500000000002</v>
      </c>
    </row>
    <row r="47" spans="1:15" s="25" customFormat="1" ht="12.6" customHeight="1" x14ac:dyDescent="0.2">
      <c r="A47" s="105" t="s">
        <v>202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184">
        <f t="shared" si="1"/>
        <v>0</v>
      </c>
      <c r="O47" s="106" t="str">
        <f t="shared" si="0"/>
        <v/>
      </c>
    </row>
    <row r="48" spans="1:15" s="25" customFormat="1" ht="12.6" customHeight="1" thickBot="1" x14ac:dyDescent="0.25">
      <c r="A48" s="168" t="s">
        <v>1</v>
      </c>
      <c r="B48" s="178">
        <f>SUM(B7:B47)</f>
        <v>4158.46</v>
      </c>
      <c r="C48" s="178">
        <f>SUM(C7:C47)</f>
        <v>2978.1400000000003</v>
      </c>
      <c r="D48" s="178">
        <f>SUM(D7:D47)</f>
        <v>5958.7</v>
      </c>
      <c r="E48" s="178">
        <f t="shared" ref="E48:J48" si="2">SUM(E7:E47)</f>
        <v>1450.95</v>
      </c>
      <c r="F48" s="178">
        <f t="shared" si="2"/>
        <v>2185.6200000000003</v>
      </c>
      <c r="G48" s="178">
        <f t="shared" si="2"/>
        <v>2156.94</v>
      </c>
      <c r="H48" s="178">
        <f t="shared" si="2"/>
        <v>3870.9800000000005</v>
      </c>
      <c r="I48" s="178">
        <f t="shared" si="2"/>
        <v>3885.89</v>
      </c>
      <c r="J48" s="178">
        <f t="shared" si="2"/>
        <v>6702.6200000000008</v>
      </c>
      <c r="K48" s="178">
        <f>SUM(K7:K46)</f>
        <v>0</v>
      </c>
      <c r="L48" s="178">
        <f>SUM(L7:L46)</f>
        <v>0</v>
      </c>
      <c r="M48" s="181">
        <f>SUM(M7:M46)</f>
        <v>0</v>
      </c>
      <c r="N48" s="172">
        <f>SUM(N7:N46)</f>
        <v>32419.23</v>
      </c>
      <c r="O48" s="318">
        <f t="shared" si="0"/>
        <v>3705.3666666666663</v>
      </c>
    </row>
    <row r="49" spans="1:15" s="25" customFormat="1" ht="12.6" customHeight="1" thickBot="1" x14ac:dyDescent="0.25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31"/>
    </row>
    <row r="50" spans="1:15" s="25" customFormat="1" ht="12.6" customHeight="1" thickBot="1" x14ac:dyDescent="0.25">
      <c r="A50" s="64" t="s">
        <v>2</v>
      </c>
      <c r="B50" s="107">
        <f t="shared" ref="B50:O50" si="3">B6</f>
        <v>43831</v>
      </c>
      <c r="C50" s="108">
        <f t="shared" si="3"/>
        <v>43862</v>
      </c>
      <c r="D50" s="108">
        <f t="shared" si="3"/>
        <v>43891</v>
      </c>
      <c r="E50" s="108">
        <f t="shared" si="3"/>
        <v>43922</v>
      </c>
      <c r="F50" s="108">
        <f t="shared" si="3"/>
        <v>43952</v>
      </c>
      <c r="G50" s="108">
        <f t="shared" si="3"/>
        <v>43983</v>
      </c>
      <c r="H50" s="108">
        <f t="shared" si="3"/>
        <v>44013</v>
      </c>
      <c r="I50" s="108">
        <f t="shared" si="3"/>
        <v>44044</v>
      </c>
      <c r="J50" s="108">
        <f t="shared" si="3"/>
        <v>44075</v>
      </c>
      <c r="K50" s="108">
        <f t="shared" si="3"/>
        <v>44105</v>
      </c>
      <c r="L50" s="108">
        <f t="shared" si="3"/>
        <v>44136</v>
      </c>
      <c r="M50" s="114">
        <f t="shared" si="3"/>
        <v>44166</v>
      </c>
      <c r="N50" s="65" t="str">
        <f t="shared" si="3"/>
        <v>Total</v>
      </c>
      <c r="O50" s="66" t="str">
        <f t="shared" si="3"/>
        <v>Média</v>
      </c>
    </row>
    <row r="51" spans="1:15" s="25" customFormat="1" ht="12.6" customHeight="1" x14ac:dyDescent="0.2">
      <c r="A51" s="111" t="s">
        <v>5</v>
      </c>
      <c r="B51" s="26">
        <v>0</v>
      </c>
      <c r="C51" s="26">
        <v>5000</v>
      </c>
      <c r="D51" s="26">
        <v>5500</v>
      </c>
      <c r="E51" s="26">
        <v>5500</v>
      </c>
      <c r="F51" s="26">
        <v>5500</v>
      </c>
      <c r="G51" s="26">
        <v>5500</v>
      </c>
      <c r="H51" s="26">
        <v>5500</v>
      </c>
      <c r="I51" s="26">
        <v>5500</v>
      </c>
      <c r="J51" s="26">
        <v>5500</v>
      </c>
      <c r="K51" s="26">
        <v>0</v>
      </c>
      <c r="L51" s="26">
        <v>0</v>
      </c>
      <c r="M51" s="26">
        <v>0</v>
      </c>
      <c r="N51" s="223">
        <f t="shared" ref="N51:N60" si="4">SUM(B51:M51)</f>
        <v>43500</v>
      </c>
      <c r="O51" s="106">
        <f t="shared" ref="O51:O58" si="5">IFERROR(AVERAGEIF(B51:M51,"&gt;0"),"")</f>
        <v>5437.5</v>
      </c>
    </row>
    <row r="52" spans="1:15" s="25" customFormat="1" ht="12.6" customHeight="1" x14ac:dyDescent="0.2">
      <c r="A52" s="111" t="s">
        <v>291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23">
        <f t="shared" si="4"/>
        <v>0</v>
      </c>
      <c r="O52" s="106" t="str">
        <f t="shared" si="5"/>
        <v/>
      </c>
    </row>
    <row r="53" spans="1:15" s="25" customFormat="1" ht="12.6" customHeight="1" x14ac:dyDescent="0.2">
      <c r="A53" s="111" t="s">
        <v>319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14">
        <f>SUM(B53:M53)</f>
        <v>0</v>
      </c>
      <c r="O53" s="106" t="str">
        <f t="shared" si="5"/>
        <v/>
      </c>
    </row>
    <row r="54" spans="1:15" s="25" customFormat="1" ht="12.6" customHeight="1" x14ac:dyDescent="0.2">
      <c r="A54" s="111" t="s">
        <v>429</v>
      </c>
      <c r="B54" s="26">
        <v>0</v>
      </c>
      <c r="C54" s="26">
        <v>0</v>
      </c>
      <c r="D54" s="26">
        <v>1023.5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23">
        <f>SUM(B54:M54)</f>
        <v>1023.5</v>
      </c>
      <c r="O54" s="106">
        <f t="shared" si="5"/>
        <v>1023.5</v>
      </c>
    </row>
    <row r="55" spans="1:15" s="25" customFormat="1" ht="12.6" customHeight="1" x14ac:dyDescent="0.2">
      <c r="A55" s="111" t="s">
        <v>61</v>
      </c>
      <c r="B55" s="26">
        <v>47</v>
      </c>
      <c r="C55" s="26">
        <v>150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50</v>
      </c>
      <c r="J55" s="26">
        <v>0</v>
      </c>
      <c r="K55" s="26">
        <v>0</v>
      </c>
      <c r="L55" s="26">
        <v>0</v>
      </c>
      <c r="M55" s="26">
        <v>0</v>
      </c>
      <c r="N55" s="223">
        <f t="shared" si="4"/>
        <v>247</v>
      </c>
      <c r="O55" s="106">
        <f t="shared" si="5"/>
        <v>82.333333333333329</v>
      </c>
    </row>
    <row r="56" spans="1:15" s="25" customFormat="1" ht="12.6" customHeight="1" x14ac:dyDescent="0.2">
      <c r="A56" s="111" t="s">
        <v>387</v>
      </c>
      <c r="B56" s="26">
        <v>0</v>
      </c>
      <c r="C56" s="26">
        <v>0</v>
      </c>
      <c r="D56" s="26">
        <v>1000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23">
        <f>SUM(B56:M56)</f>
        <v>1000</v>
      </c>
      <c r="O56" s="106">
        <f t="shared" si="5"/>
        <v>1000</v>
      </c>
    </row>
    <row r="57" spans="1:15" s="25" customFormat="1" ht="12.6" customHeight="1" x14ac:dyDescent="0.2">
      <c r="A57" s="111" t="s">
        <v>148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23">
        <f>SUM(B57:M57)</f>
        <v>0</v>
      </c>
      <c r="O57" s="106" t="str">
        <f t="shared" si="5"/>
        <v/>
      </c>
    </row>
    <row r="58" spans="1:15" s="25" customFormat="1" ht="12.6" customHeight="1" x14ac:dyDescent="0.2">
      <c r="A58" s="112" t="s">
        <v>3</v>
      </c>
      <c r="B58" s="26">
        <v>393.35</v>
      </c>
      <c r="C58" s="26">
        <v>121.05</v>
      </c>
      <c r="D58" s="26">
        <v>107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14">
        <f t="shared" si="4"/>
        <v>621.4</v>
      </c>
      <c r="O58" s="106">
        <f t="shared" si="5"/>
        <v>207.13333333333333</v>
      </c>
    </row>
    <row r="59" spans="1:15" s="25" customFormat="1" ht="12.6" customHeight="1" x14ac:dyDescent="0.2">
      <c r="A59" s="112" t="s">
        <v>65</v>
      </c>
      <c r="B59" s="26">
        <v>0.38</v>
      </c>
      <c r="C59" s="26">
        <v>0.26</v>
      </c>
      <c r="D59" s="26">
        <v>0.31</v>
      </c>
      <c r="E59" s="26">
        <v>0.24</v>
      </c>
      <c r="F59" s="26">
        <v>0.2</v>
      </c>
      <c r="G59" s="26">
        <v>0.15</v>
      </c>
      <c r="H59" s="26">
        <v>0.11</v>
      </c>
      <c r="I59" s="26">
        <v>0.08</v>
      </c>
      <c r="J59" s="26">
        <v>0</v>
      </c>
      <c r="K59" s="26">
        <v>0</v>
      </c>
      <c r="L59" s="26">
        <v>0</v>
      </c>
      <c r="M59" s="26">
        <v>0</v>
      </c>
      <c r="N59" s="214">
        <f t="shared" si="4"/>
        <v>1.73</v>
      </c>
      <c r="O59" s="106">
        <f>IFERROR(AVERAGEIF(B59:M59,"&gt;0"),"")</f>
        <v>0.21625</v>
      </c>
    </row>
    <row r="60" spans="1:15" s="25" customFormat="1" ht="12.6" customHeight="1" thickBot="1" x14ac:dyDescent="0.25">
      <c r="A60" s="176" t="s">
        <v>1</v>
      </c>
      <c r="B60" s="177">
        <f t="shared" ref="B60:M60" si="6">SUM(B51:B59)</f>
        <v>440.73</v>
      </c>
      <c r="C60" s="177">
        <f t="shared" si="6"/>
        <v>5271.31</v>
      </c>
      <c r="D60" s="177">
        <f t="shared" si="6"/>
        <v>7630.81</v>
      </c>
      <c r="E60" s="177">
        <f t="shared" si="6"/>
        <v>5500.24</v>
      </c>
      <c r="F60" s="177">
        <f t="shared" si="6"/>
        <v>5500.2</v>
      </c>
      <c r="G60" s="177">
        <f t="shared" si="6"/>
        <v>5500.15</v>
      </c>
      <c r="H60" s="177">
        <f>SUM(H51:H59)</f>
        <v>5500.11</v>
      </c>
      <c r="I60" s="177">
        <f t="shared" si="6"/>
        <v>5550.08</v>
      </c>
      <c r="J60" s="177">
        <f>SUM(J51:J59)</f>
        <v>5500</v>
      </c>
      <c r="K60" s="177">
        <f t="shared" si="6"/>
        <v>0</v>
      </c>
      <c r="L60" s="177">
        <f>SUM(L51:L59)</f>
        <v>0</v>
      </c>
      <c r="M60" s="177">
        <f t="shared" si="6"/>
        <v>0</v>
      </c>
      <c r="N60" s="177">
        <f t="shared" si="4"/>
        <v>46393.630000000005</v>
      </c>
      <c r="O60" s="304">
        <f>IFERROR(AVERAGEIF(B60:M60,"&gt;0"),"")</f>
        <v>5154.847777777778</v>
      </c>
    </row>
    <row r="61" spans="1:15" s="25" customFormat="1" ht="12.6" customHeight="1" thickBo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17"/>
      <c r="O61" s="39"/>
    </row>
    <row r="62" spans="1:15" s="25" customFormat="1" ht="12.6" customHeight="1" thickBot="1" x14ac:dyDescent="0.25">
      <c r="A62" s="185" t="s">
        <v>9</v>
      </c>
      <c r="B62" s="186">
        <f>'[2]2020'!C6</f>
        <v>6927.51</v>
      </c>
      <c r="C62" s="186">
        <f>'[2]2020'!D6</f>
        <v>9006.7999999999993</v>
      </c>
      <c r="D62" s="186">
        <f>'[2]2020'!E6</f>
        <v>10655.41</v>
      </c>
      <c r="E62" s="186">
        <f>'[2]2020'!F6</f>
        <v>14778.94</v>
      </c>
      <c r="F62" s="186">
        <f>'[2]2020'!G6</f>
        <v>18109.3</v>
      </c>
      <c r="G62" s="186">
        <f>'[2]2020'!H6</f>
        <v>21435.94</v>
      </c>
      <c r="H62" s="186">
        <f>'[2]2020'!I6</f>
        <v>23121.79</v>
      </c>
      <c r="I62" s="186">
        <f>'[2]2020'!J6</f>
        <v>24841.9</v>
      </c>
      <c r="J62" s="186">
        <f>'[2]2020'!K6</f>
        <v>24530.71</v>
      </c>
      <c r="K62" s="186">
        <f>'[2]2020'!L6</f>
        <v>0</v>
      </c>
      <c r="L62" s="186">
        <f>'[2]2020'!M6</f>
        <v>0</v>
      </c>
      <c r="M62" s="186">
        <f>'[2]2020'!N6</f>
        <v>0</v>
      </c>
      <c r="N62" s="224"/>
      <c r="O62" s="40"/>
    </row>
    <row r="63" spans="1:15" s="25" customFormat="1" ht="14.1" customHeight="1" x14ac:dyDescent="0.2">
      <c r="N63" s="34"/>
    </row>
    <row r="64" spans="1:15" s="25" customFormat="1" ht="12" x14ac:dyDescent="0.2">
      <c r="N64" s="34"/>
    </row>
    <row r="73" spans="1:1" x14ac:dyDescent="0.2">
      <c r="A73" s="16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K48:M48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/>
  <dimension ref="A1:O84"/>
  <sheetViews>
    <sheetView topLeftCell="B46" zoomScale="140" zoomScaleNormal="140" workbookViewId="0">
      <selection activeCell="K65" sqref="K65"/>
    </sheetView>
  </sheetViews>
  <sheetFormatPr defaultRowHeight="12.75" x14ac:dyDescent="0.2"/>
  <cols>
    <col min="1" max="1" width="38.28515625" style="44" customWidth="1"/>
    <col min="2" max="5" width="10" style="44" bestFit="1" customWidth="1"/>
    <col min="6" max="6" width="11" style="70" bestFit="1" customWidth="1"/>
    <col min="7" max="8" width="10" style="44" bestFit="1" customWidth="1"/>
    <col min="9" max="10" width="10.140625" style="44" customWidth="1"/>
    <col min="11" max="13" width="10" style="44" bestFit="1" customWidth="1"/>
    <col min="14" max="14" width="11" style="219" bestFit="1" customWidth="1"/>
    <col min="15" max="15" width="10.2851562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584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6"/>
    </row>
    <row r="4" spans="1:15" s="52" customFormat="1" ht="12.6" customHeight="1" thickBot="1" x14ac:dyDescent="0.25">
      <c r="A4" s="560" t="s">
        <v>28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2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5"/>
      <c r="O5" s="46"/>
    </row>
    <row r="6" spans="1:15" s="25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194</v>
      </c>
      <c r="B7" s="99">
        <v>11.67</v>
      </c>
      <c r="C7" s="99">
        <v>11.67</v>
      </c>
      <c r="D7" s="99">
        <v>11.67</v>
      </c>
      <c r="E7" s="99">
        <v>11.67</v>
      </c>
      <c r="F7" s="99">
        <v>11.67</v>
      </c>
      <c r="G7" s="99">
        <v>11.67</v>
      </c>
      <c r="H7" s="99">
        <v>11.67</v>
      </c>
      <c r="I7" s="99">
        <v>11.67</v>
      </c>
      <c r="J7" s="99">
        <v>11.67</v>
      </c>
      <c r="K7" s="99">
        <v>0</v>
      </c>
      <c r="L7" s="99">
        <v>0</v>
      </c>
      <c r="M7" s="99">
        <v>0</v>
      </c>
      <c r="N7" s="184">
        <f t="shared" ref="N7:N60" si="0">SUM(B7:M7)</f>
        <v>105.03</v>
      </c>
      <c r="O7" s="106">
        <f>IFERROR(AVERAGEIF(B7:M7,"&gt;0"),"")</f>
        <v>11.67</v>
      </c>
    </row>
    <row r="8" spans="1:15" s="25" customFormat="1" ht="12.6" customHeight="1" x14ac:dyDescent="0.2">
      <c r="A8" s="105" t="s">
        <v>122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/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184">
        <f t="shared" si="0"/>
        <v>0</v>
      </c>
      <c r="O8" s="106" t="str">
        <f t="shared" ref="O8:O60" si="1">IFERROR(AVERAGEIF(B8:M8,"&gt;0"),"")</f>
        <v/>
      </c>
    </row>
    <row r="9" spans="1:15" s="25" customFormat="1" ht="12.6" customHeight="1" x14ac:dyDescent="0.2">
      <c r="A9" s="105" t="s">
        <v>420</v>
      </c>
      <c r="B9" s="99">
        <v>0</v>
      </c>
      <c r="C9" s="99">
        <v>0</v>
      </c>
      <c r="D9" s="99">
        <v>0</v>
      </c>
      <c r="E9" s="99">
        <v>0</v>
      </c>
      <c r="F9" s="99">
        <v>560</v>
      </c>
      <c r="G9" s="99">
        <v>0</v>
      </c>
      <c r="H9" s="99"/>
      <c r="I9" s="99">
        <v>114.4</v>
      </c>
      <c r="J9" s="99">
        <v>0</v>
      </c>
      <c r="K9" s="99">
        <v>0</v>
      </c>
      <c r="L9" s="99">
        <v>0</v>
      </c>
      <c r="M9" s="99">
        <v>0</v>
      </c>
      <c r="N9" s="184">
        <f>SUM(B9:M9)</f>
        <v>674.4</v>
      </c>
      <c r="O9" s="106">
        <f t="shared" si="1"/>
        <v>337.2</v>
      </c>
    </row>
    <row r="10" spans="1:15" s="25" customFormat="1" ht="12.6" customHeight="1" x14ac:dyDescent="0.2">
      <c r="A10" s="105" t="s">
        <v>270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/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184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90</v>
      </c>
      <c r="B11" s="99">
        <v>105.6</v>
      </c>
      <c r="C11" s="99">
        <v>52.98</v>
      </c>
      <c r="D11" s="99">
        <v>0</v>
      </c>
      <c r="E11" s="99">
        <v>0</v>
      </c>
      <c r="F11" s="99">
        <v>0</v>
      </c>
      <c r="G11" s="99">
        <v>0</v>
      </c>
      <c r="H11" s="99"/>
      <c r="I11" s="99">
        <v>0</v>
      </c>
      <c r="J11" s="99">
        <v>63.95</v>
      </c>
      <c r="K11" s="99">
        <v>0</v>
      </c>
      <c r="L11" s="99">
        <v>0</v>
      </c>
      <c r="M11" s="99">
        <v>0</v>
      </c>
      <c r="N11" s="184">
        <f t="shared" si="0"/>
        <v>222.52999999999997</v>
      </c>
      <c r="O11" s="106">
        <f t="shared" si="1"/>
        <v>74.176666666666662</v>
      </c>
    </row>
    <row r="12" spans="1:15" s="25" customFormat="1" ht="12.6" customHeight="1" x14ac:dyDescent="0.2">
      <c r="A12" s="105" t="s">
        <v>624</v>
      </c>
      <c r="B12" s="99">
        <v>0</v>
      </c>
      <c r="C12" s="99">
        <v>4316.5</v>
      </c>
      <c r="D12" s="99">
        <v>0</v>
      </c>
      <c r="E12" s="99">
        <v>0</v>
      </c>
      <c r="F12" s="99">
        <v>0</v>
      </c>
      <c r="G12" s="99">
        <v>0</v>
      </c>
      <c r="H12" s="99"/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184">
        <f>SUM(B12:M12)</f>
        <v>4316.5</v>
      </c>
      <c r="O12" s="106">
        <f t="shared" si="1"/>
        <v>4316.5</v>
      </c>
    </row>
    <row r="13" spans="1:15" s="25" customFormat="1" ht="12.6" customHeight="1" x14ac:dyDescent="0.2">
      <c r="A13" s="105" t="s">
        <v>214</v>
      </c>
      <c r="B13" s="99">
        <v>0</v>
      </c>
      <c r="C13" s="99">
        <v>0</v>
      </c>
      <c r="D13" s="99">
        <v>45</v>
      </c>
      <c r="E13" s="99">
        <v>0</v>
      </c>
      <c r="F13" s="99"/>
      <c r="G13" s="99">
        <v>338.3</v>
      </c>
      <c r="H13" s="99"/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184">
        <f t="shared" si="0"/>
        <v>383.3</v>
      </c>
      <c r="O13" s="106">
        <f t="shared" si="1"/>
        <v>191.65</v>
      </c>
    </row>
    <row r="14" spans="1:15" s="25" customFormat="1" ht="12.6" customHeight="1" x14ac:dyDescent="0.2">
      <c r="A14" s="105" t="s">
        <v>237</v>
      </c>
      <c r="B14" s="99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/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184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05" t="s">
        <v>157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184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335</v>
      </c>
      <c r="B16" s="99">
        <v>300</v>
      </c>
      <c r="C16" s="99">
        <v>0</v>
      </c>
      <c r="D16" s="99">
        <v>182.8</v>
      </c>
      <c r="E16" s="99">
        <v>0</v>
      </c>
      <c r="F16" s="99">
        <v>0</v>
      </c>
      <c r="G16" s="99">
        <v>0</v>
      </c>
      <c r="H16" s="99"/>
      <c r="I16" s="99">
        <v>640</v>
      </c>
      <c r="J16" s="99">
        <v>12.55</v>
      </c>
      <c r="K16" s="99">
        <v>0</v>
      </c>
      <c r="L16" s="99">
        <v>0</v>
      </c>
      <c r="M16" s="99">
        <v>0</v>
      </c>
      <c r="N16" s="184">
        <f t="shared" si="0"/>
        <v>1135.3499999999999</v>
      </c>
      <c r="O16" s="106">
        <f t="shared" si="1"/>
        <v>283.83749999999998</v>
      </c>
    </row>
    <row r="17" spans="1:15" s="25" customFormat="1" ht="12.6" customHeight="1" x14ac:dyDescent="0.2">
      <c r="A17" s="105" t="s">
        <v>131</v>
      </c>
      <c r="B17" s="99">
        <v>0</v>
      </c>
      <c r="C17" s="99">
        <v>0</v>
      </c>
      <c r="D17" s="99">
        <v>0</v>
      </c>
      <c r="E17" s="99">
        <v>0</v>
      </c>
      <c r="F17" s="99">
        <v>0</v>
      </c>
      <c r="G17" s="99">
        <v>300</v>
      </c>
      <c r="H17" s="99"/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184">
        <f t="shared" si="0"/>
        <v>300</v>
      </c>
      <c r="O17" s="106">
        <f t="shared" si="1"/>
        <v>300</v>
      </c>
    </row>
    <row r="18" spans="1:15" s="25" customFormat="1" ht="12.6" customHeight="1" x14ac:dyDescent="0.2">
      <c r="A18" s="105" t="s">
        <v>134</v>
      </c>
      <c r="B18" s="99">
        <v>43.08</v>
      </c>
      <c r="C18" s="99">
        <v>0</v>
      </c>
      <c r="D18" s="99">
        <v>3050.29</v>
      </c>
      <c r="E18" s="99">
        <v>0</v>
      </c>
      <c r="F18" s="99">
        <v>0</v>
      </c>
      <c r="G18" s="99">
        <v>0</v>
      </c>
      <c r="H18" s="99"/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184">
        <f t="shared" si="0"/>
        <v>3093.37</v>
      </c>
      <c r="O18" s="106">
        <f t="shared" si="1"/>
        <v>1546.6849999999999</v>
      </c>
    </row>
    <row r="19" spans="1:15" s="25" customFormat="1" ht="12.6" customHeight="1" x14ac:dyDescent="0.2">
      <c r="A19" s="117" t="s">
        <v>187</v>
      </c>
      <c r="B19" s="99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/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184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17" t="s">
        <v>80</v>
      </c>
      <c r="B20" s="99">
        <v>0</v>
      </c>
      <c r="C20" s="99">
        <v>0</v>
      </c>
      <c r="D20" s="99">
        <v>1335.77</v>
      </c>
      <c r="E20" s="99">
        <v>0</v>
      </c>
      <c r="F20" s="99">
        <v>0</v>
      </c>
      <c r="G20" s="99">
        <v>0</v>
      </c>
      <c r="H20" s="99"/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184">
        <f t="shared" si="0"/>
        <v>1335.77</v>
      </c>
      <c r="O20" s="106">
        <f t="shared" si="1"/>
        <v>1335.77</v>
      </c>
    </row>
    <row r="21" spans="1:15" s="25" customFormat="1" ht="12.6" customHeight="1" x14ac:dyDescent="0.2">
      <c r="A21" s="117" t="s">
        <v>245</v>
      </c>
      <c r="B21" s="99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/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184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17" t="s">
        <v>67</v>
      </c>
      <c r="B22" s="99">
        <v>0</v>
      </c>
      <c r="C22" s="99">
        <v>0</v>
      </c>
      <c r="D22" s="99">
        <v>753.55</v>
      </c>
      <c r="E22" s="99">
        <v>51.25</v>
      </c>
      <c r="F22" s="99">
        <v>0</v>
      </c>
      <c r="G22" s="99">
        <v>0</v>
      </c>
      <c r="H22" s="99">
        <v>139.30000000000001</v>
      </c>
      <c r="I22" s="99">
        <v>134</v>
      </c>
      <c r="J22" s="99">
        <v>0</v>
      </c>
      <c r="K22" s="99">
        <v>0</v>
      </c>
      <c r="L22" s="99">
        <v>0</v>
      </c>
      <c r="M22" s="99">
        <v>0</v>
      </c>
      <c r="N22" s="184">
        <f t="shared" si="0"/>
        <v>1078.0999999999999</v>
      </c>
      <c r="O22" s="106">
        <f t="shared" si="1"/>
        <v>269.52499999999998</v>
      </c>
    </row>
    <row r="23" spans="1:15" s="25" customFormat="1" ht="12.6" customHeight="1" x14ac:dyDescent="0.2">
      <c r="A23" s="155" t="s">
        <v>465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/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184">
        <f>SUM(B23:M23)</f>
        <v>0</v>
      </c>
      <c r="O23" s="106" t="str">
        <f t="shared" si="1"/>
        <v/>
      </c>
    </row>
    <row r="24" spans="1:15" s="25" customFormat="1" ht="12.6" customHeight="1" x14ac:dyDescent="0.2">
      <c r="A24" s="155" t="s">
        <v>216</v>
      </c>
      <c r="B24" s="99">
        <v>80</v>
      </c>
      <c r="C24" s="99">
        <v>0</v>
      </c>
      <c r="D24" s="99">
        <v>0</v>
      </c>
      <c r="E24" s="99">
        <v>80</v>
      </c>
      <c r="F24" s="99">
        <v>0</v>
      </c>
      <c r="G24" s="99">
        <v>0</v>
      </c>
      <c r="H24" s="99">
        <v>420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184">
        <f t="shared" si="0"/>
        <v>580</v>
      </c>
      <c r="O24" s="106">
        <f t="shared" si="1"/>
        <v>193.33333333333334</v>
      </c>
    </row>
    <row r="25" spans="1:15" s="25" customFormat="1" ht="12.6" customHeight="1" x14ac:dyDescent="0.2">
      <c r="A25" s="156" t="s">
        <v>91</v>
      </c>
      <c r="B25" s="99">
        <v>568.41</v>
      </c>
      <c r="C25" s="99">
        <v>692.21</v>
      </c>
      <c r="D25" s="99">
        <v>780.04</v>
      </c>
      <c r="E25" s="99">
        <v>592.35</v>
      </c>
      <c r="F25" s="99">
        <v>568.41</v>
      </c>
      <c r="G25" s="99">
        <v>568.41</v>
      </c>
      <c r="H25" s="99">
        <v>568.41</v>
      </c>
      <c r="I25" s="99">
        <v>578.28</v>
      </c>
      <c r="J25" s="99">
        <v>578.28</v>
      </c>
      <c r="K25" s="99">
        <v>0</v>
      </c>
      <c r="L25" s="99">
        <v>0</v>
      </c>
      <c r="M25" s="99">
        <v>0</v>
      </c>
      <c r="N25" s="184">
        <f t="shared" si="0"/>
        <v>5494.7999999999993</v>
      </c>
      <c r="O25" s="106">
        <f t="shared" si="1"/>
        <v>610.5333333333333</v>
      </c>
    </row>
    <row r="26" spans="1:15" s="25" customFormat="1" ht="12.6" customHeight="1" x14ac:dyDescent="0.2">
      <c r="A26" s="156" t="s">
        <v>196</v>
      </c>
      <c r="B26" s="99">
        <v>15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/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184">
        <f t="shared" si="0"/>
        <v>15</v>
      </c>
      <c r="O26" s="106">
        <f t="shared" si="1"/>
        <v>15</v>
      </c>
    </row>
    <row r="27" spans="1:15" s="25" customFormat="1" ht="12.6" customHeight="1" x14ac:dyDescent="0.2">
      <c r="A27" s="274" t="s">
        <v>158</v>
      </c>
      <c r="B27" s="99">
        <v>444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/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184">
        <f t="shared" si="0"/>
        <v>444</v>
      </c>
      <c r="O27" s="106">
        <f t="shared" si="1"/>
        <v>444</v>
      </c>
    </row>
    <row r="28" spans="1:15" s="25" customFormat="1" ht="12.6" customHeight="1" x14ac:dyDescent="0.2">
      <c r="A28" s="156" t="s">
        <v>224</v>
      </c>
      <c r="B28" s="99">
        <v>0</v>
      </c>
      <c r="C28" s="99">
        <v>35</v>
      </c>
      <c r="D28" s="99">
        <v>0</v>
      </c>
      <c r="E28" s="99">
        <v>35</v>
      </c>
      <c r="F28" s="99">
        <v>0</v>
      </c>
      <c r="G28" s="99">
        <v>0</v>
      </c>
      <c r="H28" s="99"/>
      <c r="I28" s="99">
        <v>0</v>
      </c>
      <c r="J28" s="99">
        <v>182</v>
      </c>
      <c r="K28" s="99">
        <v>0</v>
      </c>
      <c r="L28" s="99">
        <v>0</v>
      </c>
      <c r="M28" s="99">
        <v>0</v>
      </c>
      <c r="N28" s="184">
        <f t="shared" si="0"/>
        <v>252</v>
      </c>
      <c r="O28" s="106">
        <f t="shared" si="1"/>
        <v>84</v>
      </c>
    </row>
    <row r="29" spans="1:15" s="25" customFormat="1" ht="12.6" customHeight="1" x14ac:dyDescent="0.2">
      <c r="A29" s="117" t="s">
        <v>296</v>
      </c>
      <c r="B29" s="99">
        <v>0</v>
      </c>
      <c r="C29" s="99">
        <v>0</v>
      </c>
      <c r="D29" s="99">
        <v>0</v>
      </c>
      <c r="E29" s="99">
        <v>0</v>
      </c>
      <c r="F29" s="99">
        <v>210.6</v>
      </c>
      <c r="G29" s="99">
        <v>0</v>
      </c>
      <c r="H29" s="99"/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220">
        <f>SUM(B29:M29)</f>
        <v>210.6</v>
      </c>
      <c r="O29" s="106">
        <f t="shared" si="1"/>
        <v>210.6</v>
      </c>
    </row>
    <row r="30" spans="1:15" s="25" customFormat="1" ht="12.6" customHeight="1" x14ac:dyDescent="0.2">
      <c r="A30" s="156" t="s">
        <v>88</v>
      </c>
      <c r="B30" s="99">
        <v>0</v>
      </c>
      <c r="C30" s="99">
        <v>0</v>
      </c>
      <c r="D30" s="99">
        <v>491</v>
      </c>
      <c r="E30" s="99">
        <v>0</v>
      </c>
      <c r="F30" s="99">
        <v>0</v>
      </c>
      <c r="G30" s="99">
        <v>0</v>
      </c>
      <c r="H30" s="99"/>
      <c r="I30" s="99">
        <v>0</v>
      </c>
      <c r="J30" s="99">
        <v>422</v>
      </c>
      <c r="K30" s="99">
        <v>0</v>
      </c>
      <c r="L30" s="99">
        <v>0</v>
      </c>
      <c r="M30" s="99">
        <v>0</v>
      </c>
      <c r="N30" s="184">
        <f>SUM(B30:M30)</f>
        <v>913</v>
      </c>
      <c r="O30" s="106">
        <f t="shared" si="1"/>
        <v>456.5</v>
      </c>
    </row>
    <row r="31" spans="1:15" s="25" customFormat="1" ht="12.6" customHeight="1" x14ac:dyDescent="0.2">
      <c r="A31" s="156" t="s">
        <v>108</v>
      </c>
      <c r="B31" s="99">
        <v>0</v>
      </c>
      <c r="C31" s="99">
        <v>0</v>
      </c>
      <c r="D31" s="99">
        <v>0</v>
      </c>
      <c r="E31" s="99">
        <v>0</v>
      </c>
      <c r="F31" s="99">
        <v>460</v>
      </c>
      <c r="G31" s="99">
        <v>0</v>
      </c>
      <c r="H31" s="99"/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184">
        <f t="shared" si="0"/>
        <v>460</v>
      </c>
      <c r="O31" s="106">
        <f t="shared" si="1"/>
        <v>460</v>
      </c>
    </row>
    <row r="32" spans="1:15" s="25" customFormat="1" ht="12.6" customHeight="1" x14ac:dyDescent="0.2">
      <c r="A32" s="274" t="s">
        <v>662</v>
      </c>
      <c r="B32" s="99">
        <v>0</v>
      </c>
      <c r="C32" s="99">
        <v>0</v>
      </c>
      <c r="D32" s="99">
        <v>960</v>
      </c>
      <c r="E32" s="99">
        <v>0</v>
      </c>
      <c r="F32" s="99">
        <v>0</v>
      </c>
      <c r="G32" s="99">
        <v>0</v>
      </c>
      <c r="H32" s="99"/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184">
        <f t="shared" si="0"/>
        <v>960</v>
      </c>
      <c r="O32" s="106">
        <f t="shared" si="1"/>
        <v>960</v>
      </c>
    </row>
    <row r="33" spans="1:15" s="25" customFormat="1" ht="12.6" customHeight="1" x14ac:dyDescent="0.2">
      <c r="A33" s="274" t="s">
        <v>111</v>
      </c>
      <c r="B33" s="99">
        <v>0</v>
      </c>
      <c r="C33" s="99">
        <v>70</v>
      </c>
      <c r="D33" s="99">
        <v>805</v>
      </c>
      <c r="E33" s="99">
        <v>79</v>
      </c>
      <c r="F33" s="99">
        <v>0</v>
      </c>
      <c r="G33" s="99">
        <v>0</v>
      </c>
      <c r="H33" s="99">
        <v>217</v>
      </c>
      <c r="I33" s="99">
        <v>328.78</v>
      </c>
      <c r="J33" s="99">
        <v>40</v>
      </c>
      <c r="K33" s="99">
        <v>0</v>
      </c>
      <c r="L33" s="99">
        <v>0</v>
      </c>
      <c r="M33" s="99">
        <v>0</v>
      </c>
      <c r="N33" s="184">
        <f t="shared" si="0"/>
        <v>1539.78</v>
      </c>
      <c r="O33" s="106">
        <f t="shared" si="1"/>
        <v>256.63</v>
      </c>
    </row>
    <row r="34" spans="1:15" s="25" customFormat="1" ht="12.6" customHeight="1" x14ac:dyDescent="0.2">
      <c r="A34" s="274" t="s">
        <v>126</v>
      </c>
      <c r="B34" s="99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/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184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274" t="s">
        <v>69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/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184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56" t="s">
        <v>123</v>
      </c>
      <c r="B36" s="99">
        <v>0</v>
      </c>
      <c r="C36" s="99">
        <v>0</v>
      </c>
      <c r="D36" s="99">
        <v>0</v>
      </c>
      <c r="E36" s="99">
        <v>0</v>
      </c>
      <c r="F36" s="99">
        <v>175.1</v>
      </c>
      <c r="G36" s="99">
        <v>0</v>
      </c>
      <c r="H36" s="99"/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184">
        <f t="shared" si="0"/>
        <v>175.1</v>
      </c>
      <c r="O36" s="106">
        <f t="shared" si="1"/>
        <v>175.1</v>
      </c>
    </row>
    <row r="37" spans="1:15" s="25" customFormat="1" ht="12.6" customHeight="1" x14ac:dyDescent="0.2">
      <c r="A37" s="156" t="s">
        <v>428</v>
      </c>
      <c r="B37" s="99">
        <v>0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/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184">
        <f>SUM(B37:M37)</f>
        <v>0</v>
      </c>
      <c r="O37" s="106" t="str">
        <f t="shared" si="1"/>
        <v/>
      </c>
    </row>
    <row r="38" spans="1:15" s="25" customFormat="1" ht="12.6" customHeight="1" x14ac:dyDescent="0.2">
      <c r="A38" s="156" t="s">
        <v>85</v>
      </c>
      <c r="B38" s="99">
        <v>0</v>
      </c>
      <c r="C38" s="99">
        <v>14</v>
      </c>
      <c r="D38" s="99">
        <v>0</v>
      </c>
      <c r="E38" s="99">
        <v>0</v>
      </c>
      <c r="F38" s="99">
        <v>0</v>
      </c>
      <c r="G38" s="99">
        <v>0</v>
      </c>
      <c r="H38" s="99"/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184">
        <f t="shared" si="0"/>
        <v>14</v>
      </c>
      <c r="O38" s="106">
        <f t="shared" si="1"/>
        <v>14</v>
      </c>
    </row>
    <row r="39" spans="1:15" s="25" customFormat="1" ht="12.6" customHeight="1" x14ac:dyDescent="0.2">
      <c r="A39" s="156" t="s">
        <v>195</v>
      </c>
      <c r="B39" s="99">
        <v>0</v>
      </c>
      <c r="C39" s="99">
        <v>14.5</v>
      </c>
      <c r="D39" s="99">
        <v>0</v>
      </c>
      <c r="E39" s="99">
        <v>20</v>
      </c>
      <c r="F39" s="99">
        <v>0</v>
      </c>
      <c r="G39" s="99">
        <v>0</v>
      </c>
      <c r="H39" s="99"/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184">
        <f t="shared" si="0"/>
        <v>34.5</v>
      </c>
      <c r="O39" s="106">
        <f t="shared" si="1"/>
        <v>17.25</v>
      </c>
    </row>
    <row r="40" spans="1:15" s="25" customFormat="1" ht="12.6" customHeight="1" x14ac:dyDescent="0.2">
      <c r="A40" s="156" t="s">
        <v>181</v>
      </c>
      <c r="B40" s="99">
        <v>1000</v>
      </c>
      <c r="C40" s="99">
        <v>1467</v>
      </c>
      <c r="D40" s="99">
        <v>0</v>
      </c>
      <c r="E40" s="99">
        <v>0</v>
      </c>
      <c r="F40" s="99">
        <v>2000</v>
      </c>
      <c r="G40" s="99">
        <v>2000</v>
      </c>
      <c r="H40" s="99">
        <v>2000</v>
      </c>
      <c r="I40" s="99">
        <v>2000</v>
      </c>
      <c r="J40" s="99">
        <v>2000</v>
      </c>
      <c r="K40" s="99">
        <v>0</v>
      </c>
      <c r="L40" s="99">
        <v>0</v>
      </c>
      <c r="M40" s="99">
        <v>0</v>
      </c>
      <c r="N40" s="184">
        <f t="shared" si="0"/>
        <v>12467</v>
      </c>
      <c r="O40" s="106">
        <f t="shared" si="1"/>
        <v>1781</v>
      </c>
    </row>
    <row r="41" spans="1:15" s="25" customFormat="1" ht="12.6" customHeight="1" x14ac:dyDescent="0.2">
      <c r="A41" s="156" t="s">
        <v>693</v>
      </c>
      <c r="B41" s="99"/>
      <c r="C41" s="99"/>
      <c r="D41" s="99">
        <v>0</v>
      </c>
      <c r="E41" s="99">
        <v>0</v>
      </c>
      <c r="F41" s="99"/>
      <c r="G41" s="99"/>
      <c r="H41" s="99"/>
      <c r="I41" s="99"/>
      <c r="J41" s="99">
        <v>258.75</v>
      </c>
      <c r="K41" s="99">
        <v>0</v>
      </c>
      <c r="L41" s="99">
        <v>0</v>
      </c>
      <c r="M41" s="99">
        <v>0</v>
      </c>
      <c r="N41" s="184">
        <f t="shared" si="0"/>
        <v>258.75</v>
      </c>
      <c r="O41" s="106">
        <f t="shared" si="1"/>
        <v>258.75</v>
      </c>
    </row>
    <row r="42" spans="1:15" s="25" customFormat="1" ht="12.6" customHeight="1" x14ac:dyDescent="0.2">
      <c r="A42" s="156" t="s">
        <v>372</v>
      </c>
      <c r="B42" s="99">
        <v>151.61000000000001</v>
      </c>
      <c r="C42" s="99">
        <v>151.61000000000001</v>
      </c>
      <c r="D42" s="99">
        <v>151.61000000000001</v>
      </c>
      <c r="E42" s="99">
        <v>151.61000000000001</v>
      </c>
      <c r="F42" s="99">
        <v>151.61000000000001</v>
      </c>
      <c r="G42" s="99">
        <v>199.36</v>
      </c>
      <c r="H42" s="99">
        <v>199.36</v>
      </c>
      <c r="I42" s="99">
        <v>199.36</v>
      </c>
      <c r="J42" s="99">
        <v>199.36</v>
      </c>
      <c r="K42" s="99">
        <v>0</v>
      </c>
      <c r="L42" s="99">
        <v>0</v>
      </c>
      <c r="M42" s="99">
        <v>0</v>
      </c>
      <c r="N42" s="308">
        <f>SUM(B42:M42)</f>
        <v>1555.4900000000002</v>
      </c>
      <c r="O42" s="106">
        <f t="shared" si="1"/>
        <v>172.83222222222224</v>
      </c>
    </row>
    <row r="43" spans="1:15" s="25" customFormat="1" ht="12.6" customHeight="1" x14ac:dyDescent="0.2">
      <c r="A43" s="156" t="s">
        <v>197</v>
      </c>
      <c r="B43" s="99">
        <v>0</v>
      </c>
      <c r="C43" s="99">
        <v>0</v>
      </c>
      <c r="D43" s="99">
        <v>4000</v>
      </c>
      <c r="E43" s="99">
        <v>0</v>
      </c>
      <c r="F43" s="99">
        <v>0</v>
      </c>
      <c r="G43" s="99">
        <v>350</v>
      </c>
      <c r="H43" s="99"/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308">
        <f>SUM(B43:M43)</f>
        <v>4350</v>
      </c>
      <c r="O43" s="106">
        <f t="shared" si="1"/>
        <v>2175</v>
      </c>
    </row>
    <row r="44" spans="1:15" s="25" customFormat="1" ht="12.6" customHeight="1" x14ac:dyDescent="0.2">
      <c r="A44" s="156" t="s">
        <v>173</v>
      </c>
      <c r="B44" s="99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500</v>
      </c>
      <c r="I44" s="99">
        <v>0</v>
      </c>
      <c r="J44" s="99">
        <v>500</v>
      </c>
      <c r="K44" s="99">
        <v>0</v>
      </c>
      <c r="L44" s="99">
        <v>0</v>
      </c>
      <c r="M44" s="99">
        <v>0</v>
      </c>
      <c r="N44" s="184">
        <f t="shared" si="0"/>
        <v>1000</v>
      </c>
      <c r="O44" s="106">
        <f t="shared" si="1"/>
        <v>500</v>
      </c>
    </row>
    <row r="45" spans="1:15" s="25" customFormat="1" ht="12.6" customHeight="1" x14ac:dyDescent="0.2">
      <c r="A45" s="156" t="s">
        <v>251</v>
      </c>
      <c r="B45" s="99">
        <v>0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/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184">
        <f t="shared" si="0"/>
        <v>0</v>
      </c>
      <c r="O45" s="106" t="str">
        <f t="shared" si="1"/>
        <v/>
      </c>
    </row>
    <row r="46" spans="1:15" s="25" customFormat="1" ht="12.6" customHeight="1" x14ac:dyDescent="0.2">
      <c r="A46" s="156" t="s">
        <v>171</v>
      </c>
      <c r="B46" s="99">
        <v>0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99"/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184">
        <f t="shared" si="0"/>
        <v>0</v>
      </c>
      <c r="O46" s="106" t="str">
        <f t="shared" si="1"/>
        <v/>
      </c>
    </row>
    <row r="47" spans="1:15" s="25" customFormat="1" ht="12.6" customHeight="1" x14ac:dyDescent="0.2">
      <c r="A47" s="156" t="s">
        <v>71</v>
      </c>
      <c r="B47" s="99">
        <v>1490.55</v>
      </c>
      <c r="C47" s="99">
        <v>81</v>
      </c>
      <c r="D47" s="99">
        <v>1093.8</v>
      </c>
      <c r="E47" s="99">
        <v>1379.15</v>
      </c>
      <c r="F47" s="99">
        <v>0</v>
      </c>
      <c r="G47" s="99">
        <v>1377.6</v>
      </c>
      <c r="H47" s="99"/>
      <c r="I47" s="99">
        <v>1031.0999999999999</v>
      </c>
      <c r="J47" s="99">
        <v>726</v>
      </c>
      <c r="K47" s="99">
        <v>0</v>
      </c>
      <c r="L47" s="99">
        <v>0</v>
      </c>
      <c r="M47" s="99">
        <v>0</v>
      </c>
      <c r="N47" s="184">
        <f t="shared" si="0"/>
        <v>7179.2000000000007</v>
      </c>
      <c r="O47" s="106">
        <f t="shared" si="1"/>
        <v>1025.6000000000001</v>
      </c>
    </row>
    <row r="48" spans="1:15" s="25" customFormat="1" ht="12.6" customHeight="1" x14ac:dyDescent="0.2">
      <c r="A48" s="127" t="s">
        <v>95</v>
      </c>
      <c r="B48" s="99">
        <v>1654.25</v>
      </c>
      <c r="C48" s="99">
        <v>819.58</v>
      </c>
      <c r="D48" s="99">
        <v>1760.32</v>
      </c>
      <c r="E48" s="99">
        <v>1432.53</v>
      </c>
      <c r="F48" s="99">
        <v>1531.1</v>
      </c>
      <c r="G48" s="99">
        <v>822.39</v>
      </c>
      <c r="H48" s="99">
        <v>284.16000000000003</v>
      </c>
      <c r="I48" s="99">
        <v>407.5</v>
      </c>
      <c r="J48" s="99">
        <v>410.08</v>
      </c>
      <c r="K48" s="99">
        <v>0</v>
      </c>
      <c r="L48" s="99">
        <v>0</v>
      </c>
      <c r="M48" s="99">
        <v>0</v>
      </c>
      <c r="N48" s="184">
        <f t="shared" si="0"/>
        <v>9121.91</v>
      </c>
      <c r="O48" s="106">
        <f t="shared" si="1"/>
        <v>1013.5455555555556</v>
      </c>
    </row>
    <row r="49" spans="1:15" s="25" customFormat="1" ht="12.6" customHeight="1" x14ac:dyDescent="0.2">
      <c r="A49" s="105" t="s">
        <v>105</v>
      </c>
      <c r="B49" s="99">
        <v>0</v>
      </c>
      <c r="C49" s="99">
        <v>0</v>
      </c>
      <c r="D49" s="99">
        <v>1158</v>
      </c>
      <c r="E49" s="99">
        <v>0</v>
      </c>
      <c r="F49" s="99">
        <v>0</v>
      </c>
      <c r="G49" s="99">
        <v>0</v>
      </c>
      <c r="H49" s="99"/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184">
        <f t="shared" si="0"/>
        <v>1158</v>
      </c>
      <c r="O49" s="106">
        <f t="shared" si="1"/>
        <v>1158</v>
      </c>
    </row>
    <row r="50" spans="1:15" s="25" customFormat="1" ht="12.6" customHeight="1" x14ac:dyDescent="0.2">
      <c r="A50" s="105" t="s">
        <v>96</v>
      </c>
      <c r="B50" s="99">
        <v>1408.72</v>
      </c>
      <c r="C50" s="99">
        <v>1333.72</v>
      </c>
      <c r="D50" s="99">
        <v>2301.7199999999998</v>
      </c>
      <c r="E50" s="99">
        <v>590.72</v>
      </c>
      <c r="F50" s="99">
        <v>1342.8</v>
      </c>
      <c r="G50" s="99">
        <v>1342.8</v>
      </c>
      <c r="H50" s="99">
        <v>1406.72</v>
      </c>
      <c r="I50" s="99">
        <v>1408.72</v>
      </c>
      <c r="J50" s="99">
        <v>1342.8</v>
      </c>
      <c r="K50" s="99">
        <v>0</v>
      </c>
      <c r="L50" s="99">
        <v>0</v>
      </c>
      <c r="M50" s="99">
        <v>0</v>
      </c>
      <c r="N50" s="184">
        <f t="shared" si="0"/>
        <v>12478.719999999998</v>
      </c>
      <c r="O50" s="106">
        <f t="shared" si="1"/>
        <v>1386.5244444444443</v>
      </c>
    </row>
    <row r="51" spans="1:15" s="25" customFormat="1" ht="12.6" customHeight="1" x14ac:dyDescent="0.2">
      <c r="A51" s="105" t="s">
        <v>75</v>
      </c>
      <c r="B51" s="99">
        <v>1486.76</v>
      </c>
      <c r="C51" s="99">
        <v>1304.9100000000001</v>
      </c>
      <c r="D51" s="99">
        <v>1722.52</v>
      </c>
      <c r="E51" s="99">
        <v>1695.69</v>
      </c>
      <c r="F51" s="99">
        <v>1400.1</v>
      </c>
      <c r="G51" s="99">
        <v>1600.51</v>
      </c>
      <c r="H51" s="99">
        <v>1949.53</v>
      </c>
      <c r="I51" s="99">
        <v>1779.37</v>
      </c>
      <c r="J51" s="99">
        <v>1599.39</v>
      </c>
      <c r="K51" s="99">
        <v>0</v>
      </c>
      <c r="L51" s="99">
        <v>0</v>
      </c>
      <c r="M51" s="99">
        <v>0</v>
      </c>
      <c r="N51" s="184">
        <f t="shared" si="0"/>
        <v>14538.780000000002</v>
      </c>
      <c r="O51" s="106">
        <f t="shared" si="1"/>
        <v>1615.4200000000003</v>
      </c>
    </row>
    <row r="52" spans="1:15" s="25" customFormat="1" ht="12.6" customHeight="1" x14ac:dyDescent="0.2">
      <c r="A52" s="105" t="s">
        <v>74</v>
      </c>
      <c r="B52" s="99">
        <v>130</v>
      </c>
      <c r="C52" s="99">
        <v>130</v>
      </c>
      <c r="D52" s="99">
        <v>130</v>
      </c>
      <c r="E52" s="99">
        <v>143.41999999999999</v>
      </c>
      <c r="F52" s="99">
        <v>130</v>
      </c>
      <c r="G52" s="99">
        <v>130</v>
      </c>
      <c r="H52" s="99">
        <v>130</v>
      </c>
      <c r="I52" s="99">
        <v>130</v>
      </c>
      <c r="J52" s="99">
        <v>130</v>
      </c>
      <c r="K52" s="99">
        <v>0</v>
      </c>
      <c r="L52" s="99">
        <v>0</v>
      </c>
      <c r="M52" s="99">
        <v>0</v>
      </c>
      <c r="N52" s="184">
        <f t="shared" si="0"/>
        <v>1183.42</v>
      </c>
      <c r="O52" s="106">
        <f t="shared" si="1"/>
        <v>131.49111111111111</v>
      </c>
    </row>
    <row r="53" spans="1:15" s="25" customFormat="1" ht="12.6" customHeight="1" x14ac:dyDescent="0.2">
      <c r="A53" s="105" t="s">
        <v>383</v>
      </c>
      <c r="B53" s="99">
        <v>0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/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184">
        <f t="shared" si="0"/>
        <v>0</v>
      </c>
      <c r="O53" s="106" t="str">
        <f t="shared" si="1"/>
        <v/>
      </c>
    </row>
    <row r="54" spans="1:15" s="25" customFormat="1" ht="12.6" customHeight="1" x14ac:dyDescent="0.2">
      <c r="A54" s="105" t="s">
        <v>112</v>
      </c>
      <c r="B54" s="99">
        <v>0</v>
      </c>
      <c r="C54" s="99">
        <v>0</v>
      </c>
      <c r="D54" s="99">
        <v>200</v>
      </c>
      <c r="E54" s="99">
        <v>0</v>
      </c>
      <c r="F54" s="99">
        <v>0</v>
      </c>
      <c r="G54" s="99">
        <v>0</v>
      </c>
      <c r="H54" s="99"/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184">
        <f t="shared" si="0"/>
        <v>200</v>
      </c>
      <c r="O54" s="106">
        <f t="shared" si="1"/>
        <v>200</v>
      </c>
    </row>
    <row r="55" spans="1:15" s="25" customFormat="1" ht="12.6" customHeight="1" x14ac:dyDescent="0.2">
      <c r="A55" s="105" t="s">
        <v>211</v>
      </c>
      <c r="B55" s="99">
        <v>0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99"/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184">
        <f t="shared" si="0"/>
        <v>0</v>
      </c>
      <c r="O55" s="106" t="str">
        <f t="shared" si="1"/>
        <v/>
      </c>
    </row>
    <row r="56" spans="1:15" s="25" customFormat="1" ht="12.6" customHeight="1" x14ac:dyDescent="0.2">
      <c r="A56" s="105" t="s">
        <v>248</v>
      </c>
      <c r="B56" s="99">
        <v>25</v>
      </c>
      <c r="C56" s="99">
        <v>0</v>
      </c>
      <c r="D56" s="99">
        <v>25</v>
      </c>
      <c r="E56" s="99">
        <v>0</v>
      </c>
      <c r="F56" s="99">
        <v>0</v>
      </c>
      <c r="G56" s="99">
        <v>25</v>
      </c>
      <c r="H56" s="99"/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184">
        <f t="shared" si="0"/>
        <v>75</v>
      </c>
      <c r="O56" s="106">
        <f t="shared" si="1"/>
        <v>25</v>
      </c>
    </row>
    <row r="57" spans="1:15" s="25" customFormat="1" ht="12.6" customHeight="1" x14ac:dyDescent="0.2">
      <c r="A57" s="105" t="s">
        <v>79</v>
      </c>
      <c r="B57" s="99">
        <v>45</v>
      </c>
      <c r="C57" s="99">
        <v>43.5</v>
      </c>
      <c r="D57" s="99">
        <v>46.5</v>
      </c>
      <c r="E57" s="99">
        <v>42</v>
      </c>
      <c r="F57" s="99">
        <v>54</v>
      </c>
      <c r="G57" s="99">
        <v>86.5</v>
      </c>
      <c r="H57" s="99">
        <v>50</v>
      </c>
      <c r="I57" s="99">
        <v>70</v>
      </c>
      <c r="J57" s="99">
        <v>51</v>
      </c>
      <c r="K57" s="99">
        <v>0</v>
      </c>
      <c r="L57" s="99">
        <v>0</v>
      </c>
      <c r="M57" s="99">
        <v>0</v>
      </c>
      <c r="N57" s="184">
        <f t="shared" si="0"/>
        <v>488.5</v>
      </c>
      <c r="O57" s="106">
        <f t="shared" si="1"/>
        <v>54.277777777777779</v>
      </c>
    </row>
    <row r="58" spans="1:15" s="25" customFormat="1" ht="12.6" customHeight="1" x14ac:dyDescent="0.2">
      <c r="A58" s="105" t="s">
        <v>81</v>
      </c>
      <c r="B58" s="99">
        <v>463.36</v>
      </c>
      <c r="C58" s="99">
        <v>610.28</v>
      </c>
      <c r="D58" s="99">
        <v>351.77</v>
      </c>
      <c r="E58" s="99">
        <v>427.89</v>
      </c>
      <c r="F58" s="99">
        <v>125.64</v>
      </c>
      <c r="G58" s="99">
        <v>128.86000000000001</v>
      </c>
      <c r="H58" s="99">
        <v>157.75</v>
      </c>
      <c r="I58" s="99">
        <v>155.31</v>
      </c>
      <c r="J58" s="99">
        <v>135.31</v>
      </c>
      <c r="K58" s="99">
        <v>0</v>
      </c>
      <c r="L58" s="99">
        <v>0</v>
      </c>
      <c r="M58" s="99">
        <v>0</v>
      </c>
      <c r="N58" s="184">
        <f t="shared" si="0"/>
        <v>2556.1699999999996</v>
      </c>
      <c r="O58" s="106">
        <f t="shared" si="1"/>
        <v>284.01888888888885</v>
      </c>
    </row>
    <row r="59" spans="1:15" s="25" customFormat="1" ht="12.6" customHeight="1" x14ac:dyDescent="0.2">
      <c r="A59" s="273" t="s">
        <v>215</v>
      </c>
      <c r="B59" s="99">
        <v>0</v>
      </c>
      <c r="C59" s="99">
        <v>0</v>
      </c>
      <c r="D59" s="99">
        <v>1590.64</v>
      </c>
      <c r="E59" s="99">
        <v>5.18</v>
      </c>
      <c r="F59" s="99">
        <v>6.94</v>
      </c>
      <c r="G59" s="99">
        <v>0</v>
      </c>
      <c r="H59" s="99"/>
      <c r="I59" s="99">
        <v>1.6</v>
      </c>
      <c r="J59" s="99">
        <v>0</v>
      </c>
      <c r="K59" s="99">
        <v>0</v>
      </c>
      <c r="L59" s="99">
        <v>0</v>
      </c>
      <c r="M59" s="99">
        <v>0</v>
      </c>
      <c r="N59" s="184">
        <f t="shared" si="0"/>
        <v>1604.3600000000001</v>
      </c>
      <c r="O59" s="106">
        <f t="shared" si="1"/>
        <v>401.09000000000003</v>
      </c>
    </row>
    <row r="60" spans="1:15" s="25" customFormat="1" ht="12.6" customHeight="1" x14ac:dyDescent="0.2">
      <c r="A60" s="156" t="s">
        <v>202</v>
      </c>
      <c r="B60" s="99">
        <v>0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/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184">
        <f t="shared" si="0"/>
        <v>0</v>
      </c>
      <c r="O60" s="106" t="str">
        <f t="shared" si="1"/>
        <v/>
      </c>
    </row>
    <row r="61" spans="1:15" s="34" customFormat="1" ht="12.6" customHeight="1" thickBot="1" x14ac:dyDescent="0.25">
      <c r="A61" s="202" t="s">
        <v>1</v>
      </c>
      <c r="B61" s="175">
        <f t="shared" ref="B61:M61" si="2">SUM(B7:B60)</f>
        <v>9423.01</v>
      </c>
      <c r="C61" s="175">
        <f t="shared" si="2"/>
        <v>11148.46</v>
      </c>
      <c r="D61" s="175">
        <f t="shared" si="2"/>
        <v>22947</v>
      </c>
      <c r="E61" s="175">
        <f t="shared" si="2"/>
        <v>6737.4600000000019</v>
      </c>
      <c r="F61" s="175">
        <f t="shared" si="2"/>
        <v>8727.9699999999993</v>
      </c>
      <c r="G61" s="175">
        <f t="shared" si="2"/>
        <v>9281.4000000000015</v>
      </c>
      <c r="H61" s="175">
        <f t="shared" si="2"/>
        <v>8033.9000000000005</v>
      </c>
      <c r="I61" s="175">
        <f t="shared" si="2"/>
        <v>8990.09</v>
      </c>
      <c r="J61" s="175">
        <f t="shared" si="2"/>
        <v>8663.14</v>
      </c>
      <c r="K61" s="175">
        <f t="shared" si="2"/>
        <v>0</v>
      </c>
      <c r="L61" s="175">
        <f t="shared" si="2"/>
        <v>0</v>
      </c>
      <c r="M61" s="175">
        <f t="shared" si="2"/>
        <v>0</v>
      </c>
      <c r="N61" s="175">
        <f>SUM(B61:M61)</f>
        <v>93952.43</v>
      </c>
      <c r="O61" s="315">
        <f>IFERROR(AVERAGEIF(B61:M61,"&gt;0"),"")</f>
        <v>10439.158888888887</v>
      </c>
    </row>
    <row r="62" spans="1:15" s="34" customFormat="1" ht="12.6" customHeight="1" thickBot="1" x14ac:dyDescent="0.25">
      <c r="A62" s="261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</row>
    <row r="63" spans="1:15" s="25" customFormat="1" ht="12.6" customHeight="1" thickBot="1" x14ac:dyDescent="0.25">
      <c r="A63" s="72" t="s">
        <v>2</v>
      </c>
      <c r="B63" s="136">
        <f t="shared" ref="B63:M63" si="3">B6</f>
        <v>43831</v>
      </c>
      <c r="C63" s="137">
        <f t="shared" si="3"/>
        <v>43862</v>
      </c>
      <c r="D63" s="137">
        <f t="shared" si="3"/>
        <v>43891</v>
      </c>
      <c r="E63" s="137">
        <f t="shared" si="3"/>
        <v>43922</v>
      </c>
      <c r="F63" s="137">
        <f t="shared" si="3"/>
        <v>43952</v>
      </c>
      <c r="G63" s="137">
        <f t="shared" si="3"/>
        <v>43983</v>
      </c>
      <c r="H63" s="137">
        <f t="shared" si="3"/>
        <v>44013</v>
      </c>
      <c r="I63" s="137">
        <f t="shared" si="3"/>
        <v>44044</v>
      </c>
      <c r="J63" s="137">
        <f t="shared" si="3"/>
        <v>44075</v>
      </c>
      <c r="K63" s="137">
        <f t="shared" si="3"/>
        <v>44105</v>
      </c>
      <c r="L63" s="137">
        <f t="shared" si="3"/>
        <v>44136</v>
      </c>
      <c r="M63" s="137">
        <f t="shared" si="3"/>
        <v>44166</v>
      </c>
      <c r="N63" s="138" t="str">
        <f>'PATO BRANCO'!N6</f>
        <v>Total</v>
      </c>
      <c r="O63" s="141" t="str">
        <f>'PATO BRANCO'!O6</f>
        <v>Média</v>
      </c>
    </row>
    <row r="64" spans="1:15" s="25" customFormat="1" ht="12.6" customHeight="1" x14ac:dyDescent="0.2">
      <c r="A64" s="111" t="s">
        <v>5</v>
      </c>
      <c r="B64" s="99">
        <v>0</v>
      </c>
      <c r="C64" s="99">
        <v>15000</v>
      </c>
      <c r="D64" s="99">
        <v>15750</v>
      </c>
      <c r="E64" s="99">
        <v>15750</v>
      </c>
      <c r="F64" s="99">
        <v>15750</v>
      </c>
      <c r="G64" s="99">
        <v>15750</v>
      </c>
      <c r="H64" s="99">
        <v>15750</v>
      </c>
      <c r="I64" s="99">
        <v>15750</v>
      </c>
      <c r="J64" s="99">
        <v>15750</v>
      </c>
      <c r="K64" s="99">
        <v>0</v>
      </c>
      <c r="L64" s="99">
        <v>0</v>
      </c>
      <c r="M64" s="99">
        <v>0</v>
      </c>
      <c r="N64" s="214">
        <f t="shared" ref="N64:N74" si="4">SUM(B64:M64)</f>
        <v>125250</v>
      </c>
      <c r="O64" s="106">
        <f>IFERROR(AVERAGEIF(B64:M64,"&gt;0"),"")</f>
        <v>15656.25</v>
      </c>
    </row>
    <row r="65" spans="1:15" s="25" customFormat="1" ht="12.6" customHeight="1" x14ac:dyDescent="0.2">
      <c r="A65" s="111" t="s">
        <v>166</v>
      </c>
      <c r="B65" s="99">
        <v>0</v>
      </c>
      <c r="C65" s="99">
        <v>456.89</v>
      </c>
      <c r="D65" s="99">
        <v>1072.8</v>
      </c>
      <c r="E65" s="99">
        <v>0</v>
      </c>
      <c r="F65" s="99">
        <v>1162.8</v>
      </c>
      <c r="G65" s="99">
        <v>985.6</v>
      </c>
      <c r="H65" s="99">
        <v>0</v>
      </c>
      <c r="I65" s="99">
        <v>872.1</v>
      </c>
      <c r="J65" s="99">
        <v>726</v>
      </c>
      <c r="K65" s="99">
        <v>0</v>
      </c>
      <c r="L65" s="99">
        <v>0</v>
      </c>
      <c r="M65" s="99">
        <v>0</v>
      </c>
      <c r="N65" s="214">
        <f t="shared" si="4"/>
        <v>5276.19</v>
      </c>
      <c r="O65" s="106">
        <f t="shared" ref="O65:O74" si="5">IFERROR(AVERAGEIF(B65:M65,"&gt;0"),"")</f>
        <v>879.3649999999999</v>
      </c>
    </row>
    <row r="66" spans="1:15" s="25" customFormat="1" ht="12.6" customHeight="1" x14ac:dyDescent="0.2">
      <c r="A66" s="111" t="s">
        <v>321</v>
      </c>
      <c r="B66" s="99">
        <v>0</v>
      </c>
      <c r="C66" s="99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214">
        <f>SUM(B66:M66)</f>
        <v>0</v>
      </c>
      <c r="O66" s="106" t="str">
        <f t="shared" si="5"/>
        <v/>
      </c>
    </row>
    <row r="67" spans="1:15" s="25" customFormat="1" ht="12.6" customHeight="1" x14ac:dyDescent="0.2">
      <c r="A67" s="111" t="s">
        <v>427</v>
      </c>
      <c r="B67" s="99">
        <v>0</v>
      </c>
      <c r="C67" s="99">
        <v>0</v>
      </c>
      <c r="D67" s="99">
        <v>2460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214">
        <f>SUM(B67:M67)</f>
        <v>2460</v>
      </c>
      <c r="O67" s="106">
        <f t="shared" si="5"/>
        <v>2460</v>
      </c>
    </row>
    <row r="68" spans="1:15" s="25" customFormat="1" ht="12.6" customHeight="1" x14ac:dyDescent="0.2">
      <c r="A68" s="112" t="s">
        <v>61</v>
      </c>
      <c r="B68" s="99">
        <v>1500</v>
      </c>
      <c r="C68" s="99">
        <v>815</v>
      </c>
      <c r="D68" s="99">
        <v>1835</v>
      </c>
      <c r="E68" s="99">
        <v>0</v>
      </c>
      <c r="F68" s="99">
        <v>296.52999999999997</v>
      </c>
      <c r="G68" s="99">
        <v>0</v>
      </c>
      <c r="H68" s="99">
        <v>0</v>
      </c>
      <c r="I68" s="99">
        <v>0</v>
      </c>
      <c r="J68" s="99">
        <v>50</v>
      </c>
      <c r="K68" s="99">
        <v>0</v>
      </c>
      <c r="L68" s="99">
        <v>0</v>
      </c>
      <c r="M68" s="99">
        <v>0</v>
      </c>
      <c r="N68" s="214">
        <f t="shared" si="4"/>
        <v>4496.53</v>
      </c>
      <c r="O68" s="106">
        <f t="shared" si="5"/>
        <v>899.30599999999993</v>
      </c>
    </row>
    <row r="69" spans="1:15" s="25" customFormat="1" ht="12.6" customHeight="1" x14ac:dyDescent="0.2">
      <c r="A69" s="112" t="s">
        <v>307</v>
      </c>
      <c r="B69" s="99">
        <v>0</v>
      </c>
      <c r="C69" s="99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214">
        <f>SUM(B69:M69)</f>
        <v>0</v>
      </c>
      <c r="O69" s="106" t="str">
        <f t="shared" si="5"/>
        <v/>
      </c>
    </row>
    <row r="70" spans="1:15" s="25" customFormat="1" ht="12.6" customHeight="1" x14ac:dyDescent="0.2">
      <c r="A70" s="112" t="s">
        <v>148</v>
      </c>
      <c r="B70" s="99">
        <v>0</v>
      </c>
      <c r="C70" s="99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0.54</v>
      </c>
      <c r="K70" s="99">
        <v>0</v>
      </c>
      <c r="L70" s="99">
        <v>0</v>
      </c>
      <c r="M70" s="99">
        <v>0</v>
      </c>
      <c r="N70" s="214">
        <f>SUM(B70:M70)</f>
        <v>0.54</v>
      </c>
      <c r="O70" s="106">
        <f t="shared" si="5"/>
        <v>0.54</v>
      </c>
    </row>
    <row r="71" spans="1:15" s="25" customFormat="1" ht="12.6" customHeight="1" x14ac:dyDescent="0.2">
      <c r="A71" s="112" t="s">
        <v>3</v>
      </c>
      <c r="B71" s="99">
        <v>0</v>
      </c>
      <c r="C71" s="99">
        <v>0</v>
      </c>
      <c r="D71" s="99">
        <v>0</v>
      </c>
      <c r="E71" s="99">
        <v>0</v>
      </c>
      <c r="F71" s="99">
        <v>70</v>
      </c>
      <c r="G71" s="99">
        <v>0</v>
      </c>
      <c r="H71" s="99"/>
      <c r="I71" s="99">
        <v>32</v>
      </c>
      <c r="J71" s="99">
        <v>0</v>
      </c>
      <c r="K71" s="99">
        <v>0</v>
      </c>
      <c r="L71" s="99">
        <v>0</v>
      </c>
      <c r="M71" s="99">
        <v>0</v>
      </c>
      <c r="N71" s="214">
        <f t="shared" si="4"/>
        <v>102</v>
      </c>
      <c r="O71" s="106">
        <f t="shared" si="5"/>
        <v>51</v>
      </c>
    </row>
    <row r="72" spans="1:15" s="25" customFormat="1" ht="12.6" customHeight="1" x14ac:dyDescent="0.2">
      <c r="A72" s="112" t="s">
        <v>250</v>
      </c>
      <c r="B72" s="99">
        <v>0</v>
      </c>
      <c r="C72" s="99">
        <v>0</v>
      </c>
      <c r="D72" s="99">
        <v>500</v>
      </c>
      <c r="E72" s="99">
        <v>0</v>
      </c>
      <c r="F72" s="99">
        <v>0</v>
      </c>
      <c r="G72" s="99">
        <v>0</v>
      </c>
      <c r="H72" s="99"/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214">
        <f>SUM(B72:M72)</f>
        <v>500</v>
      </c>
      <c r="O72" s="106">
        <f t="shared" si="5"/>
        <v>500</v>
      </c>
    </row>
    <row r="73" spans="1:15" s="25" customFormat="1" ht="12.6" customHeight="1" x14ac:dyDescent="0.2">
      <c r="A73" s="112" t="s">
        <v>649</v>
      </c>
      <c r="B73" s="99">
        <v>1410</v>
      </c>
      <c r="C73" s="99">
        <v>1363</v>
      </c>
      <c r="D73" s="99">
        <v>0</v>
      </c>
      <c r="E73" s="99">
        <v>0</v>
      </c>
      <c r="F73" s="99">
        <v>0</v>
      </c>
      <c r="G73" s="99">
        <v>0</v>
      </c>
      <c r="H73" s="99"/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214">
        <f>SUM(B73:M73)</f>
        <v>2773</v>
      </c>
      <c r="O73" s="106">
        <f t="shared" si="5"/>
        <v>1386.5</v>
      </c>
    </row>
    <row r="74" spans="1:15" s="25" customFormat="1" ht="12.6" customHeight="1" x14ac:dyDescent="0.2">
      <c r="A74" s="112" t="s">
        <v>363</v>
      </c>
      <c r="B74" s="99">
        <v>208.05</v>
      </c>
      <c r="C74" s="99">
        <v>0</v>
      </c>
      <c r="D74" s="99">
        <v>323.47000000000003</v>
      </c>
      <c r="E74" s="99">
        <v>130.85</v>
      </c>
      <c r="F74" s="99">
        <v>-251.9</v>
      </c>
      <c r="G74" s="99">
        <v>109.25</v>
      </c>
      <c r="H74" s="99">
        <v>90.65</v>
      </c>
      <c r="I74" s="99">
        <v>65.05</v>
      </c>
      <c r="J74" s="99">
        <v>0</v>
      </c>
      <c r="K74" s="99">
        <v>0</v>
      </c>
      <c r="L74" s="99">
        <v>0</v>
      </c>
      <c r="M74" s="99">
        <v>0</v>
      </c>
      <c r="N74" s="214">
        <f t="shared" si="4"/>
        <v>675.42</v>
      </c>
      <c r="O74" s="106">
        <f t="shared" si="5"/>
        <v>154.55333333333331</v>
      </c>
    </row>
    <row r="75" spans="1:15" s="25" customFormat="1" ht="12.6" customHeight="1" thickBot="1" x14ac:dyDescent="0.25">
      <c r="A75" s="176" t="s">
        <v>1</v>
      </c>
      <c r="B75" s="177">
        <f t="shared" ref="B75:M75" si="6">SUM(B64:B74)</f>
        <v>3118.05</v>
      </c>
      <c r="C75" s="177">
        <f t="shared" si="6"/>
        <v>17634.89</v>
      </c>
      <c r="D75" s="177">
        <f t="shared" si="6"/>
        <v>21941.27</v>
      </c>
      <c r="E75" s="177">
        <f t="shared" si="6"/>
        <v>15880.85</v>
      </c>
      <c r="F75" s="177">
        <f t="shared" si="6"/>
        <v>17027.429999999997</v>
      </c>
      <c r="G75" s="177">
        <f t="shared" si="6"/>
        <v>16844.849999999999</v>
      </c>
      <c r="H75" s="177">
        <f t="shared" si="6"/>
        <v>15840.65</v>
      </c>
      <c r="I75" s="177">
        <f t="shared" si="6"/>
        <v>16719.149999999998</v>
      </c>
      <c r="J75" s="177">
        <f>SUM(J64:J74)</f>
        <v>16526.54</v>
      </c>
      <c r="K75" s="177">
        <f t="shared" si="6"/>
        <v>0</v>
      </c>
      <c r="L75" s="177">
        <f t="shared" si="6"/>
        <v>0</v>
      </c>
      <c r="M75" s="177">
        <f t="shared" si="6"/>
        <v>0</v>
      </c>
      <c r="N75" s="177">
        <f>SUM(B75:M75)</f>
        <v>141533.68</v>
      </c>
      <c r="O75" s="304">
        <f>IFERROR(AVERAGEIF(B75:M75,"&gt;0"),"")</f>
        <v>15725.964444444444</v>
      </c>
    </row>
    <row r="76" spans="1:15" s="25" customFormat="1" ht="12.6" customHeight="1" thickBot="1" x14ac:dyDescent="0.25">
      <c r="A76" s="30"/>
      <c r="B76" s="30"/>
      <c r="C76" s="30"/>
      <c r="N76" s="34"/>
    </row>
    <row r="77" spans="1:15" s="34" customFormat="1" ht="12.6" customHeight="1" thickBot="1" x14ac:dyDescent="0.25">
      <c r="A77" s="187" t="s">
        <v>9</v>
      </c>
      <c r="B77" s="186">
        <f>'[2]2020'!C43</f>
        <v>92642.58</v>
      </c>
      <c r="C77" s="186">
        <f>'[2]2020'!D43</f>
        <v>102571.43</v>
      </c>
      <c r="D77" s="186">
        <f>'[2]2020'!E43</f>
        <v>100031.44</v>
      </c>
      <c r="E77" s="186">
        <f>'[2]2020'!F43</f>
        <v>109834.23</v>
      </c>
      <c r="F77" s="186">
        <f>'[2]2020'!G43</f>
        <v>118106.11</v>
      </c>
      <c r="G77" s="186">
        <f>'[2]2020'!H43</f>
        <v>123918.19</v>
      </c>
      <c r="H77" s="186">
        <f>'[2]2020'!I43</f>
        <v>133070.26999999999</v>
      </c>
      <c r="I77" s="186">
        <f>'[2]2020'!J43</f>
        <v>141631.35999999999</v>
      </c>
      <c r="J77" s="186">
        <f>'[2]2020'!K43</f>
        <v>149781.75</v>
      </c>
      <c r="K77" s="186">
        <f>'[2]2020'!L43</f>
        <v>0</v>
      </c>
      <c r="L77" s="186">
        <f>'[2]2020'!M43</f>
        <v>0</v>
      </c>
      <c r="M77" s="186">
        <f>'[2]2020'!N43</f>
        <v>0</v>
      </c>
      <c r="N77" s="43"/>
      <c r="O77" s="43"/>
    </row>
    <row r="78" spans="1:15" s="25" customFormat="1" ht="14.1" customHeight="1" x14ac:dyDescent="0.2">
      <c r="N78" s="34"/>
    </row>
    <row r="79" spans="1:15" s="25" customFormat="1" ht="14.1" customHeight="1" x14ac:dyDescent="0.2">
      <c r="N79" s="34"/>
    </row>
    <row r="80" spans="1:15" s="25" customFormat="1" ht="14.1" customHeight="1" x14ac:dyDescent="0.2">
      <c r="N80" s="34"/>
    </row>
    <row r="81" spans="6:14" s="25" customFormat="1" ht="14.1" customHeight="1" x14ac:dyDescent="0.2">
      <c r="N81" s="34"/>
    </row>
    <row r="82" spans="6:14" s="25" customFormat="1" ht="14.1" customHeight="1" x14ac:dyDescent="0.2">
      <c r="N82" s="34"/>
    </row>
    <row r="84" spans="6:14" x14ac:dyDescent="0.2">
      <c r="F84" s="87"/>
    </row>
  </sheetData>
  <sheetProtection password="E499" sheet="1" objects="1" scenarios="1" selectLockedCells="1" selectUnlockedCells="1"/>
  <mergeCells count="4">
    <mergeCell ref="A1:O1"/>
    <mergeCell ref="A2:O2"/>
    <mergeCell ref="A4:O4"/>
    <mergeCell ref="A3:O3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/>
  <dimension ref="A1:O61"/>
  <sheetViews>
    <sheetView topLeftCell="A31" zoomScale="140" zoomScaleNormal="140" workbookViewId="0">
      <selection activeCell="J47" sqref="J47"/>
    </sheetView>
  </sheetViews>
  <sheetFormatPr defaultRowHeight="12.75" x14ac:dyDescent="0.2"/>
  <cols>
    <col min="1" max="1" width="37.5703125" style="44" customWidth="1"/>
    <col min="2" max="2" width="8.5703125" style="44" customWidth="1"/>
    <col min="3" max="3" width="8.85546875" style="44" customWidth="1"/>
    <col min="4" max="4" width="8.42578125" style="44" customWidth="1"/>
    <col min="5" max="5" width="8.85546875" style="44" customWidth="1"/>
    <col min="6" max="6" width="9.140625" style="44" customWidth="1"/>
    <col min="7" max="7" width="8.85546875" style="44" customWidth="1"/>
    <col min="8" max="8" width="8.5703125" style="44" customWidth="1"/>
    <col min="9" max="9" width="8.7109375" style="44" customWidth="1"/>
    <col min="10" max="10" width="8.42578125" style="44" customWidth="1"/>
    <col min="11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x14ac:dyDescent="0.2">
      <c r="A2" s="505" t="s">
        <v>645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s="52" customFormat="1" ht="12.6" customHeight="1" x14ac:dyDescent="0.2">
      <c r="A4" s="569" t="s">
        <v>27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v>43831</v>
      </c>
      <c r="C6" s="11">
        <v>43862</v>
      </c>
      <c r="D6" s="11">
        <v>43891</v>
      </c>
      <c r="E6" s="11">
        <v>43922</v>
      </c>
      <c r="F6" s="11">
        <v>43952</v>
      </c>
      <c r="G6" s="11">
        <v>43983</v>
      </c>
      <c r="H6" s="11">
        <v>44013</v>
      </c>
      <c r="I6" s="11">
        <v>44044</v>
      </c>
      <c r="J6" s="11">
        <v>44075</v>
      </c>
      <c r="K6" s="11">
        <v>44105</v>
      </c>
      <c r="L6" s="11">
        <v>44136</v>
      </c>
      <c r="M6" s="11"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476</v>
      </c>
      <c r="B7" s="54">
        <v>0</v>
      </c>
      <c r="C7" s="26">
        <v>0</v>
      </c>
      <c r="D7" s="26"/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 t="shared" ref="N7:N45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233</v>
      </c>
      <c r="B8" s="54">
        <v>0</v>
      </c>
      <c r="C8" s="26">
        <v>0</v>
      </c>
      <c r="D8" s="26">
        <v>0</v>
      </c>
      <c r="E8" s="26">
        <v>0</v>
      </c>
      <c r="F8" s="26">
        <v>0</v>
      </c>
      <c r="G8" s="26">
        <v>42.04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 t="shared" si="0"/>
        <v>42.04</v>
      </c>
      <c r="O8" s="106">
        <f t="shared" ref="O8:O46" si="1">IFERROR(AVERAGEIF(B8:M8,"&gt;0"),"")</f>
        <v>42.04</v>
      </c>
    </row>
    <row r="9" spans="1:15" s="25" customFormat="1" ht="12.6" customHeight="1" x14ac:dyDescent="0.2">
      <c r="A9" s="105" t="s">
        <v>214</v>
      </c>
      <c r="B9" s="54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624</v>
      </c>
      <c r="B10" s="54">
        <v>890</v>
      </c>
      <c r="C10" s="26">
        <v>0</v>
      </c>
      <c r="D10" s="26">
        <v>0</v>
      </c>
      <c r="E10" s="26">
        <v>0</v>
      </c>
      <c r="F10" s="26">
        <v>0</v>
      </c>
      <c r="G10" s="26">
        <v>356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84">
        <f t="shared" si="0"/>
        <v>1246</v>
      </c>
      <c r="O10" s="106">
        <f t="shared" si="1"/>
        <v>623</v>
      </c>
    </row>
    <row r="11" spans="1:15" s="25" customFormat="1" ht="12.6" customHeight="1" x14ac:dyDescent="0.2">
      <c r="A11" s="105" t="s">
        <v>157</v>
      </c>
      <c r="B11" s="54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84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131</v>
      </c>
      <c r="B12" s="54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393</v>
      </c>
      <c r="B13" s="54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182</v>
      </c>
      <c r="B14" s="54">
        <v>0</v>
      </c>
      <c r="C14" s="26">
        <v>0</v>
      </c>
      <c r="D14" s="26">
        <v>861.2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184">
        <f t="shared" si="0"/>
        <v>861.2</v>
      </c>
      <c r="O14" s="106">
        <f t="shared" si="1"/>
        <v>861.2</v>
      </c>
    </row>
    <row r="15" spans="1:15" s="25" customFormat="1" ht="12.6" customHeight="1" x14ac:dyDescent="0.2">
      <c r="A15" s="105" t="s">
        <v>276</v>
      </c>
      <c r="B15" s="54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05" t="s">
        <v>80</v>
      </c>
      <c r="B16" s="54">
        <v>0</v>
      </c>
      <c r="C16" s="26">
        <v>457.88</v>
      </c>
      <c r="D16" s="26">
        <v>86.05</v>
      </c>
      <c r="E16" s="26">
        <v>0</v>
      </c>
      <c r="F16" s="26">
        <v>0</v>
      </c>
      <c r="G16" s="26">
        <v>0</v>
      </c>
      <c r="H16" s="26">
        <v>0</v>
      </c>
      <c r="I16" s="26">
        <v>93.83</v>
      </c>
      <c r="J16" s="26">
        <v>0</v>
      </c>
      <c r="K16" s="26">
        <v>0</v>
      </c>
      <c r="L16" s="26">
        <v>0</v>
      </c>
      <c r="M16" s="26">
        <v>0</v>
      </c>
      <c r="N16" s="184">
        <f t="shared" si="0"/>
        <v>637.76</v>
      </c>
      <c r="O16" s="106">
        <f t="shared" si="1"/>
        <v>212.58666666666667</v>
      </c>
    </row>
    <row r="17" spans="1:15" s="25" customFormat="1" ht="12.6" customHeight="1" x14ac:dyDescent="0.2">
      <c r="A17" s="105" t="s">
        <v>245</v>
      </c>
      <c r="B17" s="54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84">
        <f>SUM(B17:M17)</f>
        <v>0</v>
      </c>
      <c r="O17" s="106" t="str">
        <f t="shared" si="1"/>
        <v/>
      </c>
    </row>
    <row r="18" spans="1:15" s="25" customFormat="1" ht="12.6" customHeight="1" x14ac:dyDescent="0.2">
      <c r="A18" s="105" t="s">
        <v>443</v>
      </c>
      <c r="B18" s="54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84">
        <f>SUM(B18:M18)</f>
        <v>0</v>
      </c>
      <c r="O18" s="106" t="str">
        <f t="shared" si="1"/>
        <v/>
      </c>
    </row>
    <row r="19" spans="1:15" s="25" customFormat="1" ht="12.6" customHeight="1" x14ac:dyDescent="0.2">
      <c r="A19" s="105" t="s">
        <v>488</v>
      </c>
      <c r="B19" s="54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67</v>
      </c>
      <c r="B20" s="54">
        <v>0</v>
      </c>
      <c r="C20" s="26">
        <v>0</v>
      </c>
      <c r="D20" s="26">
        <v>0</v>
      </c>
      <c r="E20" s="26">
        <v>0</v>
      </c>
      <c r="F20" s="26">
        <v>0</v>
      </c>
      <c r="G20" s="26">
        <v>283</v>
      </c>
      <c r="H20" s="26">
        <v>83.83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84">
        <f t="shared" si="0"/>
        <v>366.83</v>
      </c>
      <c r="O20" s="106">
        <f t="shared" si="1"/>
        <v>183.41499999999999</v>
      </c>
    </row>
    <row r="21" spans="1:15" s="25" customFormat="1" ht="12.6" customHeight="1" x14ac:dyDescent="0.2">
      <c r="A21" s="105" t="s">
        <v>142</v>
      </c>
      <c r="B21" s="54">
        <v>45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f>SUM(B21:M21)</f>
        <v>45</v>
      </c>
      <c r="O21" s="106">
        <f t="shared" si="1"/>
        <v>45</v>
      </c>
    </row>
    <row r="22" spans="1:15" s="25" customFormat="1" ht="12.6" customHeight="1" x14ac:dyDescent="0.2">
      <c r="A22" s="105" t="s">
        <v>399</v>
      </c>
      <c r="B22" s="54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68</v>
      </c>
      <c r="B23" s="54">
        <v>210.23</v>
      </c>
      <c r="C23" s="26">
        <v>148.74</v>
      </c>
      <c r="D23" s="26">
        <v>27.5</v>
      </c>
      <c r="E23" s="26">
        <v>0</v>
      </c>
      <c r="F23" s="26">
        <v>22.35</v>
      </c>
      <c r="G23" s="26">
        <v>0</v>
      </c>
      <c r="H23" s="26">
        <v>99</v>
      </c>
      <c r="I23" s="26">
        <v>24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0"/>
        <v>531.82000000000005</v>
      </c>
      <c r="O23" s="106">
        <f t="shared" si="1"/>
        <v>88.63666666666667</v>
      </c>
    </row>
    <row r="24" spans="1:15" s="25" customFormat="1" ht="12.6" customHeight="1" x14ac:dyDescent="0.2">
      <c r="A24" s="105" t="s">
        <v>108</v>
      </c>
      <c r="B24" s="54">
        <v>59</v>
      </c>
      <c r="C24" s="26">
        <v>105</v>
      </c>
      <c r="D24" s="26">
        <v>0</v>
      </c>
      <c r="E24" s="26">
        <v>244</v>
      </c>
      <c r="F24" s="26">
        <v>0</v>
      </c>
      <c r="G24" s="26">
        <v>0</v>
      </c>
      <c r="H24" s="26">
        <v>0</v>
      </c>
      <c r="I24" s="26">
        <v>81</v>
      </c>
      <c r="J24" s="26">
        <v>0</v>
      </c>
      <c r="K24" s="26">
        <v>0</v>
      </c>
      <c r="L24" s="26">
        <v>0</v>
      </c>
      <c r="M24" s="26">
        <v>0</v>
      </c>
      <c r="N24" s="184">
        <f t="shared" si="0"/>
        <v>489</v>
      </c>
      <c r="O24" s="106">
        <f t="shared" si="1"/>
        <v>122.25</v>
      </c>
    </row>
    <row r="25" spans="1:15" s="25" customFormat="1" ht="12.6" customHeight="1" x14ac:dyDescent="0.2">
      <c r="A25" s="105" t="s">
        <v>111</v>
      </c>
      <c r="B25" s="54">
        <v>0</v>
      </c>
      <c r="C25" s="26">
        <v>249.57</v>
      </c>
      <c r="D25" s="26">
        <v>0</v>
      </c>
      <c r="E25" s="26">
        <v>0</v>
      </c>
      <c r="F25" s="26">
        <v>311.86</v>
      </c>
      <c r="G25" s="26">
        <v>0</v>
      </c>
      <c r="H25" s="26">
        <v>114.77</v>
      </c>
      <c r="I25" s="26">
        <v>83.8</v>
      </c>
      <c r="J25" s="26">
        <v>0</v>
      </c>
      <c r="K25" s="26">
        <v>0</v>
      </c>
      <c r="L25" s="26">
        <v>0</v>
      </c>
      <c r="M25" s="26">
        <v>0</v>
      </c>
      <c r="N25" s="184">
        <f t="shared" si="0"/>
        <v>760</v>
      </c>
      <c r="O25" s="106">
        <f t="shared" si="1"/>
        <v>190</v>
      </c>
    </row>
    <row r="26" spans="1:15" s="25" customFormat="1" ht="12.6" customHeight="1" x14ac:dyDescent="0.2">
      <c r="A26" s="105" t="s">
        <v>69</v>
      </c>
      <c r="B26" s="54">
        <v>21.9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184">
        <f t="shared" si="0"/>
        <v>21.9</v>
      </c>
      <c r="O26" s="106">
        <f t="shared" si="1"/>
        <v>21.9</v>
      </c>
    </row>
    <row r="27" spans="1:15" s="25" customFormat="1" ht="12.6" customHeight="1" x14ac:dyDescent="0.2">
      <c r="A27" s="105" t="s">
        <v>295</v>
      </c>
      <c r="B27" s="54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84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05" t="s">
        <v>123</v>
      </c>
      <c r="B28" s="54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84">
        <f t="shared" si="0"/>
        <v>0</v>
      </c>
      <c r="O28" s="106" t="str">
        <f t="shared" si="1"/>
        <v/>
      </c>
    </row>
    <row r="29" spans="1:15" s="25" customFormat="1" ht="12.6" customHeight="1" x14ac:dyDescent="0.2">
      <c r="A29" s="105" t="s">
        <v>135</v>
      </c>
      <c r="B29" s="54">
        <v>0</v>
      </c>
      <c r="C29" s="26">
        <v>320</v>
      </c>
      <c r="D29" s="26">
        <v>806.3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0"/>
        <v>1126.3</v>
      </c>
      <c r="O29" s="106">
        <f t="shared" si="1"/>
        <v>563.15</v>
      </c>
    </row>
    <row r="30" spans="1:15" s="25" customFormat="1" ht="12.6" customHeight="1" x14ac:dyDescent="0.2">
      <c r="A30" s="105" t="s">
        <v>85</v>
      </c>
      <c r="B30" s="54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41.89</v>
      </c>
      <c r="J30" s="26">
        <v>0</v>
      </c>
      <c r="K30" s="26">
        <v>0</v>
      </c>
      <c r="L30" s="26">
        <v>0</v>
      </c>
      <c r="M30" s="26">
        <v>0</v>
      </c>
      <c r="N30" s="184">
        <f>SUM(B30:M30)</f>
        <v>41.89</v>
      </c>
      <c r="O30" s="106">
        <f t="shared" si="1"/>
        <v>41.89</v>
      </c>
    </row>
    <row r="31" spans="1:15" s="25" customFormat="1" ht="12.6" customHeight="1" x14ac:dyDescent="0.2">
      <c r="A31" s="105" t="s">
        <v>118</v>
      </c>
      <c r="B31" s="54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184">
        <f>SUM(B31:M31)</f>
        <v>0</v>
      </c>
      <c r="O31" s="106" t="str">
        <f t="shared" si="1"/>
        <v/>
      </c>
    </row>
    <row r="32" spans="1:15" s="25" customFormat="1" ht="12.6" customHeight="1" x14ac:dyDescent="0.2">
      <c r="A32" s="270" t="s">
        <v>667</v>
      </c>
      <c r="B32" s="54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44.21</v>
      </c>
      <c r="K32" s="26">
        <v>0</v>
      </c>
      <c r="L32" s="26">
        <v>0</v>
      </c>
      <c r="M32" s="26">
        <v>0</v>
      </c>
      <c r="N32" s="184">
        <f>SUM(B32:M32)</f>
        <v>44.21</v>
      </c>
      <c r="O32" s="106">
        <f t="shared" si="1"/>
        <v>44.21</v>
      </c>
    </row>
    <row r="33" spans="1:15" s="25" customFormat="1" ht="12.6" customHeight="1" x14ac:dyDescent="0.2">
      <c r="A33" s="270" t="s">
        <v>372</v>
      </c>
      <c r="B33" s="54">
        <v>29.82</v>
      </c>
      <c r="C33" s="26">
        <v>29.82</v>
      </c>
      <c r="D33" s="26">
        <v>29.82</v>
      </c>
      <c r="E33" s="26">
        <v>29.82</v>
      </c>
      <c r="F33" s="26">
        <v>29.82</v>
      </c>
      <c r="G33" s="26">
        <v>37.130000000000003</v>
      </c>
      <c r="H33" s="26">
        <v>37.130000000000003</v>
      </c>
      <c r="I33" s="26">
        <v>37.130000000000003</v>
      </c>
      <c r="J33" s="26">
        <v>37.130000000000003</v>
      </c>
      <c r="K33" s="26">
        <v>0</v>
      </c>
      <c r="L33" s="26">
        <v>0</v>
      </c>
      <c r="M33" s="26">
        <v>0</v>
      </c>
      <c r="N33" s="184">
        <f>SUM(B33:M33)</f>
        <v>297.62</v>
      </c>
      <c r="O33" s="106">
        <f t="shared" si="1"/>
        <v>33.068888888888893</v>
      </c>
    </row>
    <row r="34" spans="1:15" s="25" customFormat="1" ht="12.6" customHeight="1" x14ac:dyDescent="0.2">
      <c r="A34" s="105" t="s">
        <v>608</v>
      </c>
      <c r="B34" s="54">
        <v>0</v>
      </c>
      <c r="C34" s="26">
        <v>450</v>
      </c>
      <c r="D34" s="26">
        <v>450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84">
        <f t="shared" si="0"/>
        <v>900</v>
      </c>
      <c r="O34" s="106">
        <f t="shared" si="1"/>
        <v>450</v>
      </c>
    </row>
    <row r="35" spans="1:15" s="25" customFormat="1" ht="12.6" customHeight="1" x14ac:dyDescent="0.2">
      <c r="A35" s="105" t="s">
        <v>114</v>
      </c>
      <c r="B35" s="54">
        <v>0</v>
      </c>
      <c r="C35" s="26">
        <v>0</v>
      </c>
      <c r="D35" s="26">
        <v>0</v>
      </c>
      <c r="E35" s="26">
        <v>450</v>
      </c>
      <c r="F35" s="26">
        <v>112.5</v>
      </c>
      <c r="G35" s="26">
        <v>150</v>
      </c>
      <c r="H35" s="26">
        <v>150</v>
      </c>
      <c r="I35" s="26">
        <v>187.5</v>
      </c>
      <c r="J35" s="26">
        <v>225</v>
      </c>
      <c r="K35" s="26">
        <v>0</v>
      </c>
      <c r="L35" s="26">
        <v>0</v>
      </c>
      <c r="M35" s="26">
        <v>0</v>
      </c>
      <c r="N35" s="184">
        <f>SUM(B35:M35)</f>
        <v>1275</v>
      </c>
      <c r="O35" s="106">
        <f t="shared" si="1"/>
        <v>212.5</v>
      </c>
    </row>
    <row r="36" spans="1:15" s="25" customFormat="1" ht="12.6" customHeight="1" x14ac:dyDescent="0.2">
      <c r="A36" s="105" t="s">
        <v>466</v>
      </c>
      <c r="B36" s="54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84">
        <f>SUM(B36:M36)</f>
        <v>0</v>
      </c>
      <c r="O36" s="106" t="str">
        <f t="shared" si="1"/>
        <v/>
      </c>
    </row>
    <row r="37" spans="1:15" s="25" customFormat="1" ht="12.6" customHeight="1" x14ac:dyDescent="0.2">
      <c r="A37" s="105" t="s">
        <v>442</v>
      </c>
      <c r="B37" s="54"/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84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05" t="s">
        <v>71</v>
      </c>
      <c r="B38" s="54">
        <v>212.21</v>
      </c>
      <c r="C38" s="26">
        <v>18.399999999999999</v>
      </c>
      <c r="D38" s="26">
        <v>0</v>
      </c>
      <c r="E38" s="26">
        <v>0</v>
      </c>
      <c r="F38" s="26">
        <v>266.99</v>
      </c>
      <c r="G38" s="26">
        <v>0</v>
      </c>
      <c r="H38" s="26">
        <v>161.76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84">
        <f t="shared" si="0"/>
        <v>659.36</v>
      </c>
      <c r="O38" s="106">
        <f t="shared" si="1"/>
        <v>164.84</v>
      </c>
    </row>
    <row r="39" spans="1:15" s="25" customFormat="1" ht="12.6" customHeight="1" x14ac:dyDescent="0.2">
      <c r="A39" s="105" t="s">
        <v>95</v>
      </c>
      <c r="B39" s="54">
        <v>258.14999999999998</v>
      </c>
      <c r="C39" s="26">
        <v>247.19</v>
      </c>
      <c r="D39" s="26">
        <v>296.38</v>
      </c>
      <c r="E39" s="26">
        <v>444.81</v>
      </c>
      <c r="F39" s="26">
        <v>250.1</v>
      </c>
      <c r="G39" s="26">
        <v>107.82</v>
      </c>
      <c r="H39" s="26">
        <v>157.08000000000001</v>
      </c>
      <c r="I39" s="26">
        <v>210.83</v>
      </c>
      <c r="J39" s="26">
        <v>156.97999999999999</v>
      </c>
      <c r="K39" s="26">
        <v>0</v>
      </c>
      <c r="L39" s="26">
        <v>0</v>
      </c>
      <c r="M39" s="26">
        <v>0</v>
      </c>
      <c r="N39" s="184">
        <f>SUM(B39:M39)</f>
        <v>2129.3399999999997</v>
      </c>
      <c r="O39" s="106">
        <f t="shared" si="1"/>
        <v>236.59333333333331</v>
      </c>
    </row>
    <row r="40" spans="1:15" s="25" customFormat="1" ht="12.6" customHeight="1" x14ac:dyDescent="0.2">
      <c r="A40" s="105" t="s">
        <v>130</v>
      </c>
      <c r="B40" s="54">
        <v>0</v>
      </c>
      <c r="C40" s="26">
        <v>0</v>
      </c>
      <c r="D40" s="26">
        <v>0</v>
      </c>
      <c r="E40" s="26">
        <v>0</v>
      </c>
      <c r="F40" s="26">
        <v>0</v>
      </c>
      <c r="G40" s="26">
        <v>380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184">
        <f>SUM(B40:M40)</f>
        <v>380</v>
      </c>
      <c r="O40" s="106">
        <f t="shared" si="1"/>
        <v>380</v>
      </c>
    </row>
    <row r="41" spans="1:15" s="25" customFormat="1" ht="12.6" customHeight="1" x14ac:dyDescent="0.2">
      <c r="A41" s="105" t="s">
        <v>279</v>
      </c>
      <c r="B41" s="54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184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05" t="s">
        <v>96</v>
      </c>
      <c r="B42" s="54">
        <v>524.70000000000005</v>
      </c>
      <c r="C42" s="26">
        <v>524.70000000000005</v>
      </c>
      <c r="D42" s="26">
        <v>524.70000000000005</v>
      </c>
      <c r="E42" s="26">
        <v>524.70000000000005</v>
      </c>
      <c r="F42" s="26">
        <v>524.70000000000005</v>
      </c>
      <c r="G42" s="26">
        <v>524.70000000000005</v>
      </c>
      <c r="H42" s="26">
        <v>524.70000000000005</v>
      </c>
      <c r="I42" s="26">
        <v>524.70000000000005</v>
      </c>
      <c r="J42" s="26">
        <v>524.70000000000005</v>
      </c>
      <c r="K42" s="26">
        <v>0</v>
      </c>
      <c r="L42" s="26">
        <v>0</v>
      </c>
      <c r="M42" s="26">
        <v>0</v>
      </c>
      <c r="N42" s="184">
        <f t="shared" si="0"/>
        <v>4722.2999999999993</v>
      </c>
      <c r="O42" s="106">
        <f t="shared" si="1"/>
        <v>524.69999999999993</v>
      </c>
    </row>
    <row r="43" spans="1:15" s="25" customFormat="1" ht="12.6" customHeight="1" x14ac:dyDescent="0.2">
      <c r="A43" s="105" t="s">
        <v>75</v>
      </c>
      <c r="B43" s="54">
        <v>418.72</v>
      </c>
      <c r="C43" s="26">
        <v>537.66999999999996</v>
      </c>
      <c r="D43" s="26">
        <v>530.88</v>
      </c>
      <c r="E43" s="26">
        <v>405.35</v>
      </c>
      <c r="F43" s="26">
        <v>386.81</v>
      </c>
      <c r="G43" s="26">
        <v>390.54</v>
      </c>
      <c r="H43" s="26">
        <v>400.9</v>
      </c>
      <c r="I43" s="26">
        <v>361.83</v>
      </c>
      <c r="J43" s="26">
        <v>376.86</v>
      </c>
      <c r="K43" s="26">
        <v>0</v>
      </c>
      <c r="L43" s="26">
        <v>0</v>
      </c>
      <c r="M43" s="26">
        <v>0</v>
      </c>
      <c r="N43" s="184">
        <f t="shared" si="0"/>
        <v>3809.56</v>
      </c>
      <c r="O43" s="106">
        <f t="shared" si="1"/>
        <v>423.28444444444443</v>
      </c>
    </row>
    <row r="44" spans="1:15" s="25" customFormat="1" ht="12.6" customHeight="1" x14ac:dyDescent="0.2">
      <c r="A44" s="105" t="s">
        <v>79</v>
      </c>
      <c r="B44" s="54">
        <v>0</v>
      </c>
      <c r="C44" s="26">
        <v>0</v>
      </c>
      <c r="D44" s="26">
        <v>0</v>
      </c>
      <c r="E44" s="26">
        <v>42</v>
      </c>
      <c r="F44" s="26">
        <v>42</v>
      </c>
      <c r="G44" s="26">
        <v>49</v>
      </c>
      <c r="H44" s="26">
        <v>79</v>
      </c>
      <c r="I44" s="26">
        <v>85.5</v>
      </c>
      <c r="J44" s="26">
        <v>49</v>
      </c>
      <c r="K44" s="26">
        <v>0</v>
      </c>
      <c r="L44" s="26">
        <v>0</v>
      </c>
      <c r="M44" s="26">
        <v>0</v>
      </c>
      <c r="N44" s="184">
        <f t="shared" si="0"/>
        <v>346.5</v>
      </c>
      <c r="O44" s="106">
        <f t="shared" si="1"/>
        <v>57.75</v>
      </c>
    </row>
    <row r="45" spans="1:15" s="25" customFormat="1" ht="12.6" customHeight="1" x14ac:dyDescent="0.2">
      <c r="A45" s="105" t="s">
        <v>193</v>
      </c>
      <c r="B45" s="54">
        <v>12.71</v>
      </c>
      <c r="C45" s="26">
        <v>5.17</v>
      </c>
      <c r="D45" s="26">
        <v>0</v>
      </c>
      <c r="E45" s="26">
        <v>1.69</v>
      </c>
      <c r="F45" s="26">
        <v>22.3</v>
      </c>
      <c r="G45" s="26">
        <v>41.99</v>
      </c>
      <c r="H45" s="26">
        <v>0</v>
      </c>
      <c r="I45" s="26">
        <v>0</v>
      </c>
      <c r="J45" s="26">
        <v>40.06</v>
      </c>
      <c r="K45" s="26">
        <v>0</v>
      </c>
      <c r="L45" s="26">
        <v>0</v>
      </c>
      <c r="M45" s="26">
        <v>0</v>
      </c>
      <c r="N45" s="184">
        <f t="shared" si="0"/>
        <v>123.92000000000002</v>
      </c>
      <c r="O45" s="106">
        <f t="shared" si="1"/>
        <v>20.653333333333336</v>
      </c>
    </row>
    <row r="46" spans="1:15" s="25" customFormat="1" ht="12.6" customHeight="1" x14ac:dyDescent="0.2">
      <c r="A46" s="105" t="s">
        <v>81</v>
      </c>
      <c r="B46" s="54">
        <v>260.37</v>
      </c>
      <c r="C46" s="26">
        <v>180.21</v>
      </c>
      <c r="D46" s="26">
        <v>355.93</v>
      </c>
      <c r="E46" s="26">
        <v>267.76</v>
      </c>
      <c r="F46" s="26">
        <v>272.23</v>
      </c>
      <c r="G46" s="26">
        <v>143.85</v>
      </c>
      <c r="H46" s="26">
        <v>191.96</v>
      </c>
      <c r="I46" s="26">
        <v>256.10000000000002</v>
      </c>
      <c r="J46" s="26">
        <v>159.96</v>
      </c>
      <c r="K46" s="26">
        <v>0</v>
      </c>
      <c r="L46" s="26">
        <v>0</v>
      </c>
      <c r="M46" s="26">
        <v>0</v>
      </c>
      <c r="N46" s="184">
        <f>SUM(B46:M46)</f>
        <v>2088.37</v>
      </c>
      <c r="O46" s="106">
        <f t="shared" si="1"/>
        <v>232.04111111111109</v>
      </c>
    </row>
    <row r="47" spans="1:15" s="25" customFormat="1" ht="12.6" customHeight="1" thickBot="1" x14ac:dyDescent="0.25">
      <c r="A47" s="168" t="s">
        <v>1</v>
      </c>
      <c r="B47" s="169">
        <f>SUM(B7:B46)</f>
        <v>2942.8100000000004</v>
      </c>
      <c r="C47" s="169">
        <f t="shared" ref="C47:M47" si="2">SUM(C7:C46)</f>
        <v>3274.3500000000004</v>
      </c>
      <c r="D47" s="169">
        <f t="shared" si="2"/>
        <v>3968.7599999999998</v>
      </c>
      <c r="E47" s="169">
        <f>SUM(E7:E46)</f>
        <v>2410.13</v>
      </c>
      <c r="F47" s="169">
        <f t="shared" si="2"/>
        <v>2241.66</v>
      </c>
      <c r="G47" s="178">
        <f t="shared" si="2"/>
        <v>2506.0699999999997</v>
      </c>
      <c r="H47" s="178">
        <f t="shared" si="2"/>
        <v>2000.13</v>
      </c>
      <c r="I47" s="178">
        <f>SUM(I7:I46)</f>
        <v>1988.1100000000001</v>
      </c>
      <c r="J47" s="178">
        <f t="shared" si="2"/>
        <v>1613.9</v>
      </c>
      <c r="K47" s="178">
        <f t="shared" si="2"/>
        <v>0</v>
      </c>
      <c r="L47" s="178">
        <f>SUM(L7:L46)</f>
        <v>0</v>
      </c>
      <c r="M47" s="178">
        <f t="shared" si="2"/>
        <v>0</v>
      </c>
      <c r="N47" s="178">
        <f>SUM(B47:M47)</f>
        <v>22945.920000000002</v>
      </c>
      <c r="O47" s="315">
        <f>IFERROR(AVERAGEIF(B47:M47,"&gt;0"),"")</f>
        <v>2549.5466666666671</v>
      </c>
    </row>
    <row r="48" spans="1:15" s="25" customFormat="1" ht="12.6" customHeight="1" thickBo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146"/>
    </row>
    <row r="49" spans="1:15" s="71" customFormat="1" ht="12.6" customHeight="1" thickBot="1" x14ac:dyDescent="0.25">
      <c r="A49" s="93" t="s">
        <v>2</v>
      </c>
      <c r="B49" s="142">
        <f t="shared" ref="B49:M49" si="3">B6</f>
        <v>43831</v>
      </c>
      <c r="C49" s="143">
        <f t="shared" si="3"/>
        <v>43862</v>
      </c>
      <c r="D49" s="143">
        <f t="shared" si="3"/>
        <v>43891</v>
      </c>
      <c r="E49" s="143">
        <f t="shared" si="3"/>
        <v>43922</v>
      </c>
      <c r="F49" s="143">
        <f t="shared" si="3"/>
        <v>43952</v>
      </c>
      <c r="G49" s="143">
        <f t="shared" si="3"/>
        <v>43983</v>
      </c>
      <c r="H49" s="143">
        <f t="shared" si="3"/>
        <v>44013</v>
      </c>
      <c r="I49" s="143">
        <f t="shared" si="3"/>
        <v>44044</v>
      </c>
      <c r="J49" s="143">
        <f t="shared" si="3"/>
        <v>44075</v>
      </c>
      <c r="K49" s="143">
        <f t="shared" si="3"/>
        <v>44105</v>
      </c>
      <c r="L49" s="143">
        <f t="shared" si="3"/>
        <v>44136</v>
      </c>
      <c r="M49" s="143">
        <f t="shared" si="3"/>
        <v>44166</v>
      </c>
      <c r="N49" s="144" t="str">
        <f>'PATO BRANCO'!N6</f>
        <v>Total</v>
      </c>
      <c r="O49" s="145" t="str">
        <f>'PATO BRANCO'!O6</f>
        <v>Média</v>
      </c>
    </row>
    <row r="50" spans="1:15" s="25" customFormat="1" ht="12.6" customHeight="1" x14ac:dyDescent="0.2">
      <c r="A50" s="111" t="s">
        <v>5</v>
      </c>
      <c r="B50" s="54">
        <v>0</v>
      </c>
      <c r="C50" s="26">
        <v>3000</v>
      </c>
      <c r="D50" s="26">
        <v>4000</v>
      </c>
      <c r="E50" s="26">
        <v>4000</v>
      </c>
      <c r="F50" s="26">
        <v>4000</v>
      </c>
      <c r="G50" s="26">
        <v>4000</v>
      </c>
      <c r="H50" s="26">
        <v>4000</v>
      </c>
      <c r="I50" s="26">
        <v>4000</v>
      </c>
      <c r="J50" s="26">
        <v>4000</v>
      </c>
      <c r="K50" s="26">
        <v>0</v>
      </c>
      <c r="L50" s="26">
        <v>0</v>
      </c>
      <c r="M50" s="26">
        <v>0</v>
      </c>
      <c r="N50" s="184">
        <f t="shared" ref="N50:N58" si="4">SUM(B50:M50)</f>
        <v>31000</v>
      </c>
      <c r="O50" s="106">
        <f>IFERROR(AVERAGEIF(B50:M50,"&gt;0"),"")</f>
        <v>3875</v>
      </c>
    </row>
    <row r="51" spans="1:15" s="25" customFormat="1" ht="12.6" customHeight="1" x14ac:dyDescent="0.2">
      <c r="A51" s="111" t="s">
        <v>166</v>
      </c>
      <c r="B51" s="54">
        <v>0</v>
      </c>
      <c r="C51" s="26">
        <v>20.350000000000001</v>
      </c>
      <c r="D51" s="26">
        <v>1400</v>
      </c>
      <c r="E51" s="26">
        <v>0</v>
      </c>
      <c r="F51" s="26">
        <v>0</v>
      </c>
      <c r="G51" s="26">
        <v>250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14">
        <f t="shared" si="4"/>
        <v>1670.35</v>
      </c>
      <c r="O51" s="106">
        <f t="shared" ref="O51:O57" si="5">IFERROR(AVERAGEIF(B51:M51,"&gt;0"),"")</f>
        <v>556.7833333333333</v>
      </c>
    </row>
    <row r="52" spans="1:15" s="25" customFormat="1" ht="12.6" customHeight="1" x14ac:dyDescent="0.2">
      <c r="A52" s="111" t="s">
        <v>390</v>
      </c>
      <c r="B52" s="54">
        <v>0</v>
      </c>
      <c r="C52" s="26">
        <v>0</v>
      </c>
      <c r="D52" s="26">
        <v>520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84">
        <f t="shared" si="4"/>
        <v>520</v>
      </c>
      <c r="O52" s="106">
        <f t="shared" si="5"/>
        <v>520</v>
      </c>
    </row>
    <row r="53" spans="1:15" s="25" customFormat="1" ht="12.6" customHeight="1" x14ac:dyDescent="0.2">
      <c r="A53" s="112" t="s">
        <v>148</v>
      </c>
      <c r="B53" s="54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84">
        <f t="shared" si="4"/>
        <v>0</v>
      </c>
      <c r="O53" s="106" t="str">
        <f t="shared" si="5"/>
        <v/>
      </c>
    </row>
    <row r="54" spans="1:15" s="25" customFormat="1" ht="12.6" customHeight="1" x14ac:dyDescent="0.2">
      <c r="A54" s="112" t="s">
        <v>252</v>
      </c>
      <c r="B54" s="54">
        <v>940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84">
        <f t="shared" si="4"/>
        <v>940</v>
      </c>
      <c r="O54" s="106">
        <f t="shared" si="5"/>
        <v>940</v>
      </c>
    </row>
    <row r="55" spans="1:15" s="25" customFormat="1" ht="12.6" customHeight="1" x14ac:dyDescent="0.2">
      <c r="A55" s="112" t="s">
        <v>3</v>
      </c>
      <c r="B55" s="54">
        <v>80.400000000000006</v>
      </c>
      <c r="C55" s="26">
        <v>5.7</v>
      </c>
      <c r="D55" s="26">
        <v>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184">
        <f t="shared" si="4"/>
        <v>89.100000000000009</v>
      </c>
      <c r="O55" s="106">
        <f t="shared" si="5"/>
        <v>29.700000000000003</v>
      </c>
    </row>
    <row r="56" spans="1:15" s="25" customFormat="1" ht="12.6" customHeight="1" x14ac:dyDescent="0.2">
      <c r="A56" s="112" t="s">
        <v>651</v>
      </c>
      <c r="B56" s="54"/>
      <c r="C56" s="26"/>
      <c r="D56" s="26"/>
      <c r="E56" s="26">
        <v>0</v>
      </c>
      <c r="F56" s="26">
        <v>376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184">
        <f t="shared" si="4"/>
        <v>376</v>
      </c>
      <c r="O56" s="106">
        <f t="shared" si="5"/>
        <v>376</v>
      </c>
    </row>
    <row r="57" spans="1:15" s="25" customFormat="1" ht="12.6" customHeight="1" x14ac:dyDescent="0.2">
      <c r="A57" s="112" t="s">
        <v>363</v>
      </c>
      <c r="B57" s="54">
        <v>58.01</v>
      </c>
      <c r="C57" s="26">
        <v>40.11</v>
      </c>
      <c r="D57" s="26">
        <v>46.52</v>
      </c>
      <c r="E57" s="26">
        <v>34.75</v>
      </c>
      <c r="F57" s="26">
        <v>29.71</v>
      </c>
      <c r="G57" s="26">
        <v>23.02</v>
      </c>
      <c r="H57" s="26">
        <v>16.39</v>
      </c>
      <c r="I57" s="26">
        <v>11.12</v>
      </c>
      <c r="J57" s="26">
        <v>0</v>
      </c>
      <c r="K57" s="26">
        <v>0</v>
      </c>
      <c r="L57" s="26">
        <v>0</v>
      </c>
      <c r="M57" s="26">
        <v>0</v>
      </c>
      <c r="N57" s="184">
        <f t="shared" si="4"/>
        <v>259.63000000000005</v>
      </c>
      <c r="O57" s="106">
        <f t="shared" si="5"/>
        <v>32.453750000000007</v>
      </c>
    </row>
    <row r="58" spans="1:15" s="25" customFormat="1" ht="12.6" customHeight="1" thickBot="1" x14ac:dyDescent="0.25">
      <c r="A58" s="176" t="s">
        <v>1</v>
      </c>
      <c r="B58" s="177">
        <f t="shared" ref="B58:M58" si="6">SUM(B50:B57)</f>
        <v>1078.4100000000001</v>
      </c>
      <c r="C58" s="177">
        <f t="shared" si="6"/>
        <v>3066.16</v>
      </c>
      <c r="D58" s="177">
        <f t="shared" si="6"/>
        <v>5969.52</v>
      </c>
      <c r="E58" s="177">
        <f t="shared" si="6"/>
        <v>4034.75</v>
      </c>
      <c r="F58" s="177">
        <f t="shared" si="6"/>
        <v>4405.71</v>
      </c>
      <c r="G58" s="177">
        <f t="shared" si="6"/>
        <v>4273.0200000000004</v>
      </c>
      <c r="H58" s="177">
        <f t="shared" si="6"/>
        <v>4016.39</v>
      </c>
      <c r="I58" s="177">
        <f t="shared" si="6"/>
        <v>4011.12</v>
      </c>
      <c r="J58" s="177">
        <f t="shared" si="6"/>
        <v>4000</v>
      </c>
      <c r="K58" s="177">
        <f t="shared" si="6"/>
        <v>0</v>
      </c>
      <c r="L58" s="177">
        <f>SUM(L50:L57)</f>
        <v>0</v>
      </c>
      <c r="M58" s="177">
        <f t="shared" si="6"/>
        <v>0</v>
      </c>
      <c r="N58" s="190">
        <f t="shared" si="4"/>
        <v>34855.08</v>
      </c>
      <c r="O58" s="304">
        <f>IFERROR(AVERAGEIF(B58:M58,"&gt;0"),"")</f>
        <v>3872.7866666666669</v>
      </c>
    </row>
    <row r="59" spans="1:15" s="25" customFormat="1" ht="12.6" customHeight="1" thickBo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43"/>
      <c r="O59" s="39"/>
    </row>
    <row r="60" spans="1:15" s="89" customFormat="1" ht="12.6" customHeight="1" thickBot="1" x14ac:dyDescent="0.25">
      <c r="A60" s="185" t="s">
        <v>9</v>
      </c>
      <c r="B60" s="186">
        <f>'[2]2020'!C44</f>
        <v>22824.55</v>
      </c>
      <c r="C60" s="186">
        <f>'[2]2020'!D44</f>
        <v>22712.16</v>
      </c>
      <c r="D60" s="186">
        <f>'[2]2020'!E44</f>
        <v>24818.69</v>
      </c>
      <c r="E60" s="186">
        <f>'[2]2020'!F44</f>
        <v>26535.49</v>
      </c>
      <c r="F60" s="186">
        <f>'[2]2020'!G44</f>
        <v>28295.65</v>
      </c>
      <c r="G60" s="186">
        <f>'[2]2020'!H44</f>
        <v>30390.17</v>
      </c>
      <c r="H60" s="186">
        <f>'[2]2020'!I44</f>
        <v>32489.37</v>
      </c>
      <c r="I60" s="186">
        <f>'[2]2020'!J44</f>
        <v>34594.410000000003</v>
      </c>
      <c r="J60" s="186">
        <f>'[2]2020'!K44</f>
        <v>36914.379999999997</v>
      </c>
      <c r="K60" s="186">
        <f>'[2]2020'!L44</f>
        <v>0</v>
      </c>
      <c r="L60" s="186">
        <f>'[2]2020'!M44</f>
        <v>0</v>
      </c>
      <c r="M60" s="186">
        <f>'[2]2020'!N44</f>
        <v>0</v>
      </c>
      <c r="N60" s="88"/>
      <c r="O60" s="88"/>
    </row>
    <row r="61" spans="1:15" s="25" customFormat="1" ht="14.1" customHeight="1" x14ac:dyDescent="0.2">
      <c r="N61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8" firstPageNumber="0" orientation="landscape" horizontalDpi="300" verticalDpi="300" r:id="rId1"/>
  <headerFooter alignWithMargins="0"/>
  <ignoredErrors>
    <ignoredError sqref="B47:C47 D47:E47 F47:I47 J47:L47 M47" formulaRange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/>
  <dimension ref="A1:O64"/>
  <sheetViews>
    <sheetView topLeftCell="B31" zoomScale="140" zoomScaleNormal="140" workbookViewId="0">
      <selection activeCell="K42" sqref="K42"/>
    </sheetView>
  </sheetViews>
  <sheetFormatPr defaultRowHeight="12.75" x14ac:dyDescent="0.2"/>
  <cols>
    <col min="1" max="1" width="37.28515625" style="44" customWidth="1"/>
    <col min="2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x14ac:dyDescent="0.2">
      <c r="A2" s="505" t="str">
        <f>APUCARANA!A2</f>
        <v>Demostrativo de Despesas - JANEIRO 2020 A DEZEMBRO 2020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s="52" customFormat="1" ht="12.6" customHeight="1" x14ac:dyDescent="0.2">
      <c r="A4" s="569" t="s">
        <v>26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113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84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393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1000</v>
      </c>
      <c r="K8" s="26">
        <v>0</v>
      </c>
      <c r="L8" s="26">
        <v>0</v>
      </c>
      <c r="M8" s="26">
        <v>0</v>
      </c>
      <c r="N8" s="184">
        <f>SUM(B8:M8)</f>
        <v>1000</v>
      </c>
      <c r="O8" s="106">
        <f>IFERROR(AVERAGEIF(B8:M8,"&gt;0"),"")</f>
        <v>1000</v>
      </c>
    </row>
    <row r="9" spans="1:15" s="25" customFormat="1" ht="12.6" customHeight="1" x14ac:dyDescent="0.2">
      <c r="A9" s="105" t="s">
        <v>508</v>
      </c>
      <c r="B9" s="26">
        <v>40.090000000000003</v>
      </c>
      <c r="C9" s="26">
        <v>30</v>
      </c>
      <c r="D9" s="26">
        <v>70</v>
      </c>
      <c r="E9" s="26">
        <v>0</v>
      </c>
      <c r="F9" s="26">
        <v>50</v>
      </c>
      <c r="G9" s="26">
        <v>39.99</v>
      </c>
      <c r="H9" s="26">
        <v>90</v>
      </c>
      <c r="I9" s="26">
        <v>50</v>
      </c>
      <c r="J9" s="26">
        <v>69.989999999999995</v>
      </c>
      <c r="K9" s="26">
        <v>0</v>
      </c>
      <c r="L9" s="26">
        <v>0</v>
      </c>
      <c r="M9" s="26">
        <v>0</v>
      </c>
      <c r="N9" s="184">
        <f t="shared" ref="N9:N47" si="0">SUM(B9:M9)</f>
        <v>440.07000000000005</v>
      </c>
      <c r="O9" s="106">
        <f t="shared" ref="O9:O48" si="1">IFERROR(AVERAGEIF(B9:M9,"&gt;0"),"")</f>
        <v>55.008750000000006</v>
      </c>
    </row>
    <row r="10" spans="1:15" s="25" customFormat="1" ht="12.6" customHeight="1" x14ac:dyDescent="0.2">
      <c r="A10" s="105" t="s">
        <v>398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84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157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84">
        <f t="shared" si="0"/>
        <v>0</v>
      </c>
      <c r="O11" s="106" t="str">
        <f t="shared" si="1"/>
        <v/>
      </c>
    </row>
    <row r="12" spans="1:15" s="25" customFormat="1" ht="12.6" customHeight="1" x14ac:dyDescent="0.2">
      <c r="A12" s="105" t="s">
        <v>359</v>
      </c>
      <c r="B12" s="26">
        <v>0</v>
      </c>
      <c r="C12" s="26">
        <v>0</v>
      </c>
      <c r="D12" s="26">
        <v>60</v>
      </c>
      <c r="E12" s="26">
        <v>9.9</v>
      </c>
      <c r="F12" s="26">
        <v>0</v>
      </c>
      <c r="G12" s="26">
        <v>950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0"/>
        <v>1019.9</v>
      </c>
      <c r="O12" s="106">
        <f t="shared" si="1"/>
        <v>339.96666666666664</v>
      </c>
    </row>
    <row r="13" spans="1:15" s="25" customFormat="1" ht="12.6" customHeight="1" x14ac:dyDescent="0.2">
      <c r="A13" s="105" t="s">
        <v>70</v>
      </c>
      <c r="B13" s="26">
        <v>0</v>
      </c>
      <c r="C13" s="26">
        <v>46.47</v>
      </c>
      <c r="D13" s="26">
        <v>0</v>
      </c>
      <c r="E13" s="26">
        <v>0</v>
      </c>
      <c r="F13" s="26">
        <v>64.099999999999994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 t="shared" si="0"/>
        <v>110.57</v>
      </c>
      <c r="O13" s="106">
        <f t="shared" si="1"/>
        <v>55.284999999999997</v>
      </c>
    </row>
    <row r="14" spans="1:15" s="25" customFormat="1" ht="12.6" customHeight="1" x14ac:dyDescent="0.2">
      <c r="A14" s="117" t="s">
        <v>491</v>
      </c>
      <c r="B14" s="26">
        <v>93.81</v>
      </c>
      <c r="C14" s="26">
        <v>0</v>
      </c>
      <c r="D14" s="26">
        <v>151.02000000000001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184">
        <f t="shared" si="0"/>
        <v>244.83</v>
      </c>
      <c r="O14" s="106">
        <f t="shared" si="1"/>
        <v>122.41500000000001</v>
      </c>
    </row>
    <row r="15" spans="1:15" s="25" customFormat="1" ht="12.6" customHeight="1" x14ac:dyDescent="0.2">
      <c r="A15" s="117" t="s">
        <v>67</v>
      </c>
      <c r="B15" s="26">
        <v>94.7</v>
      </c>
      <c r="C15" s="26">
        <v>0</v>
      </c>
      <c r="D15" s="26">
        <v>0</v>
      </c>
      <c r="E15" s="26">
        <v>0</v>
      </c>
      <c r="F15" s="26">
        <v>8.6</v>
      </c>
      <c r="G15" s="26">
        <v>0</v>
      </c>
      <c r="H15" s="26">
        <v>0</v>
      </c>
      <c r="I15" s="26">
        <v>0</v>
      </c>
      <c r="J15" s="26">
        <v>28.05</v>
      </c>
      <c r="K15" s="26">
        <v>0</v>
      </c>
      <c r="L15" s="26">
        <v>0</v>
      </c>
      <c r="M15" s="26">
        <v>0</v>
      </c>
      <c r="N15" s="184">
        <f t="shared" si="0"/>
        <v>131.35</v>
      </c>
      <c r="O15" s="106">
        <f t="shared" si="1"/>
        <v>43.783333333333331</v>
      </c>
    </row>
    <row r="16" spans="1:15" s="25" customFormat="1" ht="12.6" customHeight="1" x14ac:dyDescent="0.2">
      <c r="A16" s="117" t="s">
        <v>218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20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84">
        <f t="shared" si="0"/>
        <v>20</v>
      </c>
      <c r="O16" s="106">
        <f t="shared" si="1"/>
        <v>20</v>
      </c>
    </row>
    <row r="17" spans="1:15" s="25" customFormat="1" ht="12.6" customHeight="1" x14ac:dyDescent="0.2">
      <c r="A17" s="117" t="s">
        <v>142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84">
        <f t="shared" si="0"/>
        <v>0</v>
      </c>
      <c r="O17" s="106" t="str">
        <f t="shared" si="1"/>
        <v/>
      </c>
    </row>
    <row r="18" spans="1:15" s="25" customFormat="1" ht="12.6" customHeight="1" x14ac:dyDescent="0.2">
      <c r="A18" s="105" t="s">
        <v>481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84">
        <f>SUM(B18:M18)</f>
        <v>0</v>
      </c>
      <c r="O18" s="106" t="str">
        <f t="shared" si="1"/>
        <v/>
      </c>
    </row>
    <row r="19" spans="1:15" s="25" customFormat="1" ht="12.6" customHeight="1" x14ac:dyDescent="0.2">
      <c r="A19" s="105" t="s">
        <v>88</v>
      </c>
      <c r="B19" s="26">
        <v>0</v>
      </c>
      <c r="C19" s="26">
        <v>0</v>
      </c>
      <c r="D19" s="26">
        <v>69.900000000000006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74.83</v>
      </c>
      <c r="K19" s="26">
        <v>0</v>
      </c>
      <c r="L19" s="26">
        <v>0</v>
      </c>
      <c r="M19" s="26">
        <v>0</v>
      </c>
      <c r="N19" s="184">
        <f t="shared" si="0"/>
        <v>144.73000000000002</v>
      </c>
      <c r="O19" s="106">
        <f t="shared" si="1"/>
        <v>72.365000000000009</v>
      </c>
    </row>
    <row r="20" spans="1:15" s="25" customFormat="1" ht="12.6" customHeight="1" x14ac:dyDescent="0.2">
      <c r="A20" s="105" t="s">
        <v>77</v>
      </c>
      <c r="B20" s="26">
        <v>0</v>
      </c>
      <c r="C20" s="26">
        <v>0</v>
      </c>
      <c r="D20" s="26">
        <v>0</v>
      </c>
      <c r="E20" s="26">
        <v>0</v>
      </c>
      <c r="F20" s="26">
        <v>50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84">
        <f t="shared" si="0"/>
        <v>50</v>
      </c>
      <c r="O20" s="106">
        <f t="shared" si="1"/>
        <v>50</v>
      </c>
    </row>
    <row r="21" spans="1:15" s="25" customFormat="1" ht="12.6" customHeight="1" x14ac:dyDescent="0.2">
      <c r="A21" s="105" t="s">
        <v>111</v>
      </c>
      <c r="B21" s="26">
        <v>0</v>
      </c>
      <c r="C21" s="26">
        <v>51.59</v>
      </c>
      <c r="D21" s="26">
        <v>97.22</v>
      </c>
      <c r="E21" s="26">
        <v>0</v>
      </c>
      <c r="F21" s="26">
        <v>48.92</v>
      </c>
      <c r="G21" s="26">
        <v>0</v>
      </c>
      <c r="H21" s="26">
        <v>0</v>
      </c>
      <c r="I21" s="26">
        <v>24.77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0"/>
        <v>222.50000000000003</v>
      </c>
      <c r="O21" s="106">
        <f t="shared" si="1"/>
        <v>55.625000000000007</v>
      </c>
    </row>
    <row r="22" spans="1:15" s="25" customFormat="1" ht="12.6" customHeight="1" x14ac:dyDescent="0.2">
      <c r="A22" s="105" t="s">
        <v>430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05" t="s">
        <v>126</v>
      </c>
      <c r="B23" s="26">
        <v>62.93</v>
      </c>
      <c r="C23" s="26">
        <v>0</v>
      </c>
      <c r="D23" s="26">
        <v>210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0"/>
        <v>272.93</v>
      </c>
      <c r="O23" s="106">
        <f t="shared" si="1"/>
        <v>136.465</v>
      </c>
    </row>
    <row r="24" spans="1:15" s="25" customFormat="1" ht="12.6" customHeight="1" x14ac:dyDescent="0.2">
      <c r="A24" s="105" t="s">
        <v>69</v>
      </c>
      <c r="B24" s="26">
        <v>0</v>
      </c>
      <c r="C24" s="26">
        <v>0</v>
      </c>
      <c r="D24" s="26">
        <v>18.7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84">
        <f t="shared" si="0"/>
        <v>18.7</v>
      </c>
      <c r="O24" s="106">
        <f t="shared" si="1"/>
        <v>18.7</v>
      </c>
    </row>
    <row r="25" spans="1:15" s="25" customFormat="1" ht="12.6" customHeight="1" x14ac:dyDescent="0.2">
      <c r="A25" s="105" t="s">
        <v>610</v>
      </c>
      <c r="B25" s="26">
        <v>0</v>
      </c>
      <c r="C25" s="26">
        <v>0</v>
      </c>
      <c r="D25" s="26">
        <v>0</v>
      </c>
      <c r="E25" s="26">
        <v>180</v>
      </c>
      <c r="F25" s="26">
        <v>0</v>
      </c>
      <c r="G25" s="26">
        <v>0</v>
      </c>
      <c r="H25" s="26">
        <v>0</v>
      </c>
      <c r="I25" s="26">
        <v>0</v>
      </c>
      <c r="J25" s="26">
        <v>130</v>
      </c>
      <c r="K25" s="26">
        <v>0</v>
      </c>
      <c r="L25" s="26">
        <v>0</v>
      </c>
      <c r="M25" s="26">
        <v>0</v>
      </c>
      <c r="N25" s="184">
        <f t="shared" si="0"/>
        <v>310</v>
      </c>
      <c r="O25" s="106">
        <f t="shared" si="1"/>
        <v>155</v>
      </c>
    </row>
    <row r="26" spans="1:15" s="25" customFormat="1" ht="12.6" customHeight="1" x14ac:dyDescent="0.2">
      <c r="A26" s="105" t="s">
        <v>118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7</v>
      </c>
      <c r="K26" s="26">
        <v>0</v>
      </c>
      <c r="L26" s="26">
        <v>0</v>
      </c>
      <c r="M26" s="26">
        <v>0</v>
      </c>
      <c r="N26" s="184">
        <f t="shared" si="0"/>
        <v>7</v>
      </c>
      <c r="O26" s="106">
        <f t="shared" si="1"/>
        <v>7</v>
      </c>
    </row>
    <row r="27" spans="1:15" s="25" customFormat="1" ht="12.6" customHeight="1" x14ac:dyDescent="0.2">
      <c r="A27" s="105" t="s">
        <v>176</v>
      </c>
      <c r="B27" s="26">
        <v>210</v>
      </c>
      <c r="C27" s="26">
        <v>610</v>
      </c>
      <c r="D27" s="26">
        <v>132.5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180</v>
      </c>
      <c r="K27" s="26">
        <v>0</v>
      </c>
      <c r="L27" s="26">
        <v>0</v>
      </c>
      <c r="M27" s="26">
        <v>0</v>
      </c>
      <c r="N27" s="184">
        <f t="shared" si="0"/>
        <v>1132.5</v>
      </c>
      <c r="O27" s="106">
        <f t="shared" si="1"/>
        <v>283.125</v>
      </c>
    </row>
    <row r="28" spans="1:15" s="25" customFormat="1" ht="12.6" customHeight="1" x14ac:dyDescent="0.2">
      <c r="A28" s="105" t="s">
        <v>661</v>
      </c>
      <c r="B28" s="26"/>
      <c r="C28" s="26"/>
      <c r="D28" s="26">
        <v>1046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84"/>
      <c r="O28" s="106">
        <f t="shared" si="1"/>
        <v>1046</v>
      </c>
    </row>
    <row r="29" spans="1:15" s="25" customFormat="1" ht="12.6" customHeight="1" x14ac:dyDescent="0.2">
      <c r="A29" s="105" t="s">
        <v>487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0"/>
        <v>0</v>
      </c>
      <c r="O29" s="106" t="str">
        <f t="shared" si="1"/>
        <v/>
      </c>
    </row>
    <row r="30" spans="1:15" s="25" customFormat="1" ht="12.6" customHeight="1" x14ac:dyDescent="0.2">
      <c r="A30" s="105" t="s">
        <v>102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05" t="s">
        <v>76</v>
      </c>
      <c r="B31" s="26">
        <v>0</v>
      </c>
      <c r="C31" s="26">
        <v>0</v>
      </c>
      <c r="D31" s="26">
        <v>54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184">
        <f t="shared" si="0"/>
        <v>54</v>
      </c>
      <c r="O31" s="106">
        <f t="shared" si="1"/>
        <v>54</v>
      </c>
    </row>
    <row r="32" spans="1:15" s="25" customFormat="1" ht="12.6" customHeight="1" x14ac:dyDescent="0.2">
      <c r="A32" s="105" t="s">
        <v>295</v>
      </c>
      <c r="B32" s="26">
        <v>0</v>
      </c>
      <c r="C32" s="26">
        <v>0</v>
      </c>
      <c r="D32" s="26">
        <v>36.5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0"/>
        <v>36.5</v>
      </c>
      <c r="O32" s="106">
        <f t="shared" si="1"/>
        <v>36.5</v>
      </c>
    </row>
    <row r="33" spans="1:15" s="25" customFormat="1" ht="12.6" customHeight="1" x14ac:dyDescent="0.2">
      <c r="A33" s="105" t="s">
        <v>283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 t="shared" si="0"/>
        <v>0</v>
      </c>
      <c r="O33" s="106" t="str">
        <f t="shared" si="1"/>
        <v/>
      </c>
    </row>
    <row r="34" spans="1:15" s="25" customFormat="1" ht="12.6" customHeight="1" x14ac:dyDescent="0.2">
      <c r="A34" s="105" t="s">
        <v>385</v>
      </c>
      <c r="B34" s="26">
        <v>0</v>
      </c>
      <c r="C34" s="26">
        <v>0</v>
      </c>
      <c r="D34" s="26">
        <v>480</v>
      </c>
      <c r="E34" s="26">
        <v>0</v>
      </c>
      <c r="F34" s="26">
        <v>0</v>
      </c>
      <c r="G34" s="26">
        <v>0</v>
      </c>
      <c r="H34" s="26">
        <v>28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84">
        <f t="shared" si="0"/>
        <v>508</v>
      </c>
      <c r="O34" s="106">
        <f t="shared" si="1"/>
        <v>254</v>
      </c>
    </row>
    <row r="35" spans="1:15" s="25" customFormat="1" ht="12.6" customHeight="1" x14ac:dyDescent="0.2">
      <c r="A35" s="105" t="s">
        <v>545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184">
        <f>SUM(B35:M35)</f>
        <v>0</v>
      </c>
      <c r="O35" s="106" t="str">
        <f t="shared" si="1"/>
        <v/>
      </c>
    </row>
    <row r="36" spans="1:15" s="25" customFormat="1" ht="12.6" customHeight="1" x14ac:dyDescent="0.2">
      <c r="A36" s="105" t="s">
        <v>206</v>
      </c>
      <c r="B36" s="26">
        <v>195.3</v>
      </c>
      <c r="C36" s="26">
        <v>195.3</v>
      </c>
      <c r="D36" s="26">
        <v>195.3</v>
      </c>
      <c r="E36" s="26">
        <v>75.5</v>
      </c>
      <c r="F36" s="26">
        <v>75.5</v>
      </c>
      <c r="G36" s="26">
        <v>95.53</v>
      </c>
      <c r="H36" s="26">
        <v>95.53</v>
      </c>
      <c r="I36" s="26">
        <v>95.51</v>
      </c>
      <c r="J36" s="26">
        <v>95.48</v>
      </c>
      <c r="K36" s="26">
        <v>0</v>
      </c>
      <c r="L36" s="26">
        <v>0</v>
      </c>
      <c r="M36" s="26">
        <v>0</v>
      </c>
      <c r="N36" s="184">
        <f t="shared" si="0"/>
        <v>1118.95</v>
      </c>
      <c r="O36" s="106">
        <f t="shared" si="1"/>
        <v>124.32777777777778</v>
      </c>
    </row>
    <row r="37" spans="1:15" s="25" customFormat="1" ht="12.6" customHeight="1" x14ac:dyDescent="0.2">
      <c r="A37" s="105" t="s">
        <v>536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84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05" t="s">
        <v>500</v>
      </c>
      <c r="B38" s="26">
        <v>108.75</v>
      </c>
      <c r="C38" s="26">
        <v>58</v>
      </c>
      <c r="D38" s="26">
        <v>78.95</v>
      </c>
      <c r="E38" s="26">
        <v>18.399999999999999</v>
      </c>
      <c r="F38" s="26">
        <v>28.75</v>
      </c>
      <c r="G38" s="26">
        <v>9.1999999999999993</v>
      </c>
      <c r="H38" s="26">
        <v>153.1</v>
      </c>
      <c r="I38" s="26">
        <v>26.7</v>
      </c>
      <c r="J38" s="26">
        <v>157.44999999999999</v>
      </c>
      <c r="K38" s="26">
        <v>0</v>
      </c>
      <c r="L38" s="26">
        <v>0</v>
      </c>
      <c r="M38" s="26">
        <v>0</v>
      </c>
      <c r="N38" s="184">
        <f t="shared" si="0"/>
        <v>639.29999999999995</v>
      </c>
      <c r="O38" s="106">
        <f t="shared" si="1"/>
        <v>71.033333333333331</v>
      </c>
    </row>
    <row r="39" spans="1:15" s="25" customFormat="1" ht="12.6" customHeight="1" x14ac:dyDescent="0.2">
      <c r="A39" s="105" t="s">
        <v>95</v>
      </c>
      <c r="B39" s="26">
        <v>225.79</v>
      </c>
      <c r="C39" s="26">
        <v>126.92</v>
      </c>
      <c r="D39" s="26">
        <v>113.55</v>
      </c>
      <c r="E39" s="26">
        <v>173.57</v>
      </c>
      <c r="F39" s="26">
        <v>155.99</v>
      </c>
      <c r="G39" s="26">
        <v>94.13</v>
      </c>
      <c r="H39" s="26">
        <v>117.08</v>
      </c>
      <c r="I39" s="26">
        <v>97.43</v>
      </c>
      <c r="J39" s="26">
        <v>104.66</v>
      </c>
      <c r="K39" s="26">
        <v>0</v>
      </c>
      <c r="L39" s="26">
        <v>0</v>
      </c>
      <c r="M39" s="26">
        <v>0</v>
      </c>
      <c r="N39" s="184">
        <f t="shared" si="0"/>
        <v>1209.1200000000001</v>
      </c>
      <c r="O39" s="106">
        <f t="shared" si="1"/>
        <v>134.34666666666669</v>
      </c>
    </row>
    <row r="40" spans="1:15" s="25" customFormat="1" ht="12.6" customHeight="1" x14ac:dyDescent="0.2">
      <c r="A40" s="105" t="s">
        <v>112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184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98</v>
      </c>
      <c r="B41" s="26">
        <v>763.71</v>
      </c>
      <c r="C41" s="26">
        <v>659.01</v>
      </c>
      <c r="D41" s="26">
        <v>669.61</v>
      </c>
      <c r="E41" s="26">
        <v>393.72</v>
      </c>
      <c r="F41" s="26">
        <v>511.3</v>
      </c>
      <c r="G41" s="26">
        <v>113.3</v>
      </c>
      <c r="H41" s="26">
        <v>80.400000000000006</v>
      </c>
      <c r="I41" s="26">
        <v>130.63</v>
      </c>
      <c r="J41" s="26">
        <v>562.70000000000005</v>
      </c>
      <c r="K41" s="26">
        <v>0</v>
      </c>
      <c r="L41" s="26">
        <v>0</v>
      </c>
      <c r="M41" s="26">
        <v>0</v>
      </c>
      <c r="N41" s="184">
        <f t="shared" si="0"/>
        <v>3884.380000000001</v>
      </c>
      <c r="O41" s="106">
        <f t="shared" si="1"/>
        <v>431.59777777777788</v>
      </c>
    </row>
    <row r="42" spans="1:15" s="25" customFormat="1" ht="12.6" customHeight="1" x14ac:dyDescent="0.2">
      <c r="A42" s="105" t="s">
        <v>99</v>
      </c>
      <c r="B42" s="26">
        <v>559.79999999999995</v>
      </c>
      <c r="C42" s="26">
        <v>559.79999999999995</v>
      </c>
      <c r="D42" s="26">
        <v>559.79999999999995</v>
      </c>
      <c r="E42" s="26">
        <v>0</v>
      </c>
      <c r="F42" s="26">
        <v>559.79999999999995</v>
      </c>
      <c r="G42" s="26">
        <v>1119.5999999999999</v>
      </c>
      <c r="H42" s="26">
        <v>559.79999999999995</v>
      </c>
      <c r="I42" s="26">
        <v>401.19</v>
      </c>
      <c r="J42" s="26">
        <v>279.89999999999998</v>
      </c>
      <c r="K42" s="26">
        <v>0</v>
      </c>
      <c r="L42" s="26">
        <v>0</v>
      </c>
      <c r="M42" s="26">
        <v>0</v>
      </c>
      <c r="N42" s="184">
        <f t="shared" si="0"/>
        <v>4599.6899999999987</v>
      </c>
      <c r="O42" s="106">
        <f t="shared" si="1"/>
        <v>574.96124999999984</v>
      </c>
    </row>
    <row r="43" spans="1:15" s="25" customFormat="1" ht="12.6" customHeight="1" x14ac:dyDescent="0.2">
      <c r="A43" s="105" t="s">
        <v>629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84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74</v>
      </c>
      <c r="B44" s="26">
        <v>123.25</v>
      </c>
      <c r="C44" s="26">
        <v>123.27</v>
      </c>
      <c r="D44" s="26">
        <v>123.25</v>
      </c>
      <c r="E44" s="26">
        <v>123.24</v>
      </c>
      <c r="F44" s="26">
        <v>123.34</v>
      </c>
      <c r="G44" s="26">
        <v>123.08</v>
      </c>
      <c r="H44" s="26">
        <v>123.1</v>
      </c>
      <c r="I44" s="26">
        <v>0</v>
      </c>
      <c r="J44" s="26">
        <v>246.37</v>
      </c>
      <c r="K44" s="26">
        <v>0</v>
      </c>
      <c r="L44" s="26">
        <v>0</v>
      </c>
      <c r="M44" s="26">
        <v>0</v>
      </c>
      <c r="N44" s="184">
        <f t="shared" si="0"/>
        <v>1108.9000000000001</v>
      </c>
      <c r="O44" s="106">
        <f t="shared" si="1"/>
        <v>138.61250000000001</v>
      </c>
    </row>
    <row r="45" spans="1:15" s="25" customFormat="1" ht="12.6" customHeight="1" x14ac:dyDescent="0.2">
      <c r="A45" s="105" t="s">
        <v>75</v>
      </c>
      <c r="B45" s="26">
        <v>254.74</v>
      </c>
      <c r="C45" s="26">
        <v>228.38</v>
      </c>
      <c r="D45" s="26">
        <v>286.06</v>
      </c>
      <c r="E45" s="26">
        <v>266.27</v>
      </c>
      <c r="F45" s="26">
        <v>229.58</v>
      </c>
      <c r="G45" s="26">
        <v>224.76</v>
      </c>
      <c r="H45" s="26">
        <v>198.22</v>
      </c>
      <c r="I45" s="26">
        <v>176.56</v>
      </c>
      <c r="J45" s="26">
        <v>165.86</v>
      </c>
      <c r="K45" s="26">
        <v>0</v>
      </c>
      <c r="L45" s="26">
        <v>0</v>
      </c>
      <c r="M45" s="26">
        <v>0</v>
      </c>
      <c r="N45" s="184">
        <f t="shared" si="0"/>
        <v>2030.4299999999998</v>
      </c>
      <c r="O45" s="106">
        <f t="shared" si="1"/>
        <v>225.60333333333332</v>
      </c>
    </row>
    <row r="46" spans="1:15" s="25" customFormat="1" ht="12.6" customHeight="1" x14ac:dyDescent="0.2">
      <c r="A46" s="105" t="s">
        <v>79</v>
      </c>
      <c r="B46" s="26">
        <v>0</v>
      </c>
      <c r="C46" s="26">
        <v>0</v>
      </c>
      <c r="D46" s="26">
        <v>78.5</v>
      </c>
      <c r="E46" s="26">
        <v>42</v>
      </c>
      <c r="F46" s="26">
        <v>42</v>
      </c>
      <c r="G46" s="26">
        <v>49</v>
      </c>
      <c r="H46" s="26">
        <v>49</v>
      </c>
      <c r="I46" s="26">
        <v>49</v>
      </c>
      <c r="J46" s="26">
        <v>49</v>
      </c>
      <c r="K46" s="26">
        <v>0</v>
      </c>
      <c r="L46" s="26">
        <v>0</v>
      </c>
      <c r="M46" s="26">
        <v>0</v>
      </c>
      <c r="N46" s="184">
        <f t="shared" si="0"/>
        <v>358.5</v>
      </c>
      <c r="O46" s="106">
        <f t="shared" si="1"/>
        <v>51.214285714285715</v>
      </c>
    </row>
    <row r="47" spans="1:15" s="25" customFormat="1" ht="12.6" customHeight="1" x14ac:dyDescent="0.2">
      <c r="A47" s="105" t="s">
        <v>520</v>
      </c>
      <c r="B47" s="26">
        <v>0</v>
      </c>
      <c r="C47" s="26">
        <v>114.88</v>
      </c>
      <c r="D47" s="26">
        <v>118.3</v>
      </c>
      <c r="E47" s="26">
        <v>0.57999999999999996</v>
      </c>
      <c r="F47" s="26">
        <v>0.14000000000000001</v>
      </c>
      <c r="G47" s="26">
        <v>0</v>
      </c>
      <c r="H47" s="26">
        <v>0</v>
      </c>
      <c r="I47" s="26">
        <v>8.5</v>
      </c>
      <c r="J47" s="26">
        <v>0</v>
      </c>
      <c r="K47" s="26">
        <v>0</v>
      </c>
      <c r="L47" s="26">
        <v>0</v>
      </c>
      <c r="M47" s="26">
        <v>0</v>
      </c>
      <c r="N47" s="184">
        <f t="shared" si="0"/>
        <v>242.4</v>
      </c>
      <c r="O47" s="106">
        <f t="shared" si="1"/>
        <v>48.480000000000004</v>
      </c>
    </row>
    <row r="48" spans="1:15" s="25" customFormat="1" ht="12.6" customHeight="1" x14ac:dyDescent="0.2">
      <c r="A48" s="105" t="s">
        <v>81</v>
      </c>
      <c r="B48" s="26">
        <v>129.94</v>
      </c>
      <c r="C48" s="26">
        <v>258.14999999999998</v>
      </c>
      <c r="D48" s="26">
        <v>133.33000000000001</v>
      </c>
      <c r="E48" s="26">
        <v>129.87</v>
      </c>
      <c r="F48" s="26">
        <v>161.96</v>
      </c>
      <c r="G48" s="26">
        <v>125.64</v>
      </c>
      <c r="H48" s="26">
        <v>125.64</v>
      </c>
      <c r="I48" s="26">
        <v>125.64</v>
      </c>
      <c r="J48" s="26">
        <v>125.64</v>
      </c>
      <c r="K48" s="26">
        <v>0</v>
      </c>
      <c r="L48" s="26">
        <v>0</v>
      </c>
      <c r="M48" s="26">
        <v>0</v>
      </c>
      <c r="N48" s="184">
        <f>SUM(B48:M48)</f>
        <v>1315.8100000000002</v>
      </c>
      <c r="O48" s="106">
        <f t="shared" si="1"/>
        <v>146.20111111111112</v>
      </c>
    </row>
    <row r="49" spans="1:15" s="25" customFormat="1" ht="12.6" customHeight="1" thickBot="1" x14ac:dyDescent="0.25">
      <c r="A49" s="168" t="s">
        <v>1</v>
      </c>
      <c r="B49" s="178">
        <f t="shared" ref="B49:M49" si="2">SUM(B7:B48)</f>
        <v>2862.81</v>
      </c>
      <c r="C49" s="178">
        <f t="shared" si="2"/>
        <v>3061.7700000000004</v>
      </c>
      <c r="D49" s="178">
        <f t="shared" si="2"/>
        <v>4782.4900000000007</v>
      </c>
      <c r="E49" s="178">
        <f t="shared" si="2"/>
        <v>1413.0499999999997</v>
      </c>
      <c r="F49" s="178">
        <f t="shared" si="2"/>
        <v>2109.98</v>
      </c>
      <c r="G49" s="178">
        <f t="shared" si="2"/>
        <v>2944.23</v>
      </c>
      <c r="H49" s="178">
        <f t="shared" si="2"/>
        <v>1639.87</v>
      </c>
      <c r="I49" s="178">
        <f>SUM(I7:I48)</f>
        <v>1185.93</v>
      </c>
      <c r="J49" s="178">
        <f t="shared" si="2"/>
        <v>3276.93</v>
      </c>
      <c r="K49" s="178">
        <f t="shared" si="2"/>
        <v>0</v>
      </c>
      <c r="L49" s="181">
        <f t="shared" si="2"/>
        <v>0</v>
      </c>
      <c r="M49" s="172">
        <f t="shared" si="2"/>
        <v>0</v>
      </c>
      <c r="N49" s="172">
        <f>SUM(N7:N48)</f>
        <v>22231.060000000005</v>
      </c>
      <c r="O49" s="315">
        <f>IFERROR(AVERAGEIF(B49:M49,"&gt;0"),"")</f>
        <v>2586.3399999999997</v>
      </c>
    </row>
    <row r="50" spans="1:15" s="25" customFormat="1" ht="12.6" customHeight="1" thickBot="1" x14ac:dyDescent="0.25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6"/>
      <c r="N50" s="116"/>
      <c r="O50" s="31"/>
    </row>
    <row r="51" spans="1:15" s="71" customFormat="1" ht="12.6" customHeight="1" thickBot="1" x14ac:dyDescent="0.25">
      <c r="A51" s="72" t="s">
        <v>2</v>
      </c>
      <c r="B51" s="86">
        <f t="shared" ref="B51:M51" si="3">B6</f>
        <v>43831</v>
      </c>
      <c r="C51" s="86">
        <f t="shared" si="3"/>
        <v>43862</v>
      </c>
      <c r="D51" s="86">
        <f t="shared" si="3"/>
        <v>43891</v>
      </c>
      <c r="E51" s="86">
        <f t="shared" si="3"/>
        <v>43922</v>
      </c>
      <c r="F51" s="86">
        <f t="shared" si="3"/>
        <v>43952</v>
      </c>
      <c r="G51" s="86">
        <f t="shared" si="3"/>
        <v>43983</v>
      </c>
      <c r="H51" s="86">
        <f t="shared" si="3"/>
        <v>44013</v>
      </c>
      <c r="I51" s="86">
        <f t="shared" si="3"/>
        <v>44044</v>
      </c>
      <c r="J51" s="86">
        <f t="shared" si="3"/>
        <v>44075</v>
      </c>
      <c r="K51" s="86">
        <f t="shared" si="3"/>
        <v>44105</v>
      </c>
      <c r="L51" s="86">
        <f t="shared" si="3"/>
        <v>44136</v>
      </c>
      <c r="M51" s="86">
        <f t="shared" si="3"/>
        <v>44166</v>
      </c>
      <c r="N51" s="73" t="str">
        <f>'PATO BRANCO'!N6</f>
        <v>Total</v>
      </c>
      <c r="O51" s="72" t="str">
        <f>'PATO BRANCO'!O6</f>
        <v>Média</v>
      </c>
    </row>
    <row r="52" spans="1:15" s="25" customFormat="1" ht="12.6" customHeight="1" x14ac:dyDescent="0.2">
      <c r="A52" s="111" t="s">
        <v>5</v>
      </c>
      <c r="B52" s="26">
        <v>0</v>
      </c>
      <c r="C52" s="26">
        <v>3000</v>
      </c>
      <c r="D52" s="26">
        <v>4000</v>
      </c>
      <c r="E52" s="26">
        <v>4000</v>
      </c>
      <c r="F52" s="26">
        <v>4000</v>
      </c>
      <c r="G52" s="26">
        <v>4000</v>
      </c>
      <c r="H52" s="26">
        <v>4000</v>
      </c>
      <c r="I52" s="26">
        <v>4000</v>
      </c>
      <c r="J52" s="26">
        <v>4000</v>
      </c>
      <c r="K52" s="26">
        <v>0</v>
      </c>
      <c r="L52" s="26">
        <v>0</v>
      </c>
      <c r="M52" s="26">
        <v>0</v>
      </c>
      <c r="N52" s="241">
        <f>SUM(B52:M52)</f>
        <v>31000</v>
      </c>
      <c r="O52" s="106">
        <f>IFERROR(AVERAGEIF(B52:M52,"&gt;0"),"")</f>
        <v>3875</v>
      </c>
    </row>
    <row r="53" spans="1:15" s="25" customFormat="1" ht="12.6" customHeight="1" x14ac:dyDescent="0.2">
      <c r="A53" s="111" t="s">
        <v>526</v>
      </c>
      <c r="B53" s="26">
        <v>0</v>
      </c>
      <c r="C53" s="26">
        <v>159.9</v>
      </c>
      <c r="D53" s="26">
        <v>0</v>
      </c>
      <c r="E53" s="26">
        <v>0</v>
      </c>
      <c r="F53" s="26">
        <v>0</v>
      </c>
      <c r="G53" s="26">
        <v>950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41">
        <f t="shared" ref="N53:N62" si="4">SUM(B53:M53)</f>
        <v>1109.9000000000001</v>
      </c>
      <c r="O53" s="106">
        <f t="shared" ref="O53:O61" si="5">IFERROR(AVERAGEIF(B53:M53,"&gt;0"),"")</f>
        <v>554.95000000000005</v>
      </c>
    </row>
    <row r="54" spans="1:15" s="25" customFormat="1" ht="12.6" customHeight="1" x14ac:dyDescent="0.2">
      <c r="A54" s="111" t="s">
        <v>429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41">
        <f t="shared" si="4"/>
        <v>0</v>
      </c>
      <c r="O54" s="106" t="str">
        <f t="shared" si="5"/>
        <v/>
      </c>
    </row>
    <row r="55" spans="1:15" s="25" customFormat="1" ht="12.6" customHeight="1" x14ac:dyDescent="0.2">
      <c r="A55" s="111" t="s">
        <v>321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41">
        <f t="shared" si="4"/>
        <v>0</v>
      </c>
      <c r="O55" s="106" t="str">
        <f t="shared" si="5"/>
        <v/>
      </c>
    </row>
    <row r="56" spans="1:15" s="25" customFormat="1" ht="12.6" customHeight="1" x14ac:dyDescent="0.2">
      <c r="A56" s="111" t="s">
        <v>148</v>
      </c>
      <c r="B56" s="26">
        <v>0</v>
      </c>
      <c r="C56" s="26">
        <v>0</v>
      </c>
      <c r="D56" s="26">
        <v>0</v>
      </c>
      <c r="E56" s="26">
        <v>0</v>
      </c>
      <c r="F56" s="26">
        <v>2020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41">
        <f t="shared" si="4"/>
        <v>2020</v>
      </c>
      <c r="O56" s="106">
        <f t="shared" si="5"/>
        <v>2020</v>
      </c>
    </row>
    <row r="57" spans="1:15" s="25" customFormat="1" ht="12.6" customHeight="1" x14ac:dyDescent="0.2">
      <c r="A57" s="111" t="s">
        <v>252</v>
      </c>
      <c r="B57" s="26">
        <v>210</v>
      </c>
      <c r="C57" s="26">
        <v>0</v>
      </c>
      <c r="D57" s="26">
        <v>2459.6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41">
        <f t="shared" si="4"/>
        <v>2669.6</v>
      </c>
      <c r="O57" s="106">
        <f t="shared" si="5"/>
        <v>1334.8</v>
      </c>
    </row>
    <row r="58" spans="1:15" s="25" customFormat="1" ht="12.6" customHeight="1" x14ac:dyDescent="0.2">
      <c r="A58" s="112" t="s">
        <v>507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41">
        <f t="shared" si="4"/>
        <v>0</v>
      </c>
      <c r="O58" s="106" t="str">
        <f t="shared" si="5"/>
        <v/>
      </c>
    </row>
    <row r="59" spans="1:15" s="25" customFormat="1" ht="12.6" customHeight="1" x14ac:dyDescent="0.2">
      <c r="A59" s="112" t="s">
        <v>657</v>
      </c>
      <c r="B59" s="26">
        <v>0</v>
      </c>
      <c r="C59" s="26">
        <v>40</v>
      </c>
      <c r="D59" s="26">
        <v>120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41">
        <f t="shared" si="4"/>
        <v>160</v>
      </c>
      <c r="O59" s="106">
        <f t="shared" si="5"/>
        <v>80</v>
      </c>
    </row>
    <row r="60" spans="1:15" s="25" customFormat="1" ht="12.6" customHeight="1" x14ac:dyDescent="0.2">
      <c r="A60" s="112" t="s">
        <v>649</v>
      </c>
      <c r="B60" s="26">
        <v>0</v>
      </c>
      <c r="C60" s="26"/>
      <c r="D60" s="26">
        <v>47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41">
        <f t="shared" si="4"/>
        <v>47</v>
      </c>
      <c r="O60" s="106">
        <f t="shared" si="5"/>
        <v>47</v>
      </c>
    </row>
    <row r="61" spans="1:15" s="25" customFormat="1" ht="12.6" customHeight="1" x14ac:dyDescent="0.2">
      <c r="A61" s="112" t="s">
        <v>3</v>
      </c>
      <c r="B61" s="26">
        <v>8.5</v>
      </c>
      <c r="C61" s="26">
        <v>45.3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238.2</v>
      </c>
      <c r="K61" s="26">
        <v>0</v>
      </c>
      <c r="L61" s="26">
        <v>0</v>
      </c>
      <c r="M61" s="26">
        <v>0</v>
      </c>
      <c r="N61" s="241">
        <f t="shared" si="4"/>
        <v>292</v>
      </c>
      <c r="O61" s="106">
        <f t="shared" si="5"/>
        <v>97.333333333333329</v>
      </c>
    </row>
    <row r="62" spans="1:15" s="25" customFormat="1" ht="12.6" customHeight="1" thickBot="1" x14ac:dyDescent="0.25">
      <c r="A62" s="176" t="s">
        <v>1</v>
      </c>
      <c r="B62" s="177">
        <f t="shared" ref="B62:M62" si="6">SUM(B52:B61)</f>
        <v>218.5</v>
      </c>
      <c r="C62" s="177">
        <f t="shared" si="6"/>
        <v>3245.2000000000003</v>
      </c>
      <c r="D62" s="177">
        <f t="shared" si="6"/>
        <v>6626.6</v>
      </c>
      <c r="E62" s="177">
        <f t="shared" si="6"/>
        <v>4000</v>
      </c>
      <c r="F62" s="177">
        <f t="shared" si="6"/>
        <v>6020</v>
      </c>
      <c r="G62" s="177">
        <f t="shared" si="6"/>
        <v>4950</v>
      </c>
      <c r="H62" s="177">
        <f t="shared" si="6"/>
        <v>4000</v>
      </c>
      <c r="I62" s="177">
        <f t="shared" si="6"/>
        <v>4000</v>
      </c>
      <c r="J62" s="177">
        <f t="shared" si="6"/>
        <v>4238.2</v>
      </c>
      <c r="K62" s="177">
        <f t="shared" si="6"/>
        <v>0</v>
      </c>
      <c r="L62" s="177">
        <f t="shared" si="6"/>
        <v>0</v>
      </c>
      <c r="M62" s="177">
        <f t="shared" si="6"/>
        <v>0</v>
      </c>
      <c r="N62" s="303">
        <f t="shared" si="4"/>
        <v>37298.5</v>
      </c>
      <c r="O62" s="304">
        <f>IFERROR(AVERAGEIF(B62:M62,"&gt;0"),"")</f>
        <v>4144.2777777777774</v>
      </c>
    </row>
    <row r="63" spans="1:15" s="25" customFormat="1" ht="12.6" customHeight="1" thickBot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43"/>
      <c r="O63" s="39"/>
    </row>
    <row r="64" spans="1:15" s="34" customFormat="1" ht="12.6" customHeight="1" thickBot="1" x14ac:dyDescent="0.25">
      <c r="A64" s="185" t="s">
        <v>9</v>
      </c>
      <c r="B64" s="186">
        <f>'[2]2020'!C45</f>
        <v>7209.39</v>
      </c>
      <c r="C64" s="186">
        <f>'[2]2020'!D45</f>
        <v>7595.61</v>
      </c>
      <c r="D64" s="186">
        <f>'[2]2020'!E45</f>
        <v>9518.86</v>
      </c>
      <c r="E64" s="186">
        <f>'[2]2020'!F45</f>
        <v>11958.58</v>
      </c>
      <c r="F64" s="186">
        <f>'[2]2020'!G45</f>
        <v>13824.89</v>
      </c>
      <c r="G64" s="186">
        <f>'[2]2020'!H45</f>
        <v>15649.69</v>
      </c>
      <c r="H64" s="186">
        <f>'[2]2020'!I45</f>
        <v>18048.669999999998</v>
      </c>
      <c r="I64" s="186">
        <f>'[2]2020'!J45</f>
        <v>21084.9</v>
      </c>
      <c r="J64" s="186">
        <f>'[2]2020'!K45</f>
        <v>22330.81</v>
      </c>
      <c r="K64" s="186">
        <f>'[2]2020'!L45</f>
        <v>0</v>
      </c>
      <c r="L64" s="186">
        <f>'[2]2020'!M45</f>
        <v>0</v>
      </c>
      <c r="M64" s="186">
        <f>'[2]2020'!N45</f>
        <v>0</v>
      </c>
      <c r="N64" s="42"/>
      <c r="O64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9:C49 D49 H49 F49 J49:M49" formulaRange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/>
  <dimension ref="A1:Q68"/>
  <sheetViews>
    <sheetView topLeftCell="A34" zoomScale="130" zoomScaleNormal="130" workbookViewId="0">
      <selection activeCell="K58" sqref="K58"/>
    </sheetView>
  </sheetViews>
  <sheetFormatPr defaultRowHeight="12.75" x14ac:dyDescent="0.2"/>
  <cols>
    <col min="1" max="1" width="39" style="44" customWidth="1"/>
    <col min="2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7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7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7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7" s="52" customFormat="1" ht="12.6" customHeight="1" x14ac:dyDescent="0.2">
      <c r="A4" s="569" t="s">
        <v>20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7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7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7" s="25" customFormat="1" ht="12.6" customHeight="1" x14ac:dyDescent="0.2">
      <c r="A7" s="105" t="s">
        <v>113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184">
        <f t="shared" ref="N7:N12" si="0">SUM(B7:M7)</f>
        <v>0</v>
      </c>
      <c r="O7" s="106" t="str">
        <f>IFERROR(AVERAGEIF(B7:M7,"&gt;0"),"")</f>
        <v/>
      </c>
    </row>
    <row r="8" spans="1:17" s="25" customFormat="1" ht="12.6" customHeight="1" x14ac:dyDescent="0.2">
      <c r="A8" s="105" t="s">
        <v>589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184">
        <f t="shared" si="0"/>
        <v>0</v>
      </c>
      <c r="O8" s="106" t="str">
        <f t="shared" ref="O8:O51" si="1">IFERROR(AVERAGEIF(B8:M8,"&gt;0"),"")</f>
        <v/>
      </c>
    </row>
    <row r="9" spans="1:17" s="25" customFormat="1" ht="12.6" customHeight="1" x14ac:dyDescent="0.2">
      <c r="A9" s="105" t="s">
        <v>630</v>
      </c>
      <c r="B9" s="27">
        <v>0</v>
      </c>
      <c r="C9" s="27">
        <v>1424</v>
      </c>
      <c r="D9" s="27">
        <v>0</v>
      </c>
      <c r="E9" s="27">
        <v>0</v>
      </c>
      <c r="F9" s="27">
        <v>222.5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184">
        <f t="shared" si="0"/>
        <v>1646.5</v>
      </c>
      <c r="O9" s="106">
        <f t="shared" si="1"/>
        <v>823.25</v>
      </c>
    </row>
    <row r="10" spans="1:17" s="25" customFormat="1" ht="12.6" customHeight="1" x14ac:dyDescent="0.2">
      <c r="A10" s="105" t="s">
        <v>278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184">
        <f t="shared" si="0"/>
        <v>0</v>
      </c>
      <c r="O10" s="106" t="str">
        <f t="shared" si="1"/>
        <v/>
      </c>
    </row>
    <row r="11" spans="1:17" s="25" customFormat="1" ht="12.6" customHeight="1" x14ac:dyDescent="0.2">
      <c r="A11" s="105" t="s">
        <v>386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184">
        <f t="shared" si="0"/>
        <v>0</v>
      </c>
      <c r="O11" s="106" t="str">
        <f t="shared" si="1"/>
        <v/>
      </c>
    </row>
    <row r="12" spans="1:17" s="25" customFormat="1" ht="12.6" customHeight="1" x14ac:dyDescent="0.2">
      <c r="A12" s="105" t="s">
        <v>157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958.62</v>
      </c>
      <c r="J12" s="27">
        <v>150</v>
      </c>
      <c r="K12" s="27">
        <v>0</v>
      </c>
      <c r="L12" s="27">
        <v>0</v>
      </c>
      <c r="M12" s="27">
        <v>0</v>
      </c>
      <c r="N12" s="184">
        <f t="shared" si="0"/>
        <v>1108.6199999999999</v>
      </c>
      <c r="O12" s="106">
        <f t="shared" si="1"/>
        <v>554.30999999999995</v>
      </c>
    </row>
    <row r="13" spans="1:17" s="25" customFormat="1" ht="12.6" customHeight="1" x14ac:dyDescent="0.2">
      <c r="A13" s="105" t="s">
        <v>154</v>
      </c>
      <c r="B13" s="27">
        <v>0</v>
      </c>
      <c r="C13" s="27">
        <v>0</v>
      </c>
      <c r="D13" s="27">
        <v>312.5</v>
      </c>
      <c r="E13" s="27">
        <v>8.9</v>
      </c>
      <c r="F13" s="27">
        <v>0</v>
      </c>
      <c r="G13" s="27">
        <v>85.9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184">
        <f t="shared" ref="N13:N51" si="2">SUM(B13:M13)</f>
        <v>407.29999999999995</v>
      </c>
      <c r="O13" s="106">
        <f t="shared" si="1"/>
        <v>135.76666666666665</v>
      </c>
    </row>
    <row r="14" spans="1:17" s="25" customFormat="1" ht="12.6" customHeight="1" x14ac:dyDescent="0.2">
      <c r="A14" s="105" t="s">
        <v>167</v>
      </c>
      <c r="B14" s="27">
        <v>0</v>
      </c>
      <c r="C14" s="27">
        <v>499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84">
        <f>SUM(B14:M14)</f>
        <v>499</v>
      </c>
      <c r="O14" s="106">
        <f t="shared" si="1"/>
        <v>499</v>
      </c>
    </row>
    <row r="15" spans="1:17" s="25" customFormat="1" ht="12.6" customHeight="1" x14ac:dyDescent="0.2">
      <c r="A15" s="105" t="s">
        <v>182</v>
      </c>
      <c r="B15" s="27">
        <v>0</v>
      </c>
      <c r="C15" s="27">
        <v>0</v>
      </c>
      <c r="D15" s="27">
        <v>1481</v>
      </c>
      <c r="E15" s="27">
        <v>0</v>
      </c>
      <c r="F15" s="27">
        <v>60.5</v>
      </c>
      <c r="G15" s="27"/>
      <c r="H15" s="27">
        <v>460.94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84">
        <f>SUM(B15:M15)</f>
        <v>2002.44</v>
      </c>
      <c r="O15" s="106">
        <f t="shared" si="1"/>
        <v>667.48</v>
      </c>
    </row>
    <row r="16" spans="1:17" s="25" customFormat="1" ht="12.6" customHeight="1" x14ac:dyDescent="0.2">
      <c r="A16" s="117" t="s">
        <v>187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184">
        <f>SUM(B16:M16)</f>
        <v>0</v>
      </c>
      <c r="O16" s="106" t="str">
        <f t="shared" si="1"/>
        <v/>
      </c>
      <c r="Q16" s="30"/>
    </row>
    <row r="17" spans="1:15" s="25" customFormat="1" ht="12.6" customHeight="1" x14ac:dyDescent="0.2">
      <c r="A17" s="105" t="s">
        <v>491</v>
      </c>
      <c r="B17" s="27">
        <v>0</v>
      </c>
      <c r="C17" s="27">
        <v>29.86</v>
      </c>
      <c r="D17" s="27">
        <v>397.69</v>
      </c>
      <c r="E17" s="27">
        <v>0</v>
      </c>
      <c r="F17" s="27">
        <v>19.899999999999999</v>
      </c>
      <c r="G17" s="27">
        <v>255.47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184">
        <f t="shared" si="2"/>
        <v>702.92</v>
      </c>
      <c r="O17" s="106">
        <f t="shared" si="1"/>
        <v>175.73</v>
      </c>
    </row>
    <row r="18" spans="1:15" s="25" customFormat="1" ht="12.6" customHeight="1" x14ac:dyDescent="0.2">
      <c r="A18" s="117" t="s">
        <v>67</v>
      </c>
      <c r="B18" s="27">
        <v>0</v>
      </c>
      <c r="C18" s="27">
        <v>0</v>
      </c>
      <c r="D18" s="27">
        <v>95.25</v>
      </c>
      <c r="E18" s="27">
        <v>0</v>
      </c>
      <c r="F18" s="27">
        <v>0</v>
      </c>
      <c r="G18" s="27">
        <v>63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184">
        <f t="shared" si="2"/>
        <v>158.25</v>
      </c>
      <c r="O18" s="106">
        <f t="shared" si="1"/>
        <v>79.125</v>
      </c>
    </row>
    <row r="19" spans="1:15" s="25" customFormat="1" ht="12.6" customHeight="1" x14ac:dyDescent="0.2">
      <c r="A19" s="117" t="s">
        <v>590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84">
        <f t="shared" si="2"/>
        <v>0</v>
      </c>
      <c r="O19" s="106" t="str">
        <f t="shared" si="1"/>
        <v/>
      </c>
    </row>
    <row r="20" spans="1:15" s="25" customFormat="1" ht="12.6" customHeight="1" x14ac:dyDescent="0.2">
      <c r="A20" s="117" t="s">
        <v>216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184">
        <f t="shared" si="2"/>
        <v>0</v>
      </c>
      <c r="O20" s="106" t="str">
        <f t="shared" si="1"/>
        <v/>
      </c>
    </row>
    <row r="21" spans="1:15" s="25" customFormat="1" ht="12.6" customHeight="1" x14ac:dyDescent="0.2">
      <c r="A21" s="117" t="s">
        <v>91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184">
        <f t="shared" si="2"/>
        <v>0</v>
      </c>
      <c r="O21" s="106" t="str">
        <f t="shared" si="1"/>
        <v/>
      </c>
    </row>
    <row r="22" spans="1:15" s="25" customFormat="1" ht="12.6" customHeight="1" x14ac:dyDescent="0.2">
      <c r="A22" s="117" t="s">
        <v>158</v>
      </c>
      <c r="B22" s="27">
        <v>0</v>
      </c>
      <c r="C22" s="27">
        <v>250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184">
        <f t="shared" si="2"/>
        <v>250</v>
      </c>
      <c r="O22" s="106">
        <f t="shared" si="1"/>
        <v>250</v>
      </c>
    </row>
    <row r="23" spans="1:15" s="25" customFormat="1" ht="12.6" customHeight="1" x14ac:dyDescent="0.2">
      <c r="A23" s="117" t="s">
        <v>196</v>
      </c>
      <c r="B23" s="27">
        <v>0</v>
      </c>
      <c r="C23" s="27">
        <v>70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200</v>
      </c>
      <c r="K23" s="27">
        <v>0</v>
      </c>
      <c r="L23" s="27">
        <v>0</v>
      </c>
      <c r="M23" s="27">
        <v>0</v>
      </c>
      <c r="N23" s="184">
        <f t="shared" si="2"/>
        <v>270</v>
      </c>
      <c r="O23" s="106">
        <f t="shared" si="1"/>
        <v>135</v>
      </c>
    </row>
    <row r="24" spans="1:15" s="25" customFormat="1" ht="12.6" customHeight="1" x14ac:dyDescent="0.2">
      <c r="A24" s="105" t="s">
        <v>142</v>
      </c>
      <c r="B24" s="27">
        <v>0</v>
      </c>
      <c r="C24" s="27">
        <v>275</v>
      </c>
      <c r="D24" s="27">
        <v>50</v>
      </c>
      <c r="E24" s="27">
        <v>0</v>
      </c>
      <c r="F24" s="27">
        <v>0</v>
      </c>
      <c r="G24" s="27">
        <v>0</v>
      </c>
      <c r="H24" s="27">
        <v>10</v>
      </c>
      <c r="I24" s="27">
        <v>0</v>
      </c>
      <c r="J24" s="27">
        <v>150</v>
      </c>
      <c r="K24" s="27">
        <v>0</v>
      </c>
      <c r="L24" s="27">
        <v>0</v>
      </c>
      <c r="M24" s="27">
        <v>0</v>
      </c>
      <c r="N24" s="184">
        <f t="shared" si="2"/>
        <v>485</v>
      </c>
      <c r="O24" s="106">
        <f t="shared" si="1"/>
        <v>121.25</v>
      </c>
    </row>
    <row r="25" spans="1:15" s="25" customFormat="1" ht="12.6" customHeight="1" x14ac:dyDescent="0.2">
      <c r="A25" s="105" t="s">
        <v>68</v>
      </c>
      <c r="B25" s="27">
        <v>69.3</v>
      </c>
      <c r="C25" s="27">
        <v>0</v>
      </c>
      <c r="D25" s="27">
        <v>104</v>
      </c>
      <c r="E25" s="27">
        <v>0</v>
      </c>
      <c r="F25" s="27">
        <v>0</v>
      </c>
      <c r="G25" s="27">
        <v>34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184">
        <f t="shared" si="2"/>
        <v>207.3</v>
      </c>
      <c r="O25" s="106">
        <f t="shared" si="1"/>
        <v>69.100000000000009</v>
      </c>
    </row>
    <row r="26" spans="1:15" s="25" customFormat="1" ht="12.6" customHeight="1" x14ac:dyDescent="0.2">
      <c r="A26" s="105" t="s">
        <v>77</v>
      </c>
      <c r="B26" s="27">
        <v>100</v>
      </c>
      <c r="C26" s="27">
        <v>0</v>
      </c>
      <c r="D26" s="27">
        <v>195</v>
      </c>
      <c r="E26" s="27">
        <v>0</v>
      </c>
      <c r="F26" s="27">
        <v>0</v>
      </c>
      <c r="G26" s="27">
        <v>70</v>
      </c>
      <c r="H26" s="27">
        <v>10</v>
      </c>
      <c r="I26" s="27">
        <v>0</v>
      </c>
      <c r="J26" s="27">
        <v>280</v>
      </c>
      <c r="K26" s="27">
        <v>0</v>
      </c>
      <c r="L26" s="27">
        <v>0</v>
      </c>
      <c r="M26" s="27">
        <v>0</v>
      </c>
      <c r="N26" s="184">
        <f>SUM(B26:M26)</f>
        <v>655</v>
      </c>
      <c r="O26" s="106">
        <f t="shared" si="1"/>
        <v>131</v>
      </c>
    </row>
    <row r="27" spans="1:15" s="25" customFormat="1" ht="12.6" customHeight="1" x14ac:dyDescent="0.2">
      <c r="A27" s="105" t="s">
        <v>111</v>
      </c>
      <c r="B27" s="27">
        <v>0</v>
      </c>
      <c r="C27" s="27">
        <v>90.8</v>
      </c>
      <c r="D27" s="27">
        <v>0</v>
      </c>
      <c r="E27" s="27">
        <v>69.900000000000006</v>
      </c>
      <c r="F27" s="27">
        <v>0</v>
      </c>
      <c r="G27" s="27">
        <v>131.75</v>
      </c>
      <c r="H27" s="27">
        <v>0</v>
      </c>
      <c r="I27" s="27">
        <v>0</v>
      </c>
      <c r="J27" s="27">
        <v>148.37</v>
      </c>
      <c r="K27" s="27">
        <v>0</v>
      </c>
      <c r="L27" s="27">
        <v>0</v>
      </c>
      <c r="M27" s="27">
        <v>0</v>
      </c>
      <c r="N27" s="184">
        <f>SUM(B27:M27)</f>
        <v>440.82</v>
      </c>
      <c r="O27" s="106">
        <f t="shared" si="1"/>
        <v>110.205</v>
      </c>
    </row>
    <row r="28" spans="1:15" s="25" customFormat="1" ht="12.6" customHeight="1" x14ac:dyDescent="0.2">
      <c r="A28" s="105" t="s">
        <v>69</v>
      </c>
      <c r="B28" s="27">
        <v>170</v>
      </c>
      <c r="C28" s="27">
        <v>0</v>
      </c>
      <c r="D28" s="27">
        <v>0</v>
      </c>
      <c r="E28" s="27">
        <v>0</v>
      </c>
      <c r="F28" s="27">
        <v>0</v>
      </c>
      <c r="G28" s="27">
        <v>175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184">
        <f t="shared" si="2"/>
        <v>345</v>
      </c>
      <c r="O28" s="106">
        <f t="shared" si="1"/>
        <v>172.5</v>
      </c>
    </row>
    <row r="29" spans="1:15" s="25" customFormat="1" ht="12.6" customHeight="1" x14ac:dyDescent="0.2">
      <c r="A29" s="105" t="s">
        <v>118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184">
        <f t="shared" si="2"/>
        <v>0</v>
      </c>
      <c r="O29" s="106" t="str">
        <f t="shared" si="1"/>
        <v/>
      </c>
    </row>
    <row r="30" spans="1:15" s="25" customFormat="1" ht="12.6" customHeight="1" x14ac:dyDescent="0.2">
      <c r="A30" s="105" t="s">
        <v>76</v>
      </c>
      <c r="B30" s="27">
        <v>237.6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184">
        <f t="shared" si="2"/>
        <v>237.6</v>
      </c>
      <c r="O30" s="106">
        <f t="shared" si="1"/>
        <v>237.6</v>
      </c>
    </row>
    <row r="31" spans="1:15" s="15" customFormat="1" ht="12.6" customHeight="1" x14ac:dyDescent="0.2">
      <c r="A31" s="105" t="s">
        <v>610</v>
      </c>
      <c r="B31" s="27">
        <v>935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42">
        <f t="shared" si="2"/>
        <v>935</v>
      </c>
      <c r="O31" s="106">
        <f t="shared" si="1"/>
        <v>935</v>
      </c>
    </row>
    <row r="32" spans="1:15" s="25" customFormat="1" ht="12.6" customHeight="1" x14ac:dyDescent="0.2">
      <c r="A32" s="105" t="s">
        <v>404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184">
        <f>SUM(B32:M32)</f>
        <v>0</v>
      </c>
      <c r="O32" s="106" t="str">
        <f t="shared" si="1"/>
        <v/>
      </c>
    </row>
    <row r="33" spans="1:15" s="25" customFormat="1" ht="12.6" customHeight="1" x14ac:dyDescent="0.2">
      <c r="A33" s="270" t="s">
        <v>667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62.63</v>
      </c>
      <c r="K33" s="27">
        <v>0</v>
      </c>
      <c r="L33" s="27">
        <v>0</v>
      </c>
      <c r="M33" s="27">
        <v>0</v>
      </c>
      <c r="N33" s="184">
        <f>SUM(B33:M33)</f>
        <v>62.63</v>
      </c>
      <c r="O33" s="106">
        <f t="shared" si="1"/>
        <v>62.63</v>
      </c>
    </row>
    <row r="34" spans="1:15" s="25" customFormat="1" ht="12.6" customHeight="1" x14ac:dyDescent="0.2">
      <c r="A34" s="270" t="s">
        <v>372</v>
      </c>
      <c r="B34" s="27">
        <v>29.81</v>
      </c>
      <c r="C34" s="27">
        <v>29.81</v>
      </c>
      <c r="D34" s="27">
        <v>29.81</v>
      </c>
      <c r="E34" s="27">
        <v>29.81</v>
      </c>
      <c r="F34" s="27">
        <v>29.81</v>
      </c>
      <c r="G34" s="27">
        <v>35.25</v>
      </c>
      <c r="H34" s="27">
        <v>35.25</v>
      </c>
      <c r="I34" s="27">
        <v>35.25</v>
      </c>
      <c r="J34" s="27">
        <v>35.25</v>
      </c>
      <c r="K34" s="27">
        <v>0</v>
      </c>
      <c r="L34" s="27">
        <v>0</v>
      </c>
      <c r="M34" s="27">
        <v>0</v>
      </c>
      <c r="N34" s="184">
        <f>SUM(B34:M34)</f>
        <v>290.04999999999995</v>
      </c>
      <c r="O34" s="106">
        <f t="shared" si="1"/>
        <v>32.227777777777774</v>
      </c>
    </row>
    <row r="35" spans="1:15" s="25" customFormat="1" ht="12.6" customHeight="1" x14ac:dyDescent="0.2">
      <c r="A35" s="105" t="s">
        <v>545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184">
        <f>SUM(B35:M35)</f>
        <v>0</v>
      </c>
      <c r="O35" s="106" t="str">
        <f t="shared" si="1"/>
        <v/>
      </c>
    </row>
    <row r="36" spans="1:15" s="25" customFormat="1" ht="12.6" customHeight="1" x14ac:dyDescent="0.2">
      <c r="A36" s="105" t="s">
        <v>106</v>
      </c>
      <c r="B36" s="27">
        <v>550</v>
      </c>
      <c r="C36" s="27">
        <v>550</v>
      </c>
      <c r="D36" s="27">
        <v>1100</v>
      </c>
      <c r="E36" s="27">
        <v>0</v>
      </c>
      <c r="F36" s="27">
        <v>275</v>
      </c>
      <c r="G36" s="27">
        <v>343</v>
      </c>
      <c r="H36" s="27">
        <v>374</v>
      </c>
      <c r="I36" s="27">
        <v>280</v>
      </c>
      <c r="J36" s="27">
        <v>280</v>
      </c>
      <c r="K36" s="27">
        <v>0</v>
      </c>
      <c r="L36" s="27">
        <v>0</v>
      </c>
      <c r="M36" s="27">
        <v>0</v>
      </c>
      <c r="N36" s="184">
        <f t="shared" si="2"/>
        <v>3752</v>
      </c>
      <c r="O36" s="106">
        <f t="shared" si="1"/>
        <v>469</v>
      </c>
    </row>
    <row r="37" spans="1:15" s="25" customFormat="1" ht="12.6" customHeight="1" x14ac:dyDescent="0.2">
      <c r="A37" s="105" t="s">
        <v>254</v>
      </c>
      <c r="B37" s="27">
        <v>175</v>
      </c>
      <c r="C37" s="27">
        <v>262.5</v>
      </c>
      <c r="D37" s="27">
        <v>158</v>
      </c>
      <c r="E37" s="27">
        <v>0</v>
      </c>
      <c r="F37" s="27">
        <v>175</v>
      </c>
      <c r="G37" s="27">
        <v>700</v>
      </c>
      <c r="H37" s="27">
        <v>350</v>
      </c>
      <c r="I37" s="27">
        <v>0</v>
      </c>
      <c r="J37" s="27">
        <v>700</v>
      </c>
      <c r="K37" s="27">
        <v>0</v>
      </c>
      <c r="L37" s="27">
        <v>0</v>
      </c>
      <c r="M37" s="27">
        <v>0</v>
      </c>
      <c r="N37" s="184">
        <f>SUM(B37:M37)</f>
        <v>2520.5</v>
      </c>
      <c r="O37" s="106">
        <f t="shared" si="1"/>
        <v>360.07142857142856</v>
      </c>
    </row>
    <row r="38" spans="1:15" s="25" customFormat="1" ht="12.6" customHeight="1" x14ac:dyDescent="0.2">
      <c r="A38" s="105" t="s">
        <v>171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184">
        <f t="shared" si="2"/>
        <v>0</v>
      </c>
      <c r="O38" s="106" t="str">
        <f t="shared" si="1"/>
        <v/>
      </c>
    </row>
    <row r="39" spans="1:15" s="25" customFormat="1" ht="12.6" customHeight="1" x14ac:dyDescent="0.2">
      <c r="A39" s="105" t="s">
        <v>500</v>
      </c>
      <c r="B39" s="27">
        <v>272</v>
      </c>
      <c r="C39" s="27">
        <v>134.55000000000001</v>
      </c>
      <c r="D39" s="27">
        <v>0</v>
      </c>
      <c r="E39" s="27">
        <v>191.75</v>
      </c>
      <c r="F39" s="27">
        <v>0</v>
      </c>
      <c r="G39" s="27">
        <v>0</v>
      </c>
      <c r="H39" s="27">
        <v>416.65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184">
        <f t="shared" si="2"/>
        <v>1014.9499999999999</v>
      </c>
      <c r="O39" s="106">
        <f t="shared" si="1"/>
        <v>253.73749999999998</v>
      </c>
    </row>
    <row r="40" spans="1:15" s="25" customFormat="1" ht="12.6" customHeight="1" x14ac:dyDescent="0.2">
      <c r="A40" s="105" t="s">
        <v>95</v>
      </c>
      <c r="B40" s="27">
        <v>319.5</v>
      </c>
      <c r="C40" s="27">
        <v>211.91</v>
      </c>
      <c r="D40" s="27">
        <v>332.28</v>
      </c>
      <c r="E40" s="27">
        <v>253.25</v>
      </c>
      <c r="F40" s="27">
        <v>84.13</v>
      </c>
      <c r="G40" s="27">
        <v>88.72</v>
      </c>
      <c r="H40" s="27">
        <v>88.5</v>
      </c>
      <c r="I40" s="27">
        <v>81.41</v>
      </c>
      <c r="J40" s="27">
        <v>85.27</v>
      </c>
      <c r="K40" s="27">
        <v>0</v>
      </c>
      <c r="L40" s="27">
        <v>0</v>
      </c>
      <c r="M40" s="27">
        <v>0</v>
      </c>
      <c r="N40" s="184">
        <f t="shared" si="2"/>
        <v>1544.9700000000003</v>
      </c>
      <c r="O40" s="106">
        <f t="shared" si="1"/>
        <v>171.66333333333336</v>
      </c>
    </row>
    <row r="41" spans="1:15" s="15" customFormat="1" ht="12.6" customHeight="1" x14ac:dyDescent="0.2">
      <c r="A41" s="105" t="s">
        <v>169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42">
        <f t="shared" si="2"/>
        <v>0</v>
      </c>
      <c r="O41" s="106" t="str">
        <f t="shared" si="1"/>
        <v/>
      </c>
    </row>
    <row r="42" spans="1:15" s="15" customFormat="1" ht="12.6" customHeight="1" x14ac:dyDescent="0.2">
      <c r="A42" s="105" t="s">
        <v>96</v>
      </c>
      <c r="B42" s="27">
        <v>0</v>
      </c>
      <c r="C42" s="27">
        <v>0</v>
      </c>
      <c r="D42" s="27">
        <v>0</v>
      </c>
      <c r="E42" s="27">
        <v>0</v>
      </c>
      <c r="F42" s="27">
        <v>30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42">
        <f t="shared" si="2"/>
        <v>30</v>
      </c>
      <c r="O42" s="106">
        <f t="shared" si="1"/>
        <v>30</v>
      </c>
    </row>
    <row r="43" spans="1:15" s="25" customFormat="1" ht="12.6" customHeight="1" x14ac:dyDescent="0.2">
      <c r="A43" s="105" t="s">
        <v>74</v>
      </c>
      <c r="B43" s="27">
        <v>50</v>
      </c>
      <c r="C43" s="27">
        <v>50</v>
      </c>
      <c r="D43" s="27">
        <v>100</v>
      </c>
      <c r="E43" s="27">
        <v>0</v>
      </c>
      <c r="F43" s="27">
        <v>50</v>
      </c>
      <c r="G43" s="27">
        <v>50</v>
      </c>
      <c r="H43" s="27">
        <v>50</v>
      </c>
      <c r="I43" s="27">
        <v>50</v>
      </c>
      <c r="J43" s="27">
        <v>50</v>
      </c>
      <c r="K43" s="27">
        <v>0</v>
      </c>
      <c r="L43" s="27">
        <v>0</v>
      </c>
      <c r="M43" s="27">
        <v>0</v>
      </c>
      <c r="N43" s="184">
        <f t="shared" si="2"/>
        <v>450</v>
      </c>
      <c r="O43" s="106">
        <f t="shared" si="1"/>
        <v>56.25</v>
      </c>
    </row>
    <row r="44" spans="1:15" s="25" customFormat="1" ht="12.6" customHeight="1" x14ac:dyDescent="0.2">
      <c r="A44" s="105" t="s">
        <v>75</v>
      </c>
      <c r="B44" s="27">
        <v>906.54</v>
      </c>
      <c r="C44" s="27">
        <v>908.27</v>
      </c>
      <c r="D44" s="27">
        <v>978.15</v>
      </c>
      <c r="E44" s="27">
        <v>850.92</v>
      </c>
      <c r="F44" s="27">
        <v>901.29</v>
      </c>
      <c r="G44" s="27">
        <v>905.17</v>
      </c>
      <c r="H44" s="27">
        <v>905.17</v>
      </c>
      <c r="I44" s="27">
        <v>906.11</v>
      </c>
      <c r="J44" s="27">
        <v>479.62</v>
      </c>
      <c r="K44" s="27">
        <v>0</v>
      </c>
      <c r="L44" s="27">
        <v>0</v>
      </c>
      <c r="M44" s="27">
        <v>0</v>
      </c>
      <c r="N44" s="184">
        <f t="shared" si="2"/>
        <v>7741.24</v>
      </c>
      <c r="O44" s="106">
        <f t="shared" si="1"/>
        <v>860.13777777777773</v>
      </c>
    </row>
    <row r="45" spans="1:15" s="25" customFormat="1" ht="12.6" customHeight="1" x14ac:dyDescent="0.2">
      <c r="A45" s="105" t="s">
        <v>591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184">
        <f t="shared" si="2"/>
        <v>0</v>
      </c>
      <c r="O45" s="106" t="str">
        <f t="shared" si="1"/>
        <v/>
      </c>
    </row>
    <row r="46" spans="1:15" s="25" customFormat="1" ht="12.6" customHeight="1" x14ac:dyDescent="0.2">
      <c r="A46" s="105" t="s">
        <v>184</v>
      </c>
      <c r="B46" s="27">
        <v>0</v>
      </c>
      <c r="C46" s="27">
        <v>0</v>
      </c>
      <c r="D46" s="27">
        <v>171.15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184">
        <f t="shared" si="2"/>
        <v>171.15</v>
      </c>
      <c r="O46" s="106">
        <f t="shared" si="1"/>
        <v>171.15</v>
      </c>
    </row>
    <row r="47" spans="1:15" s="25" customFormat="1" ht="12.6" customHeight="1" x14ac:dyDescent="0.2">
      <c r="A47" s="105" t="s">
        <v>352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184">
        <f t="shared" si="2"/>
        <v>0</v>
      </c>
      <c r="O47" s="106" t="str">
        <f t="shared" si="1"/>
        <v/>
      </c>
    </row>
    <row r="48" spans="1:15" s="25" customFormat="1" ht="12.6" customHeight="1" x14ac:dyDescent="0.2">
      <c r="A48" s="105" t="s">
        <v>269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184">
        <f t="shared" si="2"/>
        <v>0</v>
      </c>
      <c r="O48" s="106" t="str">
        <f t="shared" si="1"/>
        <v/>
      </c>
    </row>
    <row r="49" spans="1:15" s="25" customFormat="1" ht="12.6" customHeight="1" x14ac:dyDescent="0.2">
      <c r="A49" s="105" t="s">
        <v>79</v>
      </c>
      <c r="B49" s="27">
        <v>0</v>
      </c>
      <c r="C49" s="27">
        <v>43.5</v>
      </c>
      <c r="D49" s="27">
        <v>43.5</v>
      </c>
      <c r="E49" s="27">
        <v>42</v>
      </c>
      <c r="F49" s="27">
        <v>42</v>
      </c>
      <c r="G49" s="27">
        <v>85.5</v>
      </c>
      <c r="H49" s="27">
        <v>49</v>
      </c>
      <c r="I49" s="27">
        <v>49</v>
      </c>
      <c r="J49" s="27">
        <v>49</v>
      </c>
      <c r="K49" s="27">
        <v>0</v>
      </c>
      <c r="L49" s="27">
        <v>0</v>
      </c>
      <c r="M49" s="27">
        <v>0</v>
      </c>
      <c r="N49" s="184">
        <f t="shared" si="2"/>
        <v>403.5</v>
      </c>
      <c r="O49" s="106">
        <f t="shared" si="1"/>
        <v>50.4375</v>
      </c>
    </row>
    <row r="50" spans="1:15" s="25" customFormat="1" ht="12.6" customHeight="1" x14ac:dyDescent="0.2">
      <c r="A50" s="105" t="s">
        <v>81</v>
      </c>
      <c r="B50" s="27">
        <v>130.9</v>
      </c>
      <c r="C50" s="27">
        <v>129.91</v>
      </c>
      <c r="D50" s="27">
        <v>129.88999999999999</v>
      </c>
      <c r="E50" s="27">
        <v>129.87</v>
      </c>
      <c r="F50" s="27">
        <v>129.85</v>
      </c>
      <c r="G50" s="27">
        <v>125.64</v>
      </c>
      <c r="H50" s="27">
        <v>125.64</v>
      </c>
      <c r="I50" s="27">
        <v>125.64</v>
      </c>
      <c r="J50" s="27">
        <v>125.64</v>
      </c>
      <c r="K50" s="27">
        <v>0</v>
      </c>
      <c r="L50" s="27">
        <v>0</v>
      </c>
      <c r="M50" s="27">
        <v>0</v>
      </c>
      <c r="N50" s="184">
        <f t="shared" si="2"/>
        <v>1152.98</v>
      </c>
      <c r="O50" s="106">
        <f t="shared" si="1"/>
        <v>128.10888888888888</v>
      </c>
    </row>
    <row r="51" spans="1:15" s="25" customFormat="1" ht="12.6" customHeight="1" x14ac:dyDescent="0.2">
      <c r="A51" s="105" t="s">
        <v>87</v>
      </c>
      <c r="B51" s="27">
        <v>3.57</v>
      </c>
      <c r="C51" s="27">
        <v>0.67</v>
      </c>
      <c r="D51" s="27">
        <v>0</v>
      </c>
      <c r="E51" s="27">
        <v>0</v>
      </c>
      <c r="F51" s="27">
        <v>15.49</v>
      </c>
      <c r="G51" s="27">
        <v>0</v>
      </c>
      <c r="H51" s="27">
        <v>2.2400000000000002</v>
      </c>
      <c r="I51" s="27">
        <v>0</v>
      </c>
      <c r="J51" s="27">
        <v>6.1</v>
      </c>
      <c r="K51" s="27">
        <v>0</v>
      </c>
      <c r="L51" s="27">
        <v>0</v>
      </c>
      <c r="M51" s="27">
        <v>0</v>
      </c>
      <c r="N51" s="184">
        <f t="shared" si="2"/>
        <v>28.07</v>
      </c>
      <c r="O51" s="106">
        <f t="shared" si="1"/>
        <v>5.6139999999999999</v>
      </c>
    </row>
    <row r="52" spans="1:15" s="25" customFormat="1" ht="12.6" customHeight="1" thickBot="1" x14ac:dyDescent="0.25">
      <c r="A52" s="168" t="s">
        <v>1</v>
      </c>
      <c r="B52" s="178">
        <f>SUM(B7:B51)</f>
        <v>3949.2200000000003</v>
      </c>
      <c r="C52" s="178">
        <f t="shared" ref="C52:M52" si="3">SUM(C7:C51)</f>
        <v>4959.78</v>
      </c>
      <c r="D52" s="178">
        <f t="shared" si="3"/>
        <v>5678.2199999999993</v>
      </c>
      <c r="E52" s="178">
        <f t="shared" si="3"/>
        <v>1576.4</v>
      </c>
      <c r="F52" s="178">
        <f t="shared" si="3"/>
        <v>2035.47</v>
      </c>
      <c r="G52" s="178">
        <f t="shared" si="3"/>
        <v>3148.3999999999996</v>
      </c>
      <c r="H52" s="178">
        <f t="shared" si="3"/>
        <v>2877.39</v>
      </c>
      <c r="I52" s="178">
        <f>SUM(I7:I51)</f>
        <v>2486.0299999999997</v>
      </c>
      <c r="J52" s="178">
        <f t="shared" si="3"/>
        <v>2801.8799999999997</v>
      </c>
      <c r="K52" s="178">
        <f t="shared" si="3"/>
        <v>0</v>
      </c>
      <c r="L52" s="178">
        <f t="shared" si="3"/>
        <v>0</v>
      </c>
      <c r="M52" s="178">
        <f t="shared" si="3"/>
        <v>0</v>
      </c>
      <c r="N52" s="178">
        <f>SUM(B52:M52)</f>
        <v>29512.789999999997</v>
      </c>
      <c r="O52" s="315">
        <f>IFERROR(AVERAGEIF(B52:M52,"&gt;0"),"")</f>
        <v>3279.1988888888886</v>
      </c>
    </row>
    <row r="53" spans="1:15" s="71" customFormat="1" ht="12.6" customHeight="1" thickBot="1" x14ac:dyDescent="0.25">
      <c r="A53" s="252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165"/>
    </row>
    <row r="54" spans="1:15" s="71" customFormat="1" ht="12.6" customHeight="1" thickBot="1" x14ac:dyDescent="0.25">
      <c r="A54" s="72" t="s">
        <v>2</v>
      </c>
      <c r="B54" s="136">
        <f t="shared" ref="B54:M54" si="4">B6</f>
        <v>43831</v>
      </c>
      <c r="C54" s="137">
        <f t="shared" si="4"/>
        <v>43862</v>
      </c>
      <c r="D54" s="137">
        <f t="shared" si="4"/>
        <v>43891</v>
      </c>
      <c r="E54" s="137">
        <f t="shared" si="4"/>
        <v>43922</v>
      </c>
      <c r="F54" s="137">
        <f t="shared" si="4"/>
        <v>43952</v>
      </c>
      <c r="G54" s="137">
        <f t="shared" si="4"/>
        <v>43983</v>
      </c>
      <c r="H54" s="137">
        <f t="shared" si="4"/>
        <v>44013</v>
      </c>
      <c r="I54" s="137">
        <f t="shared" si="4"/>
        <v>44044</v>
      </c>
      <c r="J54" s="137">
        <f t="shared" si="4"/>
        <v>44075</v>
      </c>
      <c r="K54" s="137">
        <f t="shared" si="4"/>
        <v>44105</v>
      </c>
      <c r="L54" s="137">
        <f t="shared" si="4"/>
        <v>44136</v>
      </c>
      <c r="M54" s="137">
        <f t="shared" si="4"/>
        <v>44166</v>
      </c>
      <c r="N54" s="138" t="str">
        <f>'PATO BRANCO'!N6</f>
        <v>Total</v>
      </c>
      <c r="O54" s="141" t="str">
        <f>'PATO BRANCO'!O6</f>
        <v>Média</v>
      </c>
    </row>
    <row r="55" spans="1:15" s="25" customFormat="1" ht="12.6" customHeight="1" x14ac:dyDescent="0.2">
      <c r="A55" s="111" t="s">
        <v>5</v>
      </c>
      <c r="B55" s="26">
        <v>0</v>
      </c>
      <c r="C55" s="26">
        <v>4000</v>
      </c>
      <c r="D55" s="26">
        <v>4500</v>
      </c>
      <c r="E55" s="26">
        <v>4500</v>
      </c>
      <c r="F55" s="26">
        <v>4500</v>
      </c>
      <c r="G55" s="26">
        <v>4500</v>
      </c>
      <c r="H55" s="26">
        <v>4500</v>
      </c>
      <c r="I55" s="26">
        <v>4500</v>
      </c>
      <c r="J55" s="26">
        <v>4500</v>
      </c>
      <c r="K55" s="26">
        <v>0</v>
      </c>
      <c r="L55" s="26">
        <v>0</v>
      </c>
      <c r="M55" s="26">
        <v>0</v>
      </c>
      <c r="N55" s="214">
        <f t="shared" ref="N55:N66" si="5">SUM(B55:M55)</f>
        <v>35500</v>
      </c>
      <c r="O55" s="106">
        <f>IFERROR(AVERAGEIF(B55:M55,"&gt;0"),"")</f>
        <v>4437.5</v>
      </c>
    </row>
    <row r="56" spans="1:15" s="25" customFormat="1" ht="12.6" customHeight="1" x14ac:dyDescent="0.2">
      <c r="A56" s="111" t="s">
        <v>318</v>
      </c>
      <c r="B56" s="26">
        <v>0</v>
      </c>
      <c r="C56" s="26">
        <v>42.88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14">
        <f>SUM(B56:M56)</f>
        <v>42.88</v>
      </c>
      <c r="O56" s="106">
        <f t="shared" ref="O56:O65" si="6">IFERROR(AVERAGEIF(B56:M56,"&gt;0"),"")</f>
        <v>42.88</v>
      </c>
    </row>
    <row r="57" spans="1:15" s="25" customFormat="1" ht="12.6" customHeight="1" x14ac:dyDescent="0.2">
      <c r="A57" s="111" t="s">
        <v>321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14">
        <f>SUM(B57:M57)</f>
        <v>0</v>
      </c>
      <c r="O57" s="106" t="str">
        <f t="shared" si="6"/>
        <v/>
      </c>
    </row>
    <row r="58" spans="1:15" s="15" customFormat="1" ht="12.6" customHeight="1" x14ac:dyDescent="0.2">
      <c r="A58" s="111" t="s">
        <v>429</v>
      </c>
      <c r="B58" s="26">
        <v>800</v>
      </c>
      <c r="C58" s="26">
        <v>800</v>
      </c>
      <c r="D58" s="26">
        <v>685</v>
      </c>
      <c r="E58" s="26">
        <v>800</v>
      </c>
      <c r="F58" s="26">
        <v>800</v>
      </c>
      <c r="G58" s="26">
        <v>800</v>
      </c>
      <c r="H58" s="26">
        <v>800</v>
      </c>
      <c r="I58" s="26">
        <v>800</v>
      </c>
      <c r="J58" s="26">
        <v>800</v>
      </c>
      <c r="K58" s="26">
        <v>0</v>
      </c>
      <c r="L58" s="26">
        <v>0</v>
      </c>
      <c r="M58" s="26">
        <v>0</v>
      </c>
      <c r="N58" s="242">
        <f>SUM(B58:M58)</f>
        <v>7085</v>
      </c>
      <c r="O58" s="106">
        <f t="shared" si="6"/>
        <v>787.22222222222217</v>
      </c>
    </row>
    <row r="59" spans="1:15" s="25" customFormat="1" ht="12.6" customHeight="1" x14ac:dyDescent="0.2">
      <c r="A59" s="111" t="s">
        <v>587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14">
        <f>SUM(B59:M59)</f>
        <v>0</v>
      </c>
      <c r="O59" s="106" t="str">
        <f t="shared" si="6"/>
        <v/>
      </c>
    </row>
    <row r="60" spans="1:15" s="25" customFormat="1" ht="12.6" customHeight="1" x14ac:dyDescent="0.2">
      <c r="A60" s="111" t="s">
        <v>148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0.04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14">
        <f t="shared" si="5"/>
        <v>0.04</v>
      </c>
      <c r="O60" s="106">
        <f t="shared" si="6"/>
        <v>0.04</v>
      </c>
    </row>
    <row r="61" spans="1:15" s="25" customFormat="1" ht="12.6" customHeight="1" x14ac:dyDescent="0.2">
      <c r="A61" s="112" t="s">
        <v>61</v>
      </c>
      <c r="B61" s="26">
        <v>611</v>
      </c>
      <c r="C61" s="26">
        <v>0</v>
      </c>
      <c r="D61" s="26">
        <v>900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184">
        <f t="shared" si="5"/>
        <v>1511</v>
      </c>
      <c r="O61" s="106">
        <f t="shared" si="6"/>
        <v>755.5</v>
      </c>
    </row>
    <row r="62" spans="1:15" s="25" customFormat="1" ht="12.6" customHeight="1" x14ac:dyDescent="0.2">
      <c r="A62" s="111" t="s">
        <v>588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14">
        <f>SUM(B62:M62)</f>
        <v>0</v>
      </c>
      <c r="O62" s="106" t="str">
        <f t="shared" si="6"/>
        <v/>
      </c>
    </row>
    <row r="63" spans="1:15" s="25" customFormat="1" ht="12.6" customHeight="1" x14ac:dyDescent="0.2">
      <c r="A63" s="112" t="s">
        <v>3</v>
      </c>
      <c r="B63" s="26">
        <v>297.41000000000003</v>
      </c>
      <c r="C63" s="26">
        <v>89.25</v>
      </c>
      <c r="D63" s="26">
        <v>161.5</v>
      </c>
      <c r="E63" s="26">
        <v>0</v>
      </c>
      <c r="F63" s="26">
        <v>0</v>
      </c>
      <c r="G63" s="26">
        <v>101.5</v>
      </c>
      <c r="H63" s="26">
        <v>63</v>
      </c>
      <c r="I63" s="26">
        <v>0</v>
      </c>
      <c r="J63" s="26">
        <v>90</v>
      </c>
      <c r="K63" s="26">
        <v>0</v>
      </c>
      <c r="L63" s="26">
        <v>0</v>
      </c>
      <c r="M63" s="26">
        <v>0</v>
      </c>
      <c r="N63" s="223">
        <f t="shared" si="5"/>
        <v>802.66000000000008</v>
      </c>
      <c r="O63" s="106">
        <f t="shared" si="6"/>
        <v>133.77666666666667</v>
      </c>
    </row>
    <row r="64" spans="1:15" s="25" customFormat="1" ht="12.6" customHeight="1" x14ac:dyDescent="0.2">
      <c r="A64" s="112" t="s">
        <v>652</v>
      </c>
      <c r="B64" s="26"/>
      <c r="C64" s="26">
        <v>141</v>
      </c>
      <c r="D64" s="26">
        <v>141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23">
        <f t="shared" si="5"/>
        <v>282</v>
      </c>
      <c r="O64" s="106">
        <f t="shared" si="6"/>
        <v>141</v>
      </c>
    </row>
    <row r="65" spans="1:15" s="25" customFormat="1" ht="12.6" customHeight="1" x14ac:dyDescent="0.2">
      <c r="A65" s="112" t="s">
        <v>155</v>
      </c>
      <c r="B65" s="26">
        <v>78.260000000000005</v>
      </c>
      <c r="C65" s="26">
        <v>55.74</v>
      </c>
      <c r="D65" s="26">
        <v>65.91</v>
      </c>
      <c r="E65" s="26">
        <v>49.22</v>
      </c>
      <c r="F65" s="26">
        <v>42.1</v>
      </c>
      <c r="G65" s="26">
        <v>32.590000000000003</v>
      </c>
      <c r="H65" s="26">
        <v>23.24</v>
      </c>
      <c r="I65" s="26">
        <v>15.74</v>
      </c>
      <c r="J65" s="26">
        <v>0</v>
      </c>
      <c r="K65" s="26">
        <v>0</v>
      </c>
      <c r="L65" s="26">
        <v>0</v>
      </c>
      <c r="M65" s="26">
        <v>0</v>
      </c>
      <c r="N65" s="183">
        <f t="shared" si="5"/>
        <v>362.80000000000007</v>
      </c>
      <c r="O65" s="106">
        <f t="shared" si="6"/>
        <v>45.350000000000009</v>
      </c>
    </row>
    <row r="66" spans="1:15" s="25" customFormat="1" ht="12.6" customHeight="1" thickBot="1" x14ac:dyDescent="0.25">
      <c r="A66" s="176" t="s">
        <v>1</v>
      </c>
      <c r="B66" s="177">
        <f t="shared" ref="B66:M66" si="7">SUM(B55:B65)</f>
        <v>1786.67</v>
      </c>
      <c r="C66" s="177">
        <f>SUM(C55:C65)</f>
        <v>5128.87</v>
      </c>
      <c r="D66" s="177">
        <f t="shared" si="7"/>
        <v>6453.41</v>
      </c>
      <c r="E66" s="177">
        <f t="shared" si="7"/>
        <v>5349.22</v>
      </c>
      <c r="F66" s="177">
        <f>SUM(F55:F65)</f>
        <v>5342.1</v>
      </c>
      <c r="G66" s="177">
        <f>SUM(G55:G65)</f>
        <v>5434.09</v>
      </c>
      <c r="H66" s="177">
        <f t="shared" si="7"/>
        <v>5386.28</v>
      </c>
      <c r="I66" s="177">
        <f t="shared" si="7"/>
        <v>5315.74</v>
      </c>
      <c r="J66" s="177">
        <f t="shared" si="7"/>
        <v>5390</v>
      </c>
      <c r="K66" s="177">
        <f t="shared" si="7"/>
        <v>0</v>
      </c>
      <c r="L66" s="177">
        <f t="shared" si="7"/>
        <v>0</v>
      </c>
      <c r="M66" s="177">
        <f t="shared" si="7"/>
        <v>0</v>
      </c>
      <c r="N66" s="177">
        <f t="shared" si="5"/>
        <v>45586.380000000005</v>
      </c>
      <c r="O66" s="304">
        <f>IFERROR(AVERAGEIF(B66:M66,"&gt;0"),"")</f>
        <v>5065.1533333333336</v>
      </c>
    </row>
    <row r="67" spans="1:15" s="25" customFormat="1" ht="12.6" customHeight="1" thickBot="1" x14ac:dyDescent="0.25">
      <c r="A67" s="4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43"/>
      <c r="O67" s="39"/>
    </row>
    <row r="68" spans="1:15" s="34" customFormat="1" ht="12.6" customHeight="1" thickBot="1" x14ac:dyDescent="0.25">
      <c r="A68" s="187" t="s">
        <v>9</v>
      </c>
      <c r="B68" s="186">
        <f>'[2]2020'!C46</f>
        <v>32535.24</v>
      </c>
      <c r="C68" s="186">
        <f>'[2]2020'!D46</f>
        <v>33780.959999999999</v>
      </c>
      <c r="D68" s="186">
        <f>'[2]2020'!E46</f>
        <v>33934.089999999997</v>
      </c>
      <c r="E68" s="186">
        <f>'[2]2020'!F46</f>
        <v>37857.089999999997</v>
      </c>
      <c r="F68" s="186">
        <f>'[2]2020'!G46</f>
        <v>41438.78</v>
      </c>
      <c r="G68" s="186">
        <f>'[2]2020'!H46</f>
        <v>43858.58</v>
      </c>
      <c r="H68" s="186">
        <f>'[2]2020'!I46</f>
        <v>46288.98</v>
      </c>
      <c r="I68" s="186">
        <f>'[2]2020'!J46</f>
        <v>49139.37</v>
      </c>
      <c r="J68" s="186">
        <f>'[2]2020'!K46</f>
        <v>51712.59</v>
      </c>
      <c r="K68" s="186">
        <f>'[2]2020'!L46</f>
        <v>0</v>
      </c>
      <c r="L68" s="186">
        <f>'[2]2020'!M46</f>
        <v>0</v>
      </c>
      <c r="M68" s="186">
        <f>'[2]2020'!N46</f>
        <v>0</v>
      </c>
      <c r="N68" s="42"/>
      <c r="O68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82677165354330717" right="0.43307086614173229" top="0.35433070866141736" bottom="0.35433070866141736" header="0.31496062992125984" footer="0.31496062992125984"/>
  <pageSetup paperSize="9" scale="74" firstPageNumber="0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4"/>
  <dimension ref="A1:P82"/>
  <sheetViews>
    <sheetView topLeftCell="A52" zoomScale="140" zoomScaleNormal="140" workbookViewId="0">
      <selection activeCell="J69" sqref="J69"/>
    </sheetView>
  </sheetViews>
  <sheetFormatPr defaultRowHeight="12.75" x14ac:dyDescent="0.2"/>
  <cols>
    <col min="1" max="1" width="35" customWidth="1"/>
    <col min="2" max="13" width="9.7109375" customWidth="1"/>
    <col min="14" max="14" width="9.7109375" style="222" customWidth="1"/>
    <col min="15" max="15" width="9.7109375" customWidth="1"/>
  </cols>
  <sheetData>
    <row r="1" spans="1:15" ht="15" x14ac:dyDescent="0.2">
      <c r="A1" s="520" t="str">
        <f>APUCARANA!A1</f>
        <v xml:space="preserve">ORDEM DOS ADVOGADOS DO BRASIL - Seção PR 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2"/>
    </row>
    <row r="2" spans="1:15" x14ac:dyDescent="0.2">
      <c r="A2" s="523" t="str">
        <f>APUCARANA!A2</f>
        <v>Demostrativo de Despesas - JANEIRO 2020 A DEZEMBRO 2020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5"/>
    </row>
    <row r="3" spans="1:15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21"/>
      <c r="O3" s="3"/>
    </row>
    <row r="4" spans="1:15" ht="12.6" customHeight="1" x14ac:dyDescent="0.2">
      <c r="A4" s="587" t="s">
        <v>19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9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20"/>
      <c r="O5" s="2"/>
    </row>
    <row r="6" spans="1:15" s="74" customFormat="1" ht="12.6" customHeight="1" thickBot="1" x14ac:dyDescent="0.25">
      <c r="A6" s="9" t="s">
        <v>128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15" customFormat="1" ht="12.6" customHeight="1" x14ac:dyDescent="0.2">
      <c r="A7" s="105" t="s">
        <v>592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242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396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3</v>
      </c>
      <c r="J8" s="35">
        <v>0</v>
      </c>
      <c r="K8" s="35">
        <v>0</v>
      </c>
      <c r="L8" s="35">
        <v>0</v>
      </c>
      <c r="M8" s="35">
        <v>0</v>
      </c>
      <c r="N8" s="184">
        <f t="shared" ref="N8:N61" si="0">SUM(B8:M8)</f>
        <v>3</v>
      </c>
      <c r="O8" s="106">
        <f t="shared" ref="O8:O63" si="1">IFERROR(AVERAGEIF(B8:M8,"&gt;0"),"")</f>
        <v>3</v>
      </c>
    </row>
    <row r="9" spans="1:15" s="15" customFormat="1" ht="12.6" customHeight="1" x14ac:dyDescent="0.2">
      <c r="A9" s="105" t="s">
        <v>113</v>
      </c>
      <c r="B9" s="35">
        <v>0</v>
      </c>
      <c r="C9" s="35">
        <v>29.99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195.06</v>
      </c>
      <c r="J9" s="35">
        <v>0</v>
      </c>
      <c r="K9" s="35">
        <v>0</v>
      </c>
      <c r="L9" s="35">
        <v>0</v>
      </c>
      <c r="M9" s="35">
        <v>0</v>
      </c>
      <c r="N9" s="242">
        <f t="shared" ref="N9:N26" si="2">SUM(B9:M9)</f>
        <v>225.05</v>
      </c>
      <c r="O9" s="106">
        <f t="shared" si="1"/>
        <v>112.52500000000001</v>
      </c>
    </row>
    <row r="10" spans="1:15" s="15" customFormat="1" ht="12.6" customHeight="1" x14ac:dyDescent="0.2">
      <c r="A10" s="105" t="s">
        <v>411</v>
      </c>
      <c r="B10" s="35">
        <v>178.6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242">
        <f>SUM(B10:M10)</f>
        <v>178.6</v>
      </c>
      <c r="O10" s="106">
        <f t="shared" si="1"/>
        <v>178.6</v>
      </c>
    </row>
    <row r="11" spans="1:15" s="15" customFormat="1" ht="12.6" customHeight="1" x14ac:dyDescent="0.2">
      <c r="A11" s="105" t="s">
        <v>490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242">
        <f t="shared" si="2"/>
        <v>0</v>
      </c>
      <c r="O11" s="106" t="str">
        <f t="shared" si="1"/>
        <v/>
      </c>
    </row>
    <row r="12" spans="1:15" s="15" customFormat="1" ht="12.6" customHeight="1" x14ac:dyDescent="0.2">
      <c r="A12" s="105" t="s">
        <v>611</v>
      </c>
      <c r="B12" s="35">
        <v>0</v>
      </c>
      <c r="C12" s="35">
        <v>0</v>
      </c>
      <c r="D12" s="35">
        <v>0</v>
      </c>
      <c r="E12" s="35">
        <v>4450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242">
        <f t="shared" si="2"/>
        <v>4450</v>
      </c>
      <c r="O12" s="106">
        <f t="shared" si="1"/>
        <v>4450</v>
      </c>
    </row>
    <row r="13" spans="1:15" s="25" customFormat="1" ht="12.6" customHeight="1" x14ac:dyDescent="0.2">
      <c r="A13" s="112" t="s">
        <v>228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214">
        <f t="shared" si="2"/>
        <v>0</v>
      </c>
      <c r="O13" s="106" t="str">
        <f t="shared" si="1"/>
        <v/>
      </c>
    </row>
    <row r="14" spans="1:15" s="15" customFormat="1" ht="12.6" customHeight="1" x14ac:dyDescent="0.2">
      <c r="A14" s="105" t="s">
        <v>253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242">
        <f t="shared" si="2"/>
        <v>0</v>
      </c>
      <c r="O14" s="106" t="str">
        <f t="shared" si="1"/>
        <v/>
      </c>
    </row>
    <row r="15" spans="1:15" s="15" customFormat="1" ht="12.6" customHeight="1" x14ac:dyDescent="0.2">
      <c r="A15" s="105" t="s">
        <v>349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278.7</v>
      </c>
      <c r="J15" s="35">
        <v>120.24</v>
      </c>
      <c r="K15" s="35">
        <v>0</v>
      </c>
      <c r="L15" s="35">
        <v>0</v>
      </c>
      <c r="M15" s="35">
        <v>0</v>
      </c>
      <c r="N15" s="242">
        <f t="shared" si="2"/>
        <v>398.94</v>
      </c>
      <c r="O15" s="106">
        <f t="shared" si="1"/>
        <v>199.47</v>
      </c>
    </row>
    <row r="16" spans="1:15" s="15" customFormat="1" ht="12.6" customHeight="1" x14ac:dyDescent="0.2">
      <c r="A16" s="105" t="s">
        <v>290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242">
        <f>SUM(B16:M16)</f>
        <v>0</v>
      </c>
      <c r="O16" s="106" t="str">
        <f t="shared" si="1"/>
        <v/>
      </c>
    </row>
    <row r="17" spans="1:15" s="15" customFormat="1" ht="12.6" customHeight="1" x14ac:dyDescent="0.2">
      <c r="A17" s="105" t="s">
        <v>131</v>
      </c>
      <c r="B17" s="35"/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60</v>
      </c>
      <c r="J17" s="35">
        <v>0</v>
      </c>
      <c r="K17" s="35">
        <v>0</v>
      </c>
      <c r="L17" s="35">
        <v>0</v>
      </c>
      <c r="M17" s="35">
        <v>0</v>
      </c>
      <c r="N17" s="242">
        <f>SUM(B17:M17)</f>
        <v>60</v>
      </c>
      <c r="O17" s="106">
        <f t="shared" si="1"/>
        <v>60</v>
      </c>
    </row>
    <row r="18" spans="1:15" s="15" customFormat="1" ht="12.6" customHeight="1" x14ac:dyDescent="0.2">
      <c r="A18" s="105" t="s">
        <v>299</v>
      </c>
      <c r="B18" s="35">
        <v>0</v>
      </c>
      <c r="C18" s="35">
        <v>0</v>
      </c>
      <c r="D18" s="35">
        <v>30</v>
      </c>
      <c r="E18" s="35">
        <v>0</v>
      </c>
      <c r="F18" s="35">
        <v>0</v>
      </c>
      <c r="G18" s="35">
        <v>0</v>
      </c>
      <c r="H18" s="35">
        <v>0</v>
      </c>
      <c r="I18" s="35">
        <v>325.7</v>
      </c>
      <c r="J18" s="35">
        <v>122.8</v>
      </c>
      <c r="K18" s="35">
        <v>0</v>
      </c>
      <c r="L18" s="35">
        <v>0</v>
      </c>
      <c r="M18" s="35">
        <v>0</v>
      </c>
      <c r="N18" s="242">
        <f t="shared" si="2"/>
        <v>478.5</v>
      </c>
      <c r="O18" s="106">
        <f t="shared" si="1"/>
        <v>159.5</v>
      </c>
    </row>
    <row r="19" spans="1:15" s="15" customFormat="1" ht="12.6" customHeight="1" x14ac:dyDescent="0.2">
      <c r="A19" s="105" t="s">
        <v>311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242">
        <f t="shared" si="2"/>
        <v>0</v>
      </c>
      <c r="O19" s="106" t="str">
        <f t="shared" si="1"/>
        <v/>
      </c>
    </row>
    <row r="20" spans="1:15" s="15" customFormat="1" ht="12.6" customHeight="1" x14ac:dyDescent="0.2">
      <c r="A20" s="105" t="s">
        <v>134</v>
      </c>
      <c r="B20" s="35">
        <v>47</v>
      </c>
      <c r="C20" s="35">
        <v>254.41</v>
      </c>
      <c r="D20" s="35">
        <v>151.57</v>
      </c>
      <c r="E20" s="35">
        <v>0</v>
      </c>
      <c r="F20" s="35">
        <v>0</v>
      </c>
      <c r="G20" s="35">
        <v>0</v>
      </c>
      <c r="H20" s="35">
        <v>302</v>
      </c>
      <c r="I20" s="35">
        <v>217.24</v>
      </c>
      <c r="J20" s="35">
        <v>0</v>
      </c>
      <c r="K20" s="35">
        <v>0</v>
      </c>
      <c r="L20" s="35">
        <v>0</v>
      </c>
      <c r="M20" s="35">
        <v>0</v>
      </c>
      <c r="N20" s="242">
        <f t="shared" si="2"/>
        <v>972.22</v>
      </c>
      <c r="O20" s="106">
        <f t="shared" si="1"/>
        <v>194.44400000000002</v>
      </c>
    </row>
    <row r="21" spans="1:15" s="15" customFormat="1" ht="12.6" customHeight="1" x14ac:dyDescent="0.2">
      <c r="A21" s="105" t="s">
        <v>276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242">
        <f t="shared" si="2"/>
        <v>0</v>
      </c>
      <c r="O21" s="106" t="str">
        <f t="shared" si="1"/>
        <v/>
      </c>
    </row>
    <row r="22" spans="1:15" s="15" customFormat="1" ht="12.6" customHeight="1" x14ac:dyDescent="0.2">
      <c r="A22" s="105" t="s">
        <v>491</v>
      </c>
      <c r="B22" s="35">
        <v>0</v>
      </c>
      <c r="C22" s="35">
        <v>242</v>
      </c>
      <c r="D22" s="35">
        <v>0</v>
      </c>
      <c r="E22" s="35">
        <v>0</v>
      </c>
      <c r="F22" s="35">
        <v>0</v>
      </c>
      <c r="G22" s="35">
        <v>14.52</v>
      </c>
      <c r="H22" s="35">
        <v>38.28</v>
      </c>
      <c r="I22" s="35">
        <v>19.48</v>
      </c>
      <c r="J22" s="35">
        <v>486</v>
      </c>
      <c r="K22" s="35">
        <v>0</v>
      </c>
      <c r="L22" s="35">
        <v>0</v>
      </c>
      <c r="M22" s="35">
        <v>0</v>
      </c>
      <c r="N22" s="242">
        <f t="shared" si="2"/>
        <v>800.28</v>
      </c>
      <c r="O22" s="106">
        <f t="shared" si="1"/>
        <v>160.05599999999998</v>
      </c>
    </row>
    <row r="23" spans="1:15" s="25" customFormat="1" ht="12.6" customHeight="1" x14ac:dyDescent="0.2">
      <c r="A23" s="117" t="s">
        <v>245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184">
        <f t="shared" si="2"/>
        <v>0</v>
      </c>
      <c r="O23" s="106" t="str">
        <f t="shared" si="1"/>
        <v/>
      </c>
    </row>
    <row r="24" spans="1:15" s="15" customFormat="1" ht="12.6" customHeight="1" x14ac:dyDescent="0.2">
      <c r="A24" s="105" t="s">
        <v>331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7</v>
      </c>
      <c r="I24" s="35">
        <v>0</v>
      </c>
      <c r="J24" s="35">
        <v>82.58</v>
      </c>
      <c r="K24" s="35">
        <v>0</v>
      </c>
      <c r="L24" s="35">
        <v>0</v>
      </c>
      <c r="M24" s="35">
        <v>0</v>
      </c>
      <c r="N24" s="242">
        <f>SUM(B24:M24)</f>
        <v>89.58</v>
      </c>
      <c r="O24" s="106">
        <f t="shared" si="1"/>
        <v>44.79</v>
      </c>
    </row>
    <row r="25" spans="1:15" s="15" customFormat="1" ht="12.6" customHeight="1" x14ac:dyDescent="0.2">
      <c r="A25" s="105" t="s">
        <v>272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242">
        <f t="shared" si="2"/>
        <v>0</v>
      </c>
      <c r="O25" s="106" t="str">
        <f t="shared" si="1"/>
        <v/>
      </c>
    </row>
    <row r="26" spans="1:15" s="15" customFormat="1" ht="12.6" customHeight="1" x14ac:dyDescent="0.2">
      <c r="A26" s="105" t="s">
        <v>191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242">
        <f t="shared" si="2"/>
        <v>0</v>
      </c>
      <c r="O26" s="106" t="str">
        <f t="shared" si="1"/>
        <v/>
      </c>
    </row>
    <row r="27" spans="1:15" s="15" customFormat="1" ht="12.6" customHeight="1" x14ac:dyDescent="0.2">
      <c r="A27" s="105" t="s">
        <v>91</v>
      </c>
      <c r="B27" s="35">
        <v>1382.3</v>
      </c>
      <c r="C27" s="35">
        <v>1290.7</v>
      </c>
      <c r="D27" s="35">
        <v>1261</v>
      </c>
      <c r="E27" s="35">
        <v>1164.9000000000001</v>
      </c>
      <c r="F27" s="35">
        <v>1014.9</v>
      </c>
      <c r="G27" s="35">
        <v>1014.9</v>
      </c>
      <c r="H27" s="35">
        <v>0</v>
      </c>
      <c r="I27" s="35">
        <v>242.5</v>
      </c>
      <c r="J27" s="35">
        <v>242.5</v>
      </c>
      <c r="K27" s="35">
        <v>0</v>
      </c>
      <c r="L27" s="35">
        <v>0</v>
      </c>
      <c r="M27" s="35">
        <v>0</v>
      </c>
      <c r="N27" s="242">
        <f t="shared" si="0"/>
        <v>7613.6999999999989</v>
      </c>
      <c r="O27" s="106">
        <f t="shared" si="1"/>
        <v>951.71249999999986</v>
      </c>
    </row>
    <row r="28" spans="1:15" s="15" customFormat="1" ht="12.6" customHeight="1" x14ac:dyDescent="0.2">
      <c r="A28" s="105" t="s">
        <v>312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242">
        <f t="shared" si="0"/>
        <v>0</v>
      </c>
      <c r="O28" s="106" t="str">
        <f t="shared" si="1"/>
        <v/>
      </c>
    </row>
    <row r="29" spans="1:15" s="15" customFormat="1" ht="12.6" customHeight="1" x14ac:dyDescent="0.2">
      <c r="A29" s="105" t="s">
        <v>158</v>
      </c>
      <c r="B29" s="35">
        <v>0</v>
      </c>
      <c r="C29" s="35">
        <v>22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242">
        <f t="shared" si="0"/>
        <v>22</v>
      </c>
      <c r="O29" s="106">
        <f t="shared" si="1"/>
        <v>22</v>
      </c>
    </row>
    <row r="30" spans="1:15" s="15" customFormat="1" ht="12.6" customHeight="1" x14ac:dyDescent="0.2">
      <c r="A30" s="105" t="s">
        <v>142</v>
      </c>
      <c r="B30" s="35">
        <v>1300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650</v>
      </c>
      <c r="K30" s="35">
        <v>0</v>
      </c>
      <c r="L30" s="35">
        <v>0</v>
      </c>
      <c r="M30" s="35">
        <v>0</v>
      </c>
      <c r="N30" s="242">
        <f t="shared" si="0"/>
        <v>1950</v>
      </c>
      <c r="O30" s="106">
        <f t="shared" si="1"/>
        <v>975</v>
      </c>
    </row>
    <row r="31" spans="1:15" s="15" customFormat="1" ht="12.6" customHeight="1" x14ac:dyDescent="0.2">
      <c r="A31" s="105" t="s">
        <v>399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242">
        <f t="shared" si="0"/>
        <v>0</v>
      </c>
      <c r="O31" s="106" t="str">
        <f t="shared" si="1"/>
        <v/>
      </c>
    </row>
    <row r="32" spans="1:15" s="15" customFormat="1" ht="12.6" customHeight="1" x14ac:dyDescent="0.2">
      <c r="A32" s="105" t="s">
        <v>68</v>
      </c>
      <c r="B32" s="35">
        <v>61</v>
      </c>
      <c r="C32" s="35">
        <v>75</v>
      </c>
      <c r="D32" s="35">
        <v>25</v>
      </c>
      <c r="E32" s="35">
        <v>72</v>
      </c>
      <c r="F32" s="35">
        <v>26.38</v>
      </c>
      <c r="G32" s="35">
        <v>797.97</v>
      </c>
      <c r="H32" s="35">
        <v>0</v>
      </c>
      <c r="I32" s="35">
        <v>13</v>
      </c>
      <c r="J32" s="35">
        <v>65.989999999999995</v>
      </c>
      <c r="K32" s="35">
        <v>0</v>
      </c>
      <c r="L32" s="35">
        <v>0</v>
      </c>
      <c r="M32" s="35">
        <v>0</v>
      </c>
      <c r="N32" s="242">
        <f t="shared" si="0"/>
        <v>1136.3399999999999</v>
      </c>
      <c r="O32" s="106">
        <f t="shared" si="1"/>
        <v>142.04249999999999</v>
      </c>
    </row>
    <row r="33" spans="1:15" s="15" customFormat="1" ht="12.6" customHeight="1" x14ac:dyDescent="0.2">
      <c r="A33" s="105" t="s">
        <v>77</v>
      </c>
      <c r="B33" s="35">
        <v>0</v>
      </c>
      <c r="C33" s="35">
        <v>0</v>
      </c>
      <c r="D33" s="35">
        <v>0</v>
      </c>
      <c r="E33" s="35">
        <v>0</v>
      </c>
      <c r="F33" s="35">
        <v>297.39999999999998</v>
      </c>
      <c r="G33" s="35">
        <v>430</v>
      </c>
      <c r="H33" s="35">
        <v>0</v>
      </c>
      <c r="I33" s="35">
        <v>0</v>
      </c>
      <c r="J33" s="35">
        <v>450</v>
      </c>
      <c r="K33" s="35">
        <v>0</v>
      </c>
      <c r="L33" s="35">
        <v>0</v>
      </c>
      <c r="M33" s="35">
        <v>0</v>
      </c>
      <c r="N33" s="242">
        <f t="shared" si="0"/>
        <v>1177.4000000000001</v>
      </c>
      <c r="O33" s="106">
        <f t="shared" si="1"/>
        <v>392.4666666666667</v>
      </c>
    </row>
    <row r="34" spans="1:15" s="15" customFormat="1" ht="12.6" customHeight="1" x14ac:dyDescent="0.2">
      <c r="A34" s="105" t="s">
        <v>111</v>
      </c>
      <c r="B34" s="35">
        <v>0</v>
      </c>
      <c r="C34" s="35">
        <v>396.65</v>
      </c>
      <c r="D34" s="35">
        <v>0</v>
      </c>
      <c r="E34" s="35">
        <v>14</v>
      </c>
      <c r="F34" s="35">
        <v>0</v>
      </c>
      <c r="G34" s="35">
        <v>0</v>
      </c>
      <c r="H34" s="35">
        <v>0</v>
      </c>
      <c r="I34" s="35">
        <v>0</v>
      </c>
      <c r="J34" s="35">
        <v>118.72</v>
      </c>
      <c r="K34" s="35">
        <v>0</v>
      </c>
      <c r="L34" s="35">
        <v>0</v>
      </c>
      <c r="M34" s="35">
        <v>0</v>
      </c>
      <c r="N34" s="242">
        <f t="shared" si="0"/>
        <v>529.37</v>
      </c>
      <c r="O34" s="106">
        <f t="shared" si="1"/>
        <v>176.45666666666668</v>
      </c>
    </row>
    <row r="35" spans="1:15" s="15" customFormat="1" ht="12.6" customHeight="1" x14ac:dyDescent="0.2">
      <c r="A35" s="105" t="s">
        <v>126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360</v>
      </c>
      <c r="I35" s="35">
        <v>0</v>
      </c>
      <c r="J35" s="35">
        <v>122.97</v>
      </c>
      <c r="K35" s="35">
        <v>0</v>
      </c>
      <c r="L35" s="35">
        <v>0</v>
      </c>
      <c r="M35" s="35">
        <v>0</v>
      </c>
      <c r="N35" s="242">
        <f>SUM(B35:M35)</f>
        <v>482.97</v>
      </c>
      <c r="O35" s="106">
        <f t="shared" si="1"/>
        <v>241.48500000000001</v>
      </c>
    </row>
    <row r="36" spans="1:15" s="15" customFormat="1" ht="12.6" customHeight="1" x14ac:dyDescent="0.2">
      <c r="A36" s="105" t="s">
        <v>69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242">
        <f>SUM(B36:M36)</f>
        <v>0</v>
      </c>
      <c r="O36" s="106" t="str">
        <f t="shared" si="1"/>
        <v/>
      </c>
    </row>
    <row r="37" spans="1:15" s="15" customFormat="1" ht="12.6" customHeight="1" x14ac:dyDescent="0.2">
      <c r="A37" s="105" t="s">
        <v>76</v>
      </c>
      <c r="B37" s="35">
        <v>0</v>
      </c>
      <c r="C37" s="35">
        <v>83.72</v>
      </c>
      <c r="D37" s="35">
        <v>52.88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242">
        <f>SUM(B37:M37)</f>
        <v>136.6</v>
      </c>
      <c r="O37" s="106">
        <f t="shared" si="1"/>
        <v>68.3</v>
      </c>
    </row>
    <row r="38" spans="1:15" s="15" customFormat="1" ht="12.6" customHeight="1" x14ac:dyDescent="0.2">
      <c r="A38" s="105" t="s">
        <v>593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200</v>
      </c>
      <c r="J38" s="35">
        <v>3.5</v>
      </c>
      <c r="K38" s="35">
        <v>0</v>
      </c>
      <c r="L38" s="35">
        <v>0</v>
      </c>
      <c r="M38" s="35">
        <v>0</v>
      </c>
      <c r="N38" s="242">
        <f>SUM(B38:M38)</f>
        <v>203.5</v>
      </c>
      <c r="O38" s="106">
        <f t="shared" si="1"/>
        <v>101.75</v>
      </c>
    </row>
    <row r="39" spans="1:15" s="15" customFormat="1" ht="12.6" customHeight="1" x14ac:dyDescent="0.2">
      <c r="A39" s="105" t="s">
        <v>176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166.54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242">
        <f t="shared" si="0"/>
        <v>166.54</v>
      </c>
      <c r="O39" s="106">
        <f t="shared" si="1"/>
        <v>166.54</v>
      </c>
    </row>
    <row r="40" spans="1:15" s="15" customFormat="1" ht="12.6" customHeight="1" x14ac:dyDescent="0.2">
      <c r="A40" s="105" t="s">
        <v>118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242">
        <f t="shared" si="0"/>
        <v>0</v>
      </c>
      <c r="O40" s="106" t="str">
        <f t="shared" si="1"/>
        <v/>
      </c>
    </row>
    <row r="41" spans="1:15" s="15" customFormat="1" ht="12.6" customHeight="1" x14ac:dyDescent="0.2">
      <c r="A41" s="105" t="s">
        <v>217</v>
      </c>
      <c r="B41" s="35">
        <v>600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242">
        <f t="shared" si="0"/>
        <v>600</v>
      </c>
      <c r="O41" s="106">
        <f t="shared" si="1"/>
        <v>600</v>
      </c>
    </row>
    <row r="42" spans="1:15" s="15" customFormat="1" ht="12.6" customHeight="1" x14ac:dyDescent="0.2">
      <c r="A42" s="105" t="s">
        <v>181</v>
      </c>
      <c r="B42" s="35">
        <v>1232</v>
      </c>
      <c r="C42" s="35">
        <v>1012</v>
      </c>
      <c r="D42" s="35">
        <v>1012</v>
      </c>
      <c r="E42" s="35">
        <v>1012</v>
      </c>
      <c r="F42" s="35">
        <v>1012</v>
      </c>
      <c r="G42" s="35">
        <v>1012</v>
      </c>
      <c r="H42" s="35">
        <v>1012</v>
      </c>
      <c r="I42" s="35">
        <v>1012</v>
      </c>
      <c r="J42" s="35">
        <v>1012</v>
      </c>
      <c r="K42" s="35">
        <v>0</v>
      </c>
      <c r="L42" s="35">
        <v>0</v>
      </c>
      <c r="M42" s="35">
        <v>0</v>
      </c>
      <c r="N42" s="242">
        <f t="shared" si="0"/>
        <v>9328</v>
      </c>
      <c r="O42" s="106">
        <f t="shared" si="1"/>
        <v>1036.4444444444443</v>
      </c>
    </row>
    <row r="43" spans="1:15" s="25" customFormat="1" ht="12.6" customHeight="1" x14ac:dyDescent="0.2">
      <c r="A43" s="105" t="s">
        <v>404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184">
        <f>SUM(B43:M43)</f>
        <v>0</v>
      </c>
      <c r="O43" s="106" t="str">
        <f t="shared" si="1"/>
        <v/>
      </c>
    </row>
    <row r="44" spans="1:15" s="25" customFormat="1" ht="12.6" customHeight="1" x14ac:dyDescent="0.2">
      <c r="A44" s="155" t="s">
        <v>372</v>
      </c>
      <c r="B44" s="35">
        <v>90.41</v>
      </c>
      <c r="C44" s="35">
        <v>90.41</v>
      </c>
      <c r="D44" s="35">
        <v>90.41</v>
      </c>
      <c r="E44" s="35">
        <v>90.41</v>
      </c>
      <c r="F44" s="35">
        <v>90.41</v>
      </c>
      <c r="G44" s="35">
        <v>114</v>
      </c>
      <c r="H44" s="35">
        <v>114</v>
      </c>
      <c r="I44" s="35">
        <v>114</v>
      </c>
      <c r="J44" s="35">
        <v>114</v>
      </c>
      <c r="K44" s="35">
        <v>0</v>
      </c>
      <c r="L44" s="35">
        <v>0</v>
      </c>
      <c r="M44" s="35">
        <v>0</v>
      </c>
      <c r="N44" s="306">
        <f>SUM(B44:M44)</f>
        <v>908.05</v>
      </c>
      <c r="O44" s="106">
        <f t="shared" si="1"/>
        <v>100.89444444444445</v>
      </c>
    </row>
    <row r="45" spans="1:15" s="15" customFormat="1" ht="12.6" customHeight="1" x14ac:dyDescent="0.2">
      <c r="A45" s="117" t="s">
        <v>106</v>
      </c>
      <c r="B45" s="35">
        <v>150</v>
      </c>
      <c r="C45" s="35">
        <v>2300</v>
      </c>
      <c r="D45" s="35">
        <v>0</v>
      </c>
      <c r="E45" s="35">
        <v>150</v>
      </c>
      <c r="F45" s="35">
        <v>0</v>
      </c>
      <c r="G45" s="35">
        <v>0</v>
      </c>
      <c r="H45" s="35">
        <v>0</v>
      </c>
      <c r="I45" s="35">
        <v>100</v>
      </c>
      <c r="J45" s="35">
        <v>0</v>
      </c>
      <c r="K45" s="35">
        <v>0</v>
      </c>
      <c r="L45" s="35">
        <v>0</v>
      </c>
      <c r="M45" s="35">
        <v>0</v>
      </c>
      <c r="N45" s="307">
        <f t="shared" si="0"/>
        <v>2700</v>
      </c>
      <c r="O45" s="106">
        <f t="shared" si="1"/>
        <v>675</v>
      </c>
    </row>
    <row r="46" spans="1:15" s="15" customFormat="1" ht="12.6" customHeight="1" x14ac:dyDescent="0.2">
      <c r="A46" s="117" t="s">
        <v>254</v>
      </c>
      <c r="B46" s="35"/>
      <c r="C46" s="35"/>
      <c r="D46" s="35">
        <v>1300</v>
      </c>
      <c r="E46" s="35">
        <v>1300</v>
      </c>
      <c r="F46" s="35">
        <v>1300</v>
      </c>
      <c r="G46" s="35">
        <v>1300</v>
      </c>
      <c r="H46" s="35">
        <v>650</v>
      </c>
      <c r="I46" s="35">
        <v>650</v>
      </c>
      <c r="J46" s="35">
        <v>0</v>
      </c>
      <c r="K46" s="35">
        <v>0</v>
      </c>
      <c r="L46" s="35">
        <v>0</v>
      </c>
      <c r="M46" s="35">
        <v>0</v>
      </c>
      <c r="N46" s="307">
        <f t="shared" si="0"/>
        <v>6500</v>
      </c>
      <c r="O46" s="106">
        <f t="shared" si="1"/>
        <v>1083.3333333333333</v>
      </c>
    </row>
    <row r="47" spans="1:15" s="15" customFormat="1" ht="12.6" customHeight="1" x14ac:dyDescent="0.2">
      <c r="A47" s="105" t="s">
        <v>545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300</v>
      </c>
      <c r="J47" s="35">
        <v>0</v>
      </c>
      <c r="K47" s="35">
        <v>0</v>
      </c>
      <c r="L47" s="35">
        <v>0</v>
      </c>
      <c r="M47" s="35">
        <v>0</v>
      </c>
      <c r="N47" s="307">
        <f t="shared" si="0"/>
        <v>300</v>
      </c>
      <c r="O47" s="106">
        <f t="shared" si="1"/>
        <v>300</v>
      </c>
    </row>
    <row r="48" spans="1:15" s="15" customFormat="1" ht="12.6" customHeight="1" x14ac:dyDescent="0.2">
      <c r="A48" s="105" t="s">
        <v>500</v>
      </c>
      <c r="B48" s="35">
        <v>1047</v>
      </c>
      <c r="C48" s="35">
        <v>565</v>
      </c>
      <c r="D48" s="35">
        <v>1044.75</v>
      </c>
      <c r="E48" s="35">
        <v>563.6</v>
      </c>
      <c r="F48" s="35">
        <v>873.45</v>
      </c>
      <c r="G48" s="35">
        <v>791.5</v>
      </c>
      <c r="H48" s="35">
        <v>817.05</v>
      </c>
      <c r="I48" s="35">
        <v>946</v>
      </c>
      <c r="J48" s="35">
        <v>638.66999999999996</v>
      </c>
      <c r="K48" s="35">
        <v>0</v>
      </c>
      <c r="L48" s="35">
        <v>0</v>
      </c>
      <c r="M48" s="35">
        <v>0</v>
      </c>
      <c r="N48" s="242">
        <f t="shared" si="0"/>
        <v>7287.02</v>
      </c>
      <c r="O48" s="106">
        <f t="shared" si="1"/>
        <v>809.66888888888889</v>
      </c>
    </row>
    <row r="49" spans="1:15" s="15" customFormat="1" ht="12.6" customHeight="1" x14ac:dyDescent="0.2">
      <c r="A49" s="105" t="s">
        <v>536</v>
      </c>
      <c r="B49" s="35">
        <v>0</v>
      </c>
      <c r="C49" s="35">
        <v>60.2</v>
      </c>
      <c r="D49" s="35">
        <v>23.1</v>
      </c>
      <c r="E49" s="35">
        <v>71.400000000000006</v>
      </c>
      <c r="F49" s="35">
        <v>0</v>
      </c>
      <c r="G49" s="35">
        <v>27.9</v>
      </c>
      <c r="H49" s="35">
        <v>0</v>
      </c>
      <c r="I49" s="35">
        <v>10</v>
      </c>
      <c r="J49" s="35">
        <v>52.5</v>
      </c>
      <c r="K49" s="35">
        <v>0</v>
      </c>
      <c r="L49" s="35">
        <v>0</v>
      </c>
      <c r="M49" s="35">
        <v>0</v>
      </c>
      <c r="N49" s="242">
        <f t="shared" si="0"/>
        <v>245.10000000000002</v>
      </c>
      <c r="O49" s="106">
        <f t="shared" si="1"/>
        <v>40.85</v>
      </c>
    </row>
    <row r="50" spans="1:15" s="15" customFormat="1" ht="12.6" customHeight="1" x14ac:dyDescent="0.2">
      <c r="A50" s="105" t="s">
        <v>95</v>
      </c>
      <c r="B50" s="35">
        <v>332.1</v>
      </c>
      <c r="C50" s="35">
        <v>408.88</v>
      </c>
      <c r="D50" s="35">
        <v>503.03</v>
      </c>
      <c r="E50" s="35">
        <v>417.54</v>
      </c>
      <c r="F50" s="35">
        <v>194.26</v>
      </c>
      <c r="G50" s="35">
        <v>346.14</v>
      </c>
      <c r="H50" s="35">
        <v>386.9</v>
      </c>
      <c r="I50" s="35">
        <v>216.78</v>
      </c>
      <c r="J50" s="35">
        <v>360.52</v>
      </c>
      <c r="K50" s="35">
        <v>0</v>
      </c>
      <c r="L50" s="35">
        <v>0</v>
      </c>
      <c r="M50" s="35">
        <v>0</v>
      </c>
      <c r="N50" s="242">
        <f t="shared" si="0"/>
        <v>3166.15</v>
      </c>
      <c r="O50" s="106">
        <f t="shared" si="1"/>
        <v>351.79444444444448</v>
      </c>
    </row>
    <row r="51" spans="1:15" s="15" customFormat="1" ht="12.6" customHeight="1" x14ac:dyDescent="0.2">
      <c r="A51" s="105" t="s">
        <v>169</v>
      </c>
      <c r="B51" s="35">
        <v>460</v>
      </c>
      <c r="C51" s="35">
        <v>140</v>
      </c>
      <c r="D51" s="35">
        <v>257.64</v>
      </c>
      <c r="E51" s="35">
        <v>140</v>
      </c>
      <c r="F51" s="35">
        <v>140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242">
        <f t="shared" si="0"/>
        <v>1137.6399999999999</v>
      </c>
      <c r="O51" s="106">
        <f t="shared" si="1"/>
        <v>227.52799999999996</v>
      </c>
    </row>
    <row r="52" spans="1:15" s="15" customFormat="1" ht="12.6" customHeight="1" x14ac:dyDescent="0.2">
      <c r="A52" s="105" t="s">
        <v>96</v>
      </c>
      <c r="B52" s="35">
        <v>148</v>
      </c>
      <c r="C52" s="35">
        <v>148</v>
      </c>
      <c r="D52" s="35">
        <v>148</v>
      </c>
      <c r="E52" s="35">
        <v>417.97</v>
      </c>
      <c r="F52" s="35">
        <v>260</v>
      </c>
      <c r="G52" s="35">
        <v>148</v>
      </c>
      <c r="H52" s="35">
        <v>148</v>
      </c>
      <c r="I52" s="35">
        <v>148</v>
      </c>
      <c r="J52" s="35">
        <v>148</v>
      </c>
      <c r="K52" s="35">
        <v>0</v>
      </c>
      <c r="L52" s="35">
        <v>0</v>
      </c>
      <c r="M52" s="35">
        <v>0</v>
      </c>
      <c r="N52" s="242">
        <f t="shared" si="0"/>
        <v>1713.97</v>
      </c>
      <c r="O52" s="106">
        <f t="shared" si="1"/>
        <v>190.44111111111113</v>
      </c>
    </row>
    <row r="53" spans="1:15" s="15" customFormat="1" ht="12.6" customHeight="1" x14ac:dyDescent="0.2">
      <c r="A53" s="105" t="s">
        <v>74</v>
      </c>
      <c r="B53" s="35">
        <v>250</v>
      </c>
      <c r="C53" s="35">
        <v>250</v>
      </c>
      <c r="D53" s="35">
        <v>250</v>
      </c>
      <c r="E53" s="35">
        <v>250</v>
      </c>
      <c r="F53" s="35">
        <v>250</v>
      </c>
      <c r="G53" s="35">
        <v>250</v>
      </c>
      <c r="H53" s="35">
        <v>886.78</v>
      </c>
      <c r="I53" s="35">
        <v>250</v>
      </c>
      <c r="J53" s="35">
        <v>250</v>
      </c>
      <c r="K53" s="35">
        <v>0</v>
      </c>
      <c r="L53" s="35">
        <v>0</v>
      </c>
      <c r="M53" s="35">
        <v>0</v>
      </c>
      <c r="N53" s="242">
        <f t="shared" si="0"/>
        <v>2886.7799999999997</v>
      </c>
      <c r="O53" s="106">
        <f t="shared" si="1"/>
        <v>320.75333333333333</v>
      </c>
    </row>
    <row r="54" spans="1:15" s="15" customFormat="1" ht="12.6" customHeight="1" x14ac:dyDescent="0.2">
      <c r="A54" s="105" t="s">
        <v>115</v>
      </c>
      <c r="B54" s="35">
        <v>145.88</v>
      </c>
      <c r="C54" s="35">
        <v>249.51</v>
      </c>
      <c r="D54" s="35">
        <v>311.05</v>
      </c>
      <c r="E54" s="35">
        <v>283.41000000000003</v>
      </c>
      <c r="F54" s="35">
        <v>0</v>
      </c>
      <c r="G54" s="35">
        <v>0</v>
      </c>
      <c r="H54" s="35">
        <v>47.4</v>
      </c>
      <c r="I54" s="35">
        <v>50.99</v>
      </c>
      <c r="J54" s="35">
        <v>29.63</v>
      </c>
      <c r="K54" s="35">
        <v>0</v>
      </c>
      <c r="L54" s="35">
        <v>0</v>
      </c>
      <c r="M54" s="35">
        <v>0</v>
      </c>
      <c r="N54" s="242">
        <f t="shared" si="0"/>
        <v>1117.8700000000003</v>
      </c>
      <c r="O54" s="106">
        <f t="shared" si="1"/>
        <v>159.69571428571433</v>
      </c>
    </row>
    <row r="55" spans="1:15" s="15" customFormat="1" ht="12.6" customHeight="1" x14ac:dyDescent="0.2">
      <c r="A55" s="105" t="s">
        <v>75</v>
      </c>
      <c r="B55" s="35">
        <v>2007.13</v>
      </c>
      <c r="C55" s="35">
        <v>1913.14</v>
      </c>
      <c r="D55" s="35">
        <v>1886.94</v>
      </c>
      <c r="E55" s="35">
        <v>1631.86</v>
      </c>
      <c r="F55" s="35">
        <v>1906.15</v>
      </c>
      <c r="G55" s="35">
        <v>1838.06</v>
      </c>
      <c r="H55" s="35">
        <v>1183.01</v>
      </c>
      <c r="I55" s="35">
        <v>1820.14</v>
      </c>
      <c r="J55" s="35">
        <v>1832.24</v>
      </c>
      <c r="K55" s="35">
        <v>0</v>
      </c>
      <c r="L55" s="35">
        <v>0</v>
      </c>
      <c r="M55" s="35">
        <v>0</v>
      </c>
      <c r="N55" s="242">
        <f t="shared" si="0"/>
        <v>16018.67</v>
      </c>
      <c r="O55" s="106">
        <f t="shared" si="1"/>
        <v>1779.8522222222223</v>
      </c>
    </row>
    <row r="56" spans="1:15" s="15" customFormat="1" ht="12.6" customHeight="1" x14ac:dyDescent="0.2">
      <c r="A56" s="105" t="s">
        <v>353</v>
      </c>
      <c r="B56" s="35">
        <v>0</v>
      </c>
      <c r="C56" s="35">
        <v>0</v>
      </c>
      <c r="D56" s="35">
        <v>225</v>
      </c>
      <c r="E56" s="35">
        <v>0</v>
      </c>
      <c r="F56" s="35">
        <v>180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242">
        <f t="shared" si="0"/>
        <v>405</v>
      </c>
      <c r="O56" s="106">
        <f t="shared" si="1"/>
        <v>202.5</v>
      </c>
    </row>
    <row r="57" spans="1:15" s="15" customFormat="1" ht="12.6" customHeight="1" x14ac:dyDescent="0.2">
      <c r="A57" s="105" t="s">
        <v>352</v>
      </c>
      <c r="B57" s="35">
        <v>0</v>
      </c>
      <c r="C57" s="35">
        <v>0</v>
      </c>
      <c r="D57" s="35">
        <v>0</v>
      </c>
      <c r="E57" s="35">
        <v>0</v>
      </c>
      <c r="F57" s="35">
        <v>26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242">
        <f t="shared" si="0"/>
        <v>26</v>
      </c>
      <c r="O57" s="106">
        <f t="shared" si="1"/>
        <v>26</v>
      </c>
    </row>
    <row r="58" spans="1:15" s="15" customFormat="1" ht="12.6" customHeight="1" x14ac:dyDescent="0.2">
      <c r="A58" s="105" t="s">
        <v>269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242">
        <f t="shared" si="0"/>
        <v>0</v>
      </c>
      <c r="O58" s="106" t="str">
        <f t="shared" si="1"/>
        <v/>
      </c>
    </row>
    <row r="59" spans="1:15" s="15" customFormat="1" ht="12.6" customHeight="1" x14ac:dyDescent="0.2">
      <c r="A59" s="105" t="s">
        <v>79</v>
      </c>
      <c r="B59" s="35">
        <v>0</v>
      </c>
      <c r="C59" s="35">
        <v>0</v>
      </c>
      <c r="D59" s="35">
        <v>9.5</v>
      </c>
      <c r="E59" s="35">
        <v>0</v>
      </c>
      <c r="F59" s="35">
        <v>0</v>
      </c>
      <c r="G59" s="35">
        <v>0</v>
      </c>
      <c r="H59" s="35">
        <v>0</v>
      </c>
      <c r="I59" s="35">
        <v>54</v>
      </c>
      <c r="J59" s="35">
        <v>54</v>
      </c>
      <c r="K59" s="35">
        <v>0</v>
      </c>
      <c r="L59" s="35">
        <v>0</v>
      </c>
      <c r="M59" s="35">
        <v>0</v>
      </c>
      <c r="N59" s="242">
        <f t="shared" si="0"/>
        <v>117.5</v>
      </c>
      <c r="O59" s="106">
        <f t="shared" si="1"/>
        <v>39.166666666666664</v>
      </c>
    </row>
    <row r="60" spans="1:15" s="15" customFormat="1" ht="12.6" customHeight="1" x14ac:dyDescent="0.2">
      <c r="A60" s="105" t="s">
        <v>81</v>
      </c>
      <c r="B60" s="35">
        <v>156.08000000000001</v>
      </c>
      <c r="C60" s="35">
        <v>168.95</v>
      </c>
      <c r="D60" s="35">
        <v>156.25</v>
      </c>
      <c r="E60" s="35">
        <v>156.35</v>
      </c>
      <c r="F60" s="35">
        <v>151.81</v>
      </c>
      <c r="G60" s="35">
        <v>164.7</v>
      </c>
      <c r="H60" s="35">
        <v>151.81</v>
      </c>
      <c r="I60" s="35">
        <v>151.81</v>
      </c>
      <c r="J60" s="35">
        <v>151.81</v>
      </c>
      <c r="K60" s="35">
        <v>0</v>
      </c>
      <c r="L60" s="35">
        <v>0</v>
      </c>
      <c r="M60" s="35">
        <v>0</v>
      </c>
      <c r="N60" s="242">
        <f t="shared" si="0"/>
        <v>1409.57</v>
      </c>
      <c r="O60" s="106">
        <f t="shared" si="1"/>
        <v>156.61888888888888</v>
      </c>
    </row>
    <row r="61" spans="1:15" s="15" customFormat="1" ht="12.6" customHeight="1" x14ac:dyDescent="0.2">
      <c r="A61" s="105" t="s">
        <v>87</v>
      </c>
      <c r="B61" s="35">
        <v>4.2699999999999996</v>
      </c>
      <c r="C61" s="35">
        <v>113.07</v>
      </c>
      <c r="D61" s="35">
        <v>69.8</v>
      </c>
      <c r="E61" s="35">
        <v>6.02</v>
      </c>
      <c r="F61" s="35">
        <v>6.07</v>
      </c>
      <c r="G61" s="35">
        <v>0.72</v>
      </c>
      <c r="H61" s="35">
        <v>9.66</v>
      </c>
      <c r="I61" s="35">
        <v>14.15</v>
      </c>
      <c r="J61" s="35">
        <v>0</v>
      </c>
      <c r="K61" s="35">
        <v>0</v>
      </c>
      <c r="L61" s="35">
        <v>0</v>
      </c>
      <c r="M61" s="35">
        <v>0</v>
      </c>
      <c r="N61" s="242">
        <f t="shared" si="0"/>
        <v>223.76</v>
      </c>
      <c r="O61" s="106">
        <f t="shared" si="1"/>
        <v>27.97</v>
      </c>
    </row>
    <row r="62" spans="1:15" s="15" customFormat="1" ht="12.6" customHeight="1" x14ac:dyDescent="0.2">
      <c r="A62" s="270" t="s">
        <v>127</v>
      </c>
      <c r="B62" s="35"/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42">
        <f>SUM(B62:M62)</f>
        <v>0</v>
      </c>
      <c r="O62" s="106" t="str">
        <f t="shared" si="1"/>
        <v/>
      </c>
    </row>
    <row r="63" spans="1:15" s="15" customFormat="1" ht="12.6" customHeight="1" x14ac:dyDescent="0.2">
      <c r="A63" s="270" t="s">
        <v>202</v>
      </c>
      <c r="B63" s="35">
        <v>239.96</v>
      </c>
      <c r="C63" s="35">
        <v>119.98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42">
        <f>SUM(B63:M63)</f>
        <v>359.94</v>
      </c>
      <c r="O63" s="106">
        <f t="shared" si="1"/>
        <v>179.97</v>
      </c>
    </row>
    <row r="64" spans="1:15" s="15" customFormat="1" ht="12.6" customHeight="1" thickBot="1" x14ac:dyDescent="0.25">
      <c r="A64" s="203" t="s">
        <v>1</v>
      </c>
      <c r="B64" s="204">
        <f t="shared" ref="B64:M64" si="3">SUM(B7:B63)</f>
        <v>9831.73</v>
      </c>
      <c r="C64" s="204">
        <f t="shared" si="3"/>
        <v>9933.6099999999988</v>
      </c>
      <c r="D64" s="204">
        <f t="shared" si="3"/>
        <v>8807.92</v>
      </c>
      <c r="E64" s="204">
        <f t="shared" si="3"/>
        <v>12191.460000000001</v>
      </c>
      <c r="F64" s="204">
        <f t="shared" si="3"/>
        <v>7728.8300000000008</v>
      </c>
      <c r="G64" s="204">
        <f t="shared" si="3"/>
        <v>8250.41</v>
      </c>
      <c r="H64" s="204">
        <f t="shared" si="3"/>
        <v>6280.43</v>
      </c>
      <c r="I64" s="204">
        <f t="shared" si="3"/>
        <v>7392.55</v>
      </c>
      <c r="J64" s="204">
        <f t="shared" si="3"/>
        <v>7108.67</v>
      </c>
      <c r="K64" s="204">
        <f t="shared" si="3"/>
        <v>0</v>
      </c>
      <c r="L64" s="204">
        <f t="shared" si="3"/>
        <v>0</v>
      </c>
      <c r="M64" s="204">
        <f t="shared" si="3"/>
        <v>0</v>
      </c>
      <c r="N64" s="204">
        <f>SUM(B64:M64)</f>
        <v>77525.609999999986</v>
      </c>
      <c r="O64" s="315">
        <f>IFERROR(AVERAGEIF(B64:M64,"&gt;0"),"")</f>
        <v>8613.9566666666651</v>
      </c>
    </row>
    <row r="65" spans="1:16" s="15" customFormat="1" ht="12.6" customHeight="1" thickBot="1" x14ac:dyDescent="0.25">
      <c r="A65" s="291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63"/>
    </row>
    <row r="66" spans="1:16" s="74" customFormat="1" ht="12.6" customHeight="1" thickBot="1" x14ac:dyDescent="0.25">
      <c r="A66" s="72" t="s">
        <v>129</v>
      </c>
      <c r="B66" s="90">
        <f t="shared" ref="B66:M66" si="4">B6</f>
        <v>43831</v>
      </c>
      <c r="C66" s="90">
        <f t="shared" si="4"/>
        <v>43862</v>
      </c>
      <c r="D66" s="90">
        <f t="shared" si="4"/>
        <v>43891</v>
      </c>
      <c r="E66" s="90">
        <f t="shared" si="4"/>
        <v>43922</v>
      </c>
      <c r="F66" s="90">
        <f t="shared" si="4"/>
        <v>43952</v>
      </c>
      <c r="G66" s="90">
        <f t="shared" si="4"/>
        <v>43983</v>
      </c>
      <c r="H66" s="90">
        <f t="shared" si="4"/>
        <v>44013</v>
      </c>
      <c r="I66" s="90">
        <f t="shared" si="4"/>
        <v>44044</v>
      </c>
      <c r="J66" s="90">
        <f t="shared" si="4"/>
        <v>44075</v>
      </c>
      <c r="K66" s="90">
        <f t="shared" si="4"/>
        <v>44105</v>
      </c>
      <c r="L66" s="90">
        <f t="shared" si="4"/>
        <v>44136</v>
      </c>
      <c r="M66" s="90">
        <f t="shared" si="4"/>
        <v>44166</v>
      </c>
      <c r="N66" s="91" t="str">
        <f>'PATO BRANCO'!N6</f>
        <v>Total</v>
      </c>
      <c r="O66" s="92" t="str">
        <f>'PATO BRANCO'!O6</f>
        <v>Média</v>
      </c>
    </row>
    <row r="67" spans="1:16" s="15" customFormat="1" ht="12.6" customHeight="1" x14ac:dyDescent="0.2">
      <c r="A67" s="210" t="s">
        <v>5</v>
      </c>
      <c r="B67" s="35">
        <v>0</v>
      </c>
      <c r="C67" s="35">
        <v>7000</v>
      </c>
      <c r="D67" s="35">
        <v>8000</v>
      </c>
      <c r="E67" s="35">
        <v>8000</v>
      </c>
      <c r="F67" s="35">
        <v>8000</v>
      </c>
      <c r="G67" s="35">
        <v>8000</v>
      </c>
      <c r="H67" s="35">
        <v>8000</v>
      </c>
      <c r="I67" s="35">
        <v>8000</v>
      </c>
      <c r="J67" s="35">
        <v>8000</v>
      </c>
      <c r="K67" s="35">
        <v>0</v>
      </c>
      <c r="L67" s="35">
        <v>0</v>
      </c>
      <c r="M67" s="35">
        <v>0</v>
      </c>
      <c r="N67" s="242">
        <f t="shared" ref="N67:N75" si="5">SUM(B67:M67)</f>
        <v>63000</v>
      </c>
      <c r="O67" s="106">
        <f>IFERROR(AVERAGEIF(B67:M67,"&gt;0"),"")</f>
        <v>7875</v>
      </c>
    </row>
    <row r="68" spans="1:16" s="15" customFormat="1" ht="12.6" customHeight="1" x14ac:dyDescent="0.2">
      <c r="A68" s="111" t="s">
        <v>526</v>
      </c>
      <c r="B68" s="35">
        <v>0</v>
      </c>
      <c r="C68" s="35">
        <v>389.63</v>
      </c>
      <c r="D68" s="35">
        <v>807</v>
      </c>
      <c r="E68" s="35">
        <v>295</v>
      </c>
      <c r="F68" s="35">
        <v>1373.35</v>
      </c>
      <c r="G68" s="35">
        <v>1746.9</v>
      </c>
      <c r="H68" s="35">
        <v>1003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42">
        <f t="shared" si="5"/>
        <v>5614.88</v>
      </c>
      <c r="O68" s="106">
        <f t="shared" ref="O68:O77" si="6">IFERROR(AVERAGEIF(B68:M68,"&gt;0"),"")</f>
        <v>935.81333333333339</v>
      </c>
    </row>
    <row r="69" spans="1:16" s="15" customFormat="1" ht="12.6" customHeight="1" x14ac:dyDescent="0.2">
      <c r="A69" s="111" t="s">
        <v>321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42">
        <f t="shared" si="5"/>
        <v>0</v>
      </c>
      <c r="O69" s="106" t="str">
        <f t="shared" si="6"/>
        <v/>
      </c>
    </row>
    <row r="70" spans="1:16" s="15" customFormat="1" ht="12.6" customHeight="1" x14ac:dyDescent="0.2">
      <c r="A70" s="111" t="s">
        <v>429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242">
        <f t="shared" si="5"/>
        <v>0</v>
      </c>
      <c r="O70" s="106" t="str">
        <f t="shared" si="6"/>
        <v/>
      </c>
    </row>
    <row r="71" spans="1:16" s="15" customFormat="1" ht="12.6" customHeight="1" x14ac:dyDescent="0.2">
      <c r="A71" s="111" t="s">
        <v>148</v>
      </c>
      <c r="B71" s="35">
        <v>0</v>
      </c>
      <c r="C71" s="35">
        <v>0</v>
      </c>
      <c r="D71" s="35">
        <v>6.44</v>
      </c>
      <c r="E71" s="35">
        <v>0</v>
      </c>
      <c r="F71" s="35">
        <v>0</v>
      </c>
      <c r="G71" s="35">
        <v>78.37</v>
      </c>
      <c r="H71" s="35">
        <v>0</v>
      </c>
      <c r="I71" s="35">
        <v>0</v>
      </c>
      <c r="J71" s="35">
        <v>0.3</v>
      </c>
      <c r="K71" s="35">
        <v>0</v>
      </c>
      <c r="L71" s="35">
        <v>0</v>
      </c>
      <c r="M71" s="35">
        <v>0</v>
      </c>
      <c r="N71" s="242">
        <f t="shared" si="5"/>
        <v>85.11</v>
      </c>
      <c r="O71" s="106">
        <f t="shared" si="6"/>
        <v>28.37</v>
      </c>
    </row>
    <row r="72" spans="1:16" s="15" customFormat="1" ht="12.6" customHeight="1" x14ac:dyDescent="0.2">
      <c r="A72" s="112" t="s">
        <v>61</v>
      </c>
      <c r="B72" s="35">
        <v>2474.9699999999998</v>
      </c>
      <c r="C72" s="35">
        <v>1782.95</v>
      </c>
      <c r="D72" s="35">
        <v>1306</v>
      </c>
      <c r="E72" s="35">
        <v>965.97</v>
      </c>
      <c r="F72" s="35">
        <v>923.31</v>
      </c>
      <c r="G72" s="35">
        <v>632.4</v>
      </c>
      <c r="H72" s="35">
        <v>1213.7</v>
      </c>
      <c r="I72" s="35">
        <v>1223.23</v>
      </c>
      <c r="J72" s="35">
        <v>716.22</v>
      </c>
      <c r="K72" s="35">
        <v>0</v>
      </c>
      <c r="L72" s="35">
        <v>0</v>
      </c>
      <c r="M72" s="35">
        <v>0</v>
      </c>
      <c r="N72" s="242">
        <f t="shared" si="5"/>
        <v>11238.75</v>
      </c>
      <c r="O72" s="106">
        <f t="shared" si="6"/>
        <v>1248.75</v>
      </c>
    </row>
    <row r="73" spans="1:16" s="15" customFormat="1" ht="12.6" customHeight="1" x14ac:dyDescent="0.2">
      <c r="A73" s="112" t="s">
        <v>3</v>
      </c>
      <c r="B73" s="35">
        <v>326.3</v>
      </c>
      <c r="C73" s="35">
        <v>664</v>
      </c>
      <c r="D73" s="35">
        <v>431.7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19.5</v>
      </c>
      <c r="K73" s="35">
        <v>0</v>
      </c>
      <c r="L73" s="35">
        <v>0</v>
      </c>
      <c r="M73" s="35">
        <v>0</v>
      </c>
      <c r="N73" s="280">
        <f t="shared" si="5"/>
        <v>1441.5</v>
      </c>
      <c r="O73" s="106">
        <f t="shared" si="6"/>
        <v>360.375</v>
      </c>
    </row>
    <row r="74" spans="1:16" s="15" customFormat="1" ht="12.6" customHeight="1" x14ac:dyDescent="0.2">
      <c r="A74" s="279" t="s">
        <v>507</v>
      </c>
      <c r="B74" s="35">
        <v>0</v>
      </c>
      <c r="C74" s="35">
        <v>0</v>
      </c>
      <c r="D74" s="35">
        <v>3500</v>
      </c>
      <c r="E74" s="35">
        <v>0</v>
      </c>
      <c r="F74" s="35">
        <v>0</v>
      </c>
      <c r="G74" s="35">
        <v>0</v>
      </c>
      <c r="H74" s="35">
        <v>0</v>
      </c>
      <c r="I74" s="35">
        <v>2000</v>
      </c>
      <c r="J74" s="35">
        <v>0</v>
      </c>
      <c r="K74" s="35">
        <v>0</v>
      </c>
      <c r="L74" s="35">
        <v>0</v>
      </c>
      <c r="M74" s="35">
        <v>0</v>
      </c>
      <c r="N74" s="285">
        <f t="shared" si="5"/>
        <v>5500</v>
      </c>
      <c r="O74" s="106">
        <f t="shared" si="6"/>
        <v>2750</v>
      </c>
    </row>
    <row r="75" spans="1:16" s="15" customFormat="1" ht="12.6" customHeight="1" x14ac:dyDescent="0.2">
      <c r="A75" s="279" t="s">
        <v>155</v>
      </c>
      <c r="B75" s="35">
        <v>24.15</v>
      </c>
      <c r="C75" s="35">
        <v>11.46</v>
      </c>
      <c r="D75" s="35">
        <v>15.53</v>
      </c>
      <c r="E75" s="35">
        <v>11.2</v>
      </c>
      <c r="F75" s="35">
        <v>9.42</v>
      </c>
      <c r="G75" s="35">
        <v>13.73</v>
      </c>
      <c r="H75" s="35">
        <v>23.07</v>
      </c>
      <c r="I75" s="35">
        <v>22.27</v>
      </c>
      <c r="J75" s="35">
        <v>25.56</v>
      </c>
      <c r="K75" s="35">
        <v>0</v>
      </c>
      <c r="L75" s="35">
        <v>0</v>
      </c>
      <c r="M75" s="35">
        <v>0</v>
      </c>
      <c r="N75" s="285">
        <f t="shared" si="5"/>
        <v>156.39000000000001</v>
      </c>
      <c r="O75" s="106">
        <f t="shared" si="6"/>
        <v>17.376666666666669</v>
      </c>
    </row>
    <row r="76" spans="1:16" s="15" customFormat="1" ht="12.6" customHeight="1" x14ac:dyDescent="0.2">
      <c r="A76" s="279" t="s">
        <v>651</v>
      </c>
      <c r="B76" s="35"/>
      <c r="C76" s="35">
        <v>1081</v>
      </c>
      <c r="D76" s="35">
        <v>235</v>
      </c>
      <c r="E76" s="35"/>
      <c r="F76" s="35"/>
      <c r="G76" s="35"/>
      <c r="H76" s="35"/>
      <c r="I76" s="35"/>
      <c r="J76" s="35"/>
      <c r="K76" s="35"/>
      <c r="L76" s="35"/>
      <c r="M76" s="35"/>
      <c r="N76" s="285"/>
      <c r="O76" s="106">
        <f>IFERROR(AVERAGEIF(B76:M76,"&gt;0"),"")</f>
        <v>658</v>
      </c>
    </row>
    <row r="77" spans="1:16" s="15" customFormat="1" ht="12.6" customHeight="1" x14ac:dyDescent="0.2">
      <c r="A77" s="279" t="s">
        <v>516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85">
        <f>SUM(B77:M77)</f>
        <v>0</v>
      </c>
      <c r="O77" s="106" t="str">
        <f t="shared" si="6"/>
        <v/>
      </c>
    </row>
    <row r="78" spans="1:16" s="15" customFormat="1" ht="12.6" customHeight="1" thickBot="1" x14ac:dyDescent="0.25">
      <c r="A78" s="205" t="s">
        <v>1</v>
      </c>
      <c r="B78" s="206">
        <f t="shared" ref="B78:G78" si="7">SUM(B67:B77)</f>
        <v>2825.42</v>
      </c>
      <c r="C78" s="206">
        <f t="shared" si="7"/>
        <v>10929.039999999999</v>
      </c>
      <c r="D78" s="206">
        <f t="shared" si="7"/>
        <v>14301.670000000002</v>
      </c>
      <c r="E78" s="206">
        <f t="shared" si="7"/>
        <v>9272.17</v>
      </c>
      <c r="F78" s="206">
        <f t="shared" si="7"/>
        <v>10306.08</v>
      </c>
      <c r="G78" s="206">
        <f t="shared" si="7"/>
        <v>10471.4</v>
      </c>
      <c r="H78" s="206">
        <f t="shared" ref="H78:M78" si="8">SUM(H67:H77)</f>
        <v>10239.77</v>
      </c>
      <c r="I78" s="206">
        <f t="shared" si="8"/>
        <v>11245.5</v>
      </c>
      <c r="J78" s="206">
        <f t="shared" si="8"/>
        <v>8761.58</v>
      </c>
      <c r="K78" s="206">
        <f>SUM(K67:K77)</f>
        <v>0</v>
      </c>
      <c r="L78" s="206">
        <f>SUM(L67:L77)</f>
        <v>0</v>
      </c>
      <c r="M78" s="206">
        <f t="shared" si="8"/>
        <v>0</v>
      </c>
      <c r="N78" s="207">
        <f>SUM(B78:M78)</f>
        <v>88352.63</v>
      </c>
      <c r="O78" s="304">
        <f>IFERROR(AVERAGEIF(B78:M78,"&gt;0"),"")</f>
        <v>9816.9588888888902</v>
      </c>
    </row>
    <row r="79" spans="1:16" s="15" customFormat="1" ht="12.6" customHeight="1" thickBot="1" x14ac:dyDescent="0.2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20"/>
      <c r="O79" s="18"/>
    </row>
    <row r="80" spans="1:16" s="21" customFormat="1" ht="12.6" customHeight="1" thickBot="1" x14ac:dyDescent="0.25">
      <c r="A80" s="208" t="s">
        <v>9</v>
      </c>
      <c r="B80" s="186">
        <f>'[2]2020'!C47</f>
        <v>5059.1499999999996</v>
      </c>
      <c r="C80" s="186">
        <f>'[2]2020'!D47</f>
        <v>6750.95</v>
      </c>
      <c r="D80" s="186">
        <f>'[2]2020'!E47</f>
        <v>11965.9</v>
      </c>
      <c r="E80" s="186">
        <f>'[2]2020'!F47</f>
        <v>9173.32</v>
      </c>
      <c r="F80" s="186">
        <f>'[2]2020'!G47</f>
        <v>11706.68</v>
      </c>
      <c r="G80" s="186">
        <f>'[2]2020'!H47</f>
        <v>13287.4</v>
      </c>
      <c r="H80" s="186">
        <f>'[2]2020'!I47</f>
        <v>16559.22</v>
      </c>
      <c r="I80" s="186">
        <f>'[2]2020'!J47</f>
        <v>20808.599999999999</v>
      </c>
      <c r="J80" s="186">
        <f>'[2]2020'!K47</f>
        <v>21882.11</v>
      </c>
      <c r="K80" s="186">
        <f>'[2]2020'!L47</f>
        <v>0</v>
      </c>
      <c r="L80" s="186">
        <f>'[2]2020'!M47</f>
        <v>0</v>
      </c>
      <c r="M80" s="186">
        <f>'[2]2020'!N47</f>
        <v>0</v>
      </c>
      <c r="N80" s="19"/>
      <c r="O80" s="19"/>
      <c r="P80" s="20"/>
    </row>
    <row r="82" spans="5:5" x14ac:dyDescent="0.2">
      <c r="E82" s="245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5"/>
  <dimension ref="A1:O66"/>
  <sheetViews>
    <sheetView topLeftCell="A37" zoomScale="140" zoomScaleNormal="140" workbookViewId="0">
      <selection activeCell="J59" sqref="J59"/>
    </sheetView>
  </sheetViews>
  <sheetFormatPr defaultRowHeight="12.75" x14ac:dyDescent="0.2"/>
  <cols>
    <col min="1" max="1" width="37.42578125" customWidth="1"/>
    <col min="2" max="2" width="8.85546875" customWidth="1"/>
    <col min="3" max="4" width="8.5703125" customWidth="1"/>
    <col min="5" max="5" width="9.42578125" customWidth="1"/>
    <col min="6" max="6" width="8.85546875" customWidth="1"/>
    <col min="7" max="7" width="8.7109375" customWidth="1"/>
    <col min="8" max="8" width="9" customWidth="1"/>
    <col min="9" max="9" width="9.140625" customWidth="1"/>
    <col min="10" max="10" width="9" customWidth="1"/>
    <col min="11" max="13" width="9.7109375" customWidth="1"/>
    <col min="14" max="14" width="9.7109375" style="222" customWidth="1"/>
    <col min="15" max="15" width="9.7109375" customWidth="1"/>
  </cols>
  <sheetData>
    <row r="1" spans="1:15" ht="15" x14ac:dyDescent="0.2">
      <c r="A1" s="520" t="str">
        <f>APUCARANA!A1</f>
        <v xml:space="preserve">ORDEM DOS ADVOGADOS DO BRASIL - Seção PR 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2"/>
    </row>
    <row r="2" spans="1:15" ht="13.5" thickBot="1" x14ac:dyDescent="0.25">
      <c r="A2" s="505" t="s">
        <v>645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7"/>
    </row>
    <row r="3" spans="1:15" ht="13.5" thickBo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43"/>
      <c r="O3" s="8"/>
    </row>
    <row r="4" spans="1:15" s="1" customFormat="1" ht="12.6" customHeight="1" thickBot="1" x14ac:dyDescent="0.25">
      <c r="A4" s="590" t="s">
        <v>25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2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20"/>
      <c r="O5" s="2"/>
    </row>
    <row r="6" spans="1:15" s="74" customFormat="1" ht="12.6" customHeight="1" thickBot="1" x14ac:dyDescent="0.25">
      <c r="A6" s="9" t="s">
        <v>0</v>
      </c>
      <c r="B6" s="10">
        <v>43831</v>
      </c>
      <c r="C6" s="11">
        <v>43862</v>
      </c>
      <c r="D6" s="11">
        <v>43891</v>
      </c>
      <c r="E6" s="11">
        <v>43922</v>
      </c>
      <c r="F6" s="11">
        <v>43952</v>
      </c>
      <c r="G6" s="11">
        <v>43983</v>
      </c>
      <c r="H6" s="11">
        <v>44013</v>
      </c>
      <c r="I6" s="11">
        <v>44044</v>
      </c>
      <c r="J6" s="11">
        <v>44075</v>
      </c>
      <c r="K6" s="11">
        <v>44105</v>
      </c>
      <c r="L6" s="11">
        <v>44136</v>
      </c>
      <c r="M6" s="11">
        <v>44166</v>
      </c>
      <c r="N6" s="12" t="str">
        <f>APUCARANA!N6</f>
        <v>Total</v>
      </c>
      <c r="O6" s="9" t="str">
        <f>APUCARANA!O6</f>
        <v>Média</v>
      </c>
    </row>
    <row r="7" spans="1:15" s="15" customFormat="1" ht="12.6" customHeight="1" x14ac:dyDescent="0.2">
      <c r="A7" s="105" t="s">
        <v>113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160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242">
        <f t="shared" ref="N7:N13" si="0">SUM(B7:M7)</f>
        <v>160</v>
      </c>
      <c r="O7" s="106">
        <f>IFERROR(AVERAGEIF(B7:M7,"&gt;0"),"")</f>
        <v>160</v>
      </c>
    </row>
    <row r="8" spans="1:15" s="15" customFormat="1" ht="12.6" customHeight="1" x14ac:dyDescent="0.2">
      <c r="A8" s="105" t="s">
        <v>594</v>
      </c>
      <c r="B8" s="35">
        <v>300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242">
        <f t="shared" si="0"/>
        <v>300</v>
      </c>
      <c r="O8" s="106">
        <f t="shared" ref="O8:O51" si="1">IFERROR(AVERAGEIF(B8:M8,"&gt;0"),"")</f>
        <v>300</v>
      </c>
    </row>
    <row r="9" spans="1:15" s="25" customFormat="1" ht="12.6" customHeight="1" x14ac:dyDescent="0.2">
      <c r="A9" s="105" t="s">
        <v>613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267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184">
        <f t="shared" si="0"/>
        <v>267</v>
      </c>
      <c r="O9" s="106">
        <f t="shared" si="1"/>
        <v>267</v>
      </c>
    </row>
    <row r="10" spans="1:15" s="15" customFormat="1" ht="12.6" customHeight="1" x14ac:dyDescent="0.2">
      <c r="A10" s="105" t="s">
        <v>411</v>
      </c>
      <c r="B10" s="35">
        <v>0</v>
      </c>
      <c r="C10" s="35">
        <v>1157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242">
        <f t="shared" si="0"/>
        <v>1157</v>
      </c>
      <c r="O10" s="106">
        <f t="shared" si="1"/>
        <v>1157</v>
      </c>
    </row>
    <row r="11" spans="1:15" s="15" customFormat="1" ht="12.6" customHeight="1" x14ac:dyDescent="0.2">
      <c r="A11" s="105" t="s">
        <v>149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242">
        <f t="shared" si="0"/>
        <v>0</v>
      </c>
      <c r="O11" s="106" t="str">
        <f t="shared" si="1"/>
        <v/>
      </c>
    </row>
    <row r="12" spans="1:15" s="15" customFormat="1" ht="12.6" customHeight="1" x14ac:dyDescent="0.2">
      <c r="A12" s="105" t="s">
        <v>157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242">
        <f t="shared" si="0"/>
        <v>0</v>
      </c>
      <c r="O12" s="106" t="str">
        <f t="shared" si="1"/>
        <v/>
      </c>
    </row>
    <row r="13" spans="1:15" s="15" customFormat="1" ht="12.6" customHeight="1" x14ac:dyDescent="0.2">
      <c r="A13" s="105" t="s">
        <v>253</v>
      </c>
      <c r="B13" s="35">
        <v>0</v>
      </c>
      <c r="C13" s="35">
        <v>1000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242">
        <f t="shared" si="0"/>
        <v>1000</v>
      </c>
      <c r="O13" s="106">
        <f t="shared" si="1"/>
        <v>1000</v>
      </c>
    </row>
    <row r="14" spans="1:15" s="15" customFormat="1" ht="12.6" customHeight="1" x14ac:dyDescent="0.2">
      <c r="A14" s="105" t="s">
        <v>276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242">
        <f t="shared" ref="N14:N23" si="2">SUM(B14:M14)</f>
        <v>0</v>
      </c>
      <c r="O14" s="106" t="str">
        <f t="shared" si="1"/>
        <v/>
      </c>
    </row>
    <row r="15" spans="1:15" s="15" customFormat="1" ht="12.6" customHeight="1" x14ac:dyDescent="0.2">
      <c r="A15" s="105" t="s">
        <v>182</v>
      </c>
      <c r="B15" s="35">
        <v>268.88</v>
      </c>
      <c r="C15" s="35">
        <v>0</v>
      </c>
      <c r="D15" s="35">
        <v>0</v>
      </c>
      <c r="E15" s="35">
        <v>0</v>
      </c>
      <c r="F15" s="35">
        <v>154.85</v>
      </c>
      <c r="G15" s="35">
        <v>0</v>
      </c>
      <c r="H15" s="35">
        <v>0</v>
      </c>
      <c r="I15" s="35">
        <v>0</v>
      </c>
      <c r="J15" s="35">
        <v>100.46</v>
      </c>
      <c r="K15" s="35">
        <v>0</v>
      </c>
      <c r="L15" s="35">
        <v>0</v>
      </c>
      <c r="M15" s="35">
        <v>0</v>
      </c>
      <c r="N15" s="242">
        <f t="shared" si="2"/>
        <v>524.19000000000005</v>
      </c>
      <c r="O15" s="106">
        <f t="shared" si="1"/>
        <v>174.73000000000002</v>
      </c>
    </row>
    <row r="16" spans="1:15" s="15" customFormat="1" ht="12.6" customHeight="1" x14ac:dyDescent="0.2">
      <c r="A16" s="105" t="s">
        <v>491</v>
      </c>
      <c r="B16" s="35">
        <v>133.63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242">
        <f t="shared" si="2"/>
        <v>133.63</v>
      </c>
      <c r="O16" s="106">
        <f t="shared" si="1"/>
        <v>133.63</v>
      </c>
    </row>
    <row r="17" spans="1:15" s="15" customFormat="1" ht="12.6" customHeight="1" x14ac:dyDescent="0.2">
      <c r="A17" s="105" t="s">
        <v>346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242">
        <f>SUM(B17:M17)</f>
        <v>0</v>
      </c>
      <c r="O17" s="106" t="str">
        <f t="shared" si="1"/>
        <v/>
      </c>
    </row>
    <row r="18" spans="1:15" s="15" customFormat="1" ht="12.6" customHeight="1" x14ac:dyDescent="0.2">
      <c r="A18" s="105" t="s">
        <v>338</v>
      </c>
      <c r="B18" s="35">
        <v>700</v>
      </c>
      <c r="C18" s="35">
        <v>0</v>
      </c>
      <c r="D18" s="35">
        <v>0</v>
      </c>
      <c r="E18" s="35">
        <v>0</v>
      </c>
      <c r="F18" s="35">
        <v>44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242">
        <f>SUM(B18:M18)</f>
        <v>744</v>
      </c>
      <c r="O18" s="106">
        <f t="shared" si="1"/>
        <v>372</v>
      </c>
    </row>
    <row r="19" spans="1:15" s="15" customFormat="1" ht="12.6" customHeight="1" x14ac:dyDescent="0.2">
      <c r="A19" s="105" t="s">
        <v>67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242">
        <f t="shared" si="2"/>
        <v>0</v>
      </c>
      <c r="O19" s="106" t="str">
        <f t="shared" si="1"/>
        <v/>
      </c>
    </row>
    <row r="20" spans="1:15" s="15" customFormat="1" ht="12.6" customHeight="1" x14ac:dyDescent="0.2">
      <c r="A20" s="105" t="s">
        <v>158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35</v>
      </c>
      <c r="H20" s="35"/>
      <c r="I20" s="35">
        <v>1000</v>
      </c>
      <c r="J20" s="35">
        <v>0</v>
      </c>
      <c r="K20" s="35">
        <v>0</v>
      </c>
      <c r="L20" s="35">
        <v>0</v>
      </c>
      <c r="M20" s="35">
        <v>0</v>
      </c>
      <c r="N20" s="242">
        <f t="shared" si="2"/>
        <v>1035</v>
      </c>
      <c r="O20" s="106">
        <f t="shared" si="1"/>
        <v>517.5</v>
      </c>
    </row>
    <row r="21" spans="1:15" s="15" customFormat="1" ht="12.6" customHeight="1" x14ac:dyDescent="0.2">
      <c r="A21" s="105" t="s">
        <v>227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242">
        <f t="shared" si="2"/>
        <v>0</v>
      </c>
      <c r="O21" s="106" t="str">
        <f t="shared" si="1"/>
        <v/>
      </c>
    </row>
    <row r="22" spans="1:15" s="15" customFormat="1" ht="12.6" customHeight="1" x14ac:dyDescent="0.2">
      <c r="A22" s="105" t="s">
        <v>631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242">
        <f>SUM(B22:M22)</f>
        <v>0</v>
      </c>
      <c r="O22" s="106" t="str">
        <f t="shared" si="1"/>
        <v/>
      </c>
    </row>
    <row r="23" spans="1:15" s="15" customFormat="1" ht="12.6" customHeight="1" x14ac:dyDescent="0.2">
      <c r="A23" s="105" t="s">
        <v>399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242">
        <f t="shared" si="2"/>
        <v>0</v>
      </c>
      <c r="O23" s="106" t="str">
        <f t="shared" si="1"/>
        <v/>
      </c>
    </row>
    <row r="24" spans="1:15" s="15" customFormat="1" ht="12.6" customHeight="1" x14ac:dyDescent="0.2">
      <c r="A24" s="105" t="s">
        <v>88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/>
      <c r="I24" s="35">
        <v>65</v>
      </c>
      <c r="J24" s="35">
        <v>0</v>
      </c>
      <c r="K24" s="35">
        <v>0</v>
      </c>
      <c r="L24" s="35">
        <v>0</v>
      </c>
      <c r="M24" s="35">
        <v>0</v>
      </c>
      <c r="N24" s="242">
        <f t="shared" ref="N24:N52" si="3">SUM(B24:M24)</f>
        <v>65</v>
      </c>
      <c r="O24" s="106">
        <f t="shared" si="1"/>
        <v>65</v>
      </c>
    </row>
    <row r="25" spans="1:15" s="15" customFormat="1" ht="12.6" customHeight="1" x14ac:dyDescent="0.2">
      <c r="A25" s="105" t="s">
        <v>77</v>
      </c>
      <c r="B25" s="35">
        <v>0</v>
      </c>
      <c r="C25" s="35">
        <v>0</v>
      </c>
      <c r="D25" s="35">
        <v>150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242">
        <f t="shared" si="3"/>
        <v>150</v>
      </c>
      <c r="O25" s="106">
        <f t="shared" si="1"/>
        <v>150</v>
      </c>
    </row>
    <row r="26" spans="1:15" s="15" customFormat="1" ht="12.6" customHeight="1" x14ac:dyDescent="0.2">
      <c r="A26" s="105" t="s">
        <v>111</v>
      </c>
      <c r="B26" s="35">
        <v>35</v>
      </c>
      <c r="C26" s="35">
        <v>0</v>
      </c>
      <c r="D26" s="35">
        <v>158.76</v>
      </c>
      <c r="E26" s="35">
        <v>0</v>
      </c>
      <c r="F26" s="35">
        <v>190.08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242">
        <f t="shared" si="3"/>
        <v>383.84000000000003</v>
      </c>
      <c r="O26" s="106">
        <f t="shared" si="1"/>
        <v>127.94666666666667</v>
      </c>
    </row>
    <row r="27" spans="1:15" s="15" customFormat="1" ht="12.6" customHeight="1" x14ac:dyDescent="0.2">
      <c r="A27" s="105" t="s">
        <v>126</v>
      </c>
      <c r="B27" s="35">
        <v>0</v>
      </c>
      <c r="C27" s="35">
        <v>0</v>
      </c>
      <c r="D27" s="35">
        <v>0</v>
      </c>
      <c r="E27" s="35">
        <v>0</v>
      </c>
      <c r="F27" s="35">
        <v>1200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242">
        <f t="shared" si="3"/>
        <v>1200</v>
      </c>
      <c r="O27" s="106">
        <f t="shared" si="1"/>
        <v>1200</v>
      </c>
    </row>
    <row r="28" spans="1:15" s="15" customFormat="1" ht="12.6" customHeight="1" x14ac:dyDescent="0.2">
      <c r="A28" s="105" t="s">
        <v>69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242">
        <f t="shared" si="3"/>
        <v>0</v>
      </c>
      <c r="O28" s="106" t="str">
        <f t="shared" si="1"/>
        <v/>
      </c>
    </row>
    <row r="29" spans="1:15" s="15" customFormat="1" ht="12.6" customHeight="1" x14ac:dyDescent="0.2">
      <c r="A29" s="105" t="s">
        <v>76</v>
      </c>
      <c r="B29" s="35">
        <v>0</v>
      </c>
      <c r="C29" s="35">
        <v>0</v>
      </c>
      <c r="D29" s="35">
        <v>405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242">
        <f t="shared" si="3"/>
        <v>405</v>
      </c>
      <c r="O29" s="106">
        <f t="shared" si="1"/>
        <v>405</v>
      </c>
    </row>
    <row r="30" spans="1:15" s="15" customFormat="1" ht="12.6" customHeight="1" x14ac:dyDescent="0.2">
      <c r="A30" s="105" t="s">
        <v>413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242">
        <f>SUM(B30:M30)</f>
        <v>0</v>
      </c>
      <c r="O30" s="106" t="str">
        <f t="shared" si="1"/>
        <v/>
      </c>
    </row>
    <row r="31" spans="1:15" s="15" customFormat="1" ht="12.6" customHeight="1" x14ac:dyDescent="0.2">
      <c r="A31" s="105" t="s">
        <v>118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242">
        <f t="shared" si="3"/>
        <v>0</v>
      </c>
      <c r="O31" s="106" t="str">
        <f t="shared" si="1"/>
        <v/>
      </c>
    </row>
    <row r="32" spans="1:15" s="15" customFormat="1" ht="12.6" customHeight="1" x14ac:dyDescent="0.2">
      <c r="A32" s="105" t="s">
        <v>176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242">
        <f t="shared" si="3"/>
        <v>0</v>
      </c>
      <c r="O32" s="106" t="str">
        <f t="shared" si="1"/>
        <v/>
      </c>
    </row>
    <row r="33" spans="1:15" s="15" customFormat="1" ht="12.6" customHeight="1" x14ac:dyDescent="0.2">
      <c r="A33" s="105" t="s">
        <v>132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242">
        <f t="shared" si="3"/>
        <v>0</v>
      </c>
      <c r="O33" s="106" t="str">
        <f t="shared" si="1"/>
        <v/>
      </c>
    </row>
    <row r="34" spans="1:15" s="25" customFormat="1" ht="12.6" customHeight="1" x14ac:dyDescent="0.2">
      <c r="A34" s="270" t="s">
        <v>372</v>
      </c>
      <c r="B34" s="35">
        <v>38.82</v>
      </c>
      <c r="C34" s="35">
        <v>38.82</v>
      </c>
      <c r="D34" s="35">
        <v>38.82</v>
      </c>
      <c r="E34" s="35">
        <v>38.82</v>
      </c>
      <c r="F34" s="35">
        <v>38.82</v>
      </c>
      <c r="G34" s="35">
        <v>50.89</v>
      </c>
      <c r="H34" s="35">
        <v>50.89</v>
      </c>
      <c r="I34" s="35">
        <v>50.89</v>
      </c>
      <c r="J34" s="35">
        <v>50.59</v>
      </c>
      <c r="K34" s="35">
        <v>0</v>
      </c>
      <c r="L34" s="35">
        <v>0</v>
      </c>
      <c r="M34" s="35">
        <v>0</v>
      </c>
      <c r="N34" s="184">
        <f>SUM(B34:M34)</f>
        <v>397.36</v>
      </c>
      <c r="O34" s="106">
        <f t="shared" si="1"/>
        <v>44.151111111111113</v>
      </c>
    </row>
    <row r="35" spans="1:15" s="15" customFormat="1" ht="12.6" customHeight="1" x14ac:dyDescent="0.2">
      <c r="A35" s="105" t="s">
        <v>595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242">
        <f t="shared" si="3"/>
        <v>0</v>
      </c>
      <c r="O35" s="106" t="str">
        <f t="shared" si="1"/>
        <v/>
      </c>
    </row>
    <row r="36" spans="1:15" s="15" customFormat="1" ht="12.6" customHeight="1" x14ac:dyDescent="0.2">
      <c r="A36" s="105" t="s">
        <v>596</v>
      </c>
      <c r="B36" s="35">
        <v>0</v>
      </c>
      <c r="C36" s="35">
        <v>0</v>
      </c>
      <c r="D36" s="35">
        <v>150</v>
      </c>
      <c r="E36" s="35">
        <v>0</v>
      </c>
      <c r="F36" s="35">
        <v>150</v>
      </c>
      <c r="G36" s="35">
        <v>150</v>
      </c>
      <c r="H36" s="35">
        <v>0</v>
      </c>
      <c r="I36" s="35">
        <v>0</v>
      </c>
      <c r="J36" s="35">
        <v>300</v>
      </c>
      <c r="K36" s="35">
        <v>0</v>
      </c>
      <c r="L36" s="35">
        <v>0</v>
      </c>
      <c r="M36" s="35">
        <v>0</v>
      </c>
      <c r="N36" s="242">
        <f t="shared" si="3"/>
        <v>750</v>
      </c>
      <c r="O36" s="106">
        <f t="shared" si="1"/>
        <v>187.5</v>
      </c>
    </row>
    <row r="37" spans="1:15" s="15" customFormat="1" ht="12.6" customHeight="1" x14ac:dyDescent="0.2">
      <c r="A37" s="105" t="s">
        <v>668</v>
      </c>
      <c r="B37" s="35">
        <v>0</v>
      </c>
      <c r="C37" s="35">
        <v>0</v>
      </c>
      <c r="D37" s="35">
        <v>1800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160</v>
      </c>
      <c r="K37" s="35">
        <v>0</v>
      </c>
      <c r="L37" s="35">
        <v>0</v>
      </c>
      <c r="M37" s="35">
        <v>0</v>
      </c>
      <c r="N37" s="242">
        <f t="shared" si="3"/>
        <v>1960</v>
      </c>
      <c r="O37" s="106">
        <f t="shared" si="1"/>
        <v>980</v>
      </c>
    </row>
    <row r="38" spans="1:15" s="15" customFormat="1" ht="12.6" customHeight="1" x14ac:dyDescent="0.2">
      <c r="A38" s="105" t="s">
        <v>536</v>
      </c>
      <c r="B38" s="35">
        <v>0</v>
      </c>
      <c r="C38" s="35">
        <v>0</v>
      </c>
      <c r="D38" s="35">
        <v>265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37</v>
      </c>
      <c r="K38" s="35">
        <v>0</v>
      </c>
      <c r="L38" s="35">
        <v>0</v>
      </c>
      <c r="M38" s="35">
        <v>0</v>
      </c>
      <c r="N38" s="242">
        <f t="shared" si="3"/>
        <v>302</v>
      </c>
      <c r="O38" s="106">
        <f t="shared" si="1"/>
        <v>151</v>
      </c>
    </row>
    <row r="39" spans="1:15" s="15" customFormat="1" ht="12.6" customHeight="1" x14ac:dyDescent="0.2">
      <c r="A39" s="105" t="s">
        <v>500</v>
      </c>
      <c r="B39" s="35">
        <v>25.8</v>
      </c>
      <c r="C39" s="35">
        <v>0</v>
      </c>
      <c r="D39" s="35">
        <v>227.05</v>
      </c>
      <c r="E39" s="35">
        <v>0</v>
      </c>
      <c r="F39" s="35">
        <v>84.8</v>
      </c>
      <c r="G39" s="35">
        <v>0</v>
      </c>
      <c r="H39" s="35">
        <v>0</v>
      </c>
      <c r="I39" s="35">
        <v>70.849999999999994</v>
      </c>
      <c r="J39" s="35">
        <v>163.61000000000001</v>
      </c>
      <c r="K39" s="35">
        <v>0</v>
      </c>
      <c r="L39" s="35">
        <v>0</v>
      </c>
      <c r="M39" s="35">
        <v>0</v>
      </c>
      <c r="N39" s="242">
        <f t="shared" si="3"/>
        <v>572.11</v>
      </c>
      <c r="O39" s="106">
        <f t="shared" si="1"/>
        <v>114.422</v>
      </c>
    </row>
    <row r="40" spans="1:15" s="15" customFormat="1" ht="12.6" customHeight="1" x14ac:dyDescent="0.2">
      <c r="A40" s="105" t="s">
        <v>95</v>
      </c>
      <c r="B40" s="35">
        <v>153.82</v>
      </c>
      <c r="C40" s="35">
        <v>283.2</v>
      </c>
      <c r="D40" s="35">
        <v>211.69</v>
      </c>
      <c r="E40" s="35">
        <v>165.77</v>
      </c>
      <c r="F40" s="35">
        <v>167.96</v>
      </c>
      <c r="G40" s="35">
        <v>105.52</v>
      </c>
      <c r="H40" s="35">
        <v>100.76</v>
      </c>
      <c r="I40" s="35">
        <v>116.12</v>
      </c>
      <c r="J40" s="35">
        <v>156.11000000000001</v>
      </c>
      <c r="K40" s="35">
        <v>0</v>
      </c>
      <c r="L40" s="35">
        <v>0</v>
      </c>
      <c r="M40" s="35">
        <v>0</v>
      </c>
      <c r="N40" s="242">
        <f t="shared" si="3"/>
        <v>1460.9500000000003</v>
      </c>
      <c r="O40" s="106">
        <f t="shared" si="1"/>
        <v>162.32777777777781</v>
      </c>
    </row>
    <row r="41" spans="1:15" s="15" customFormat="1" ht="12.6" customHeight="1" x14ac:dyDescent="0.2">
      <c r="A41" s="105" t="s">
        <v>353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242">
        <f t="shared" si="3"/>
        <v>0</v>
      </c>
      <c r="O41" s="106" t="str">
        <f t="shared" si="1"/>
        <v/>
      </c>
    </row>
    <row r="42" spans="1:15" s="15" customFormat="1" ht="12.6" customHeight="1" x14ac:dyDescent="0.2">
      <c r="A42" s="105" t="s">
        <v>98</v>
      </c>
      <c r="B42" s="35">
        <v>0</v>
      </c>
      <c r="C42" s="35">
        <v>0</v>
      </c>
      <c r="D42" s="35">
        <v>200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242">
        <f t="shared" si="3"/>
        <v>200</v>
      </c>
      <c r="O42" s="106">
        <f t="shared" si="1"/>
        <v>200</v>
      </c>
    </row>
    <row r="43" spans="1:15" s="15" customFormat="1" ht="12.6" customHeight="1" x14ac:dyDescent="0.2">
      <c r="A43" s="105" t="s">
        <v>74</v>
      </c>
      <c r="B43" s="35">
        <v>95</v>
      </c>
      <c r="C43" s="35">
        <v>0</v>
      </c>
      <c r="D43" s="35">
        <v>190</v>
      </c>
      <c r="E43" s="35">
        <v>0</v>
      </c>
      <c r="F43" s="35">
        <v>190</v>
      </c>
      <c r="G43" s="35">
        <v>95</v>
      </c>
      <c r="H43" s="35">
        <v>0</v>
      </c>
      <c r="I43" s="35">
        <v>95</v>
      </c>
      <c r="J43" s="35">
        <v>470</v>
      </c>
      <c r="K43" s="35">
        <v>0</v>
      </c>
      <c r="L43" s="35">
        <v>0</v>
      </c>
      <c r="M43" s="35">
        <v>0</v>
      </c>
      <c r="N43" s="242">
        <f t="shared" si="3"/>
        <v>1135</v>
      </c>
      <c r="O43" s="106">
        <f t="shared" si="1"/>
        <v>189.16666666666666</v>
      </c>
    </row>
    <row r="44" spans="1:15" s="15" customFormat="1" ht="12.6" customHeight="1" x14ac:dyDescent="0.2">
      <c r="A44" s="105" t="s">
        <v>426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242">
        <f t="shared" si="3"/>
        <v>0</v>
      </c>
      <c r="O44" s="106" t="str">
        <f t="shared" si="1"/>
        <v/>
      </c>
    </row>
    <row r="45" spans="1:15" s="15" customFormat="1" ht="12.6" customHeight="1" x14ac:dyDescent="0.2">
      <c r="A45" s="105" t="s">
        <v>75</v>
      </c>
      <c r="B45" s="35">
        <v>1333.6</v>
      </c>
      <c r="C45" s="35">
        <v>1278.29</v>
      </c>
      <c r="D45" s="35">
        <v>1333.87</v>
      </c>
      <c r="E45" s="35">
        <v>1303.04</v>
      </c>
      <c r="F45" s="35">
        <v>1265.92</v>
      </c>
      <c r="G45" s="35">
        <v>1294.0999999999999</v>
      </c>
      <c r="H45" s="35">
        <v>1299.04</v>
      </c>
      <c r="I45" s="35">
        <v>1299.23</v>
      </c>
      <c r="J45" s="35">
        <v>1339.95</v>
      </c>
      <c r="K45" s="35">
        <v>0</v>
      </c>
      <c r="L45" s="35">
        <v>0</v>
      </c>
      <c r="M45" s="35">
        <v>0</v>
      </c>
      <c r="N45" s="242">
        <f t="shared" si="3"/>
        <v>11747.04</v>
      </c>
      <c r="O45" s="106">
        <f t="shared" si="1"/>
        <v>1305.2266666666667</v>
      </c>
    </row>
    <row r="46" spans="1:15" s="15" customFormat="1" ht="12.6" customHeight="1" x14ac:dyDescent="0.2">
      <c r="A46" s="105" t="s">
        <v>597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61.22</v>
      </c>
      <c r="K46" s="35">
        <v>0</v>
      </c>
      <c r="L46" s="35">
        <v>0</v>
      </c>
      <c r="M46" s="35">
        <v>0</v>
      </c>
      <c r="N46" s="242">
        <f t="shared" si="3"/>
        <v>61.22</v>
      </c>
      <c r="O46" s="106">
        <f t="shared" si="1"/>
        <v>61.22</v>
      </c>
    </row>
    <row r="47" spans="1:15" s="15" customFormat="1" ht="12.6" customHeight="1" x14ac:dyDescent="0.2">
      <c r="A47" s="105" t="s">
        <v>151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242">
        <f t="shared" si="3"/>
        <v>0</v>
      </c>
      <c r="O47" s="106" t="str">
        <f t="shared" si="1"/>
        <v/>
      </c>
    </row>
    <row r="48" spans="1:15" s="15" customFormat="1" ht="12.6" customHeight="1" x14ac:dyDescent="0.2">
      <c r="A48" s="105" t="s">
        <v>598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242">
        <f t="shared" si="3"/>
        <v>0</v>
      </c>
      <c r="O48" s="106" t="str">
        <f t="shared" si="1"/>
        <v/>
      </c>
    </row>
    <row r="49" spans="1:15" s="15" customFormat="1" ht="12.6" customHeight="1" x14ac:dyDescent="0.2">
      <c r="A49" s="105" t="s">
        <v>79</v>
      </c>
      <c r="B49" s="35">
        <v>0</v>
      </c>
      <c r="C49" s="35">
        <v>0</v>
      </c>
      <c r="D49" s="35">
        <v>50</v>
      </c>
      <c r="E49" s="35">
        <v>0</v>
      </c>
      <c r="F49" s="35">
        <v>0</v>
      </c>
      <c r="G49" s="35">
        <v>0</v>
      </c>
      <c r="H49" s="35">
        <v>85.5</v>
      </c>
      <c r="I49" s="35">
        <v>49</v>
      </c>
      <c r="J49" s="35">
        <v>49</v>
      </c>
      <c r="K49" s="35">
        <v>0</v>
      </c>
      <c r="L49" s="35">
        <v>0</v>
      </c>
      <c r="M49" s="35">
        <v>0</v>
      </c>
      <c r="N49" s="242">
        <f t="shared" si="3"/>
        <v>233.5</v>
      </c>
      <c r="O49" s="106">
        <f t="shared" si="1"/>
        <v>58.375</v>
      </c>
    </row>
    <row r="50" spans="1:15" s="15" customFormat="1" ht="12.6" customHeight="1" x14ac:dyDescent="0.2">
      <c r="A50" s="105" t="s">
        <v>520</v>
      </c>
      <c r="B50" s="35">
        <v>9.33</v>
      </c>
      <c r="C50" s="35">
        <v>550.58000000000004</v>
      </c>
      <c r="D50" s="35">
        <v>0</v>
      </c>
      <c r="E50" s="35">
        <v>0</v>
      </c>
      <c r="F50" s="35">
        <v>7.75</v>
      </c>
      <c r="G50" s="35">
        <v>0</v>
      </c>
      <c r="H50" s="35">
        <v>0</v>
      </c>
      <c r="I50" s="35">
        <v>0.66</v>
      </c>
      <c r="J50" s="35">
        <v>0</v>
      </c>
      <c r="K50" s="35">
        <v>0</v>
      </c>
      <c r="L50" s="35">
        <v>0</v>
      </c>
      <c r="M50" s="35">
        <v>0</v>
      </c>
      <c r="N50" s="242">
        <f t="shared" si="3"/>
        <v>568.32000000000005</v>
      </c>
      <c r="O50" s="106">
        <f t="shared" si="1"/>
        <v>142.08000000000001</v>
      </c>
    </row>
    <row r="51" spans="1:15" s="15" customFormat="1" ht="12.6" customHeight="1" x14ac:dyDescent="0.2">
      <c r="A51" s="105" t="s">
        <v>81</v>
      </c>
      <c r="B51" s="35">
        <v>148.88</v>
      </c>
      <c r="C51" s="35">
        <v>143.37</v>
      </c>
      <c r="D51" s="35">
        <v>143.35</v>
      </c>
      <c r="E51" s="35">
        <v>143.33000000000001</v>
      </c>
      <c r="F51" s="35">
        <v>143.31</v>
      </c>
      <c r="G51" s="35">
        <v>139.1</v>
      </c>
      <c r="H51" s="35">
        <v>139.1</v>
      </c>
      <c r="I51" s="35">
        <v>139.1</v>
      </c>
      <c r="J51" s="35">
        <v>139.1</v>
      </c>
      <c r="K51" s="35">
        <v>0</v>
      </c>
      <c r="L51" s="35">
        <v>0</v>
      </c>
      <c r="M51" s="35">
        <v>0</v>
      </c>
      <c r="N51" s="242">
        <f t="shared" si="3"/>
        <v>1278.6399999999999</v>
      </c>
      <c r="O51" s="106">
        <f t="shared" si="1"/>
        <v>142.07111111111109</v>
      </c>
    </row>
    <row r="52" spans="1:15" s="15" customFormat="1" ht="12.6" customHeight="1" thickBot="1" x14ac:dyDescent="0.25">
      <c r="A52" s="203" t="s">
        <v>1</v>
      </c>
      <c r="B52" s="211">
        <f>SUM(B7:B51)</f>
        <v>3242.7599999999998</v>
      </c>
      <c r="C52" s="211">
        <f>SUM(C7:C51)</f>
        <v>4451.26</v>
      </c>
      <c r="D52" s="211">
        <f t="shared" ref="D52:M52" si="4">SUM(D7:D51)</f>
        <v>5323.5400000000009</v>
      </c>
      <c r="E52" s="211">
        <f t="shared" si="4"/>
        <v>1650.9599999999998</v>
      </c>
      <c r="F52" s="211">
        <f t="shared" si="4"/>
        <v>3637.4900000000002</v>
      </c>
      <c r="G52" s="211">
        <f t="shared" si="4"/>
        <v>2296.6099999999997</v>
      </c>
      <c r="H52" s="211">
        <f t="shared" si="4"/>
        <v>1675.29</v>
      </c>
      <c r="I52" s="211">
        <f t="shared" si="4"/>
        <v>2885.85</v>
      </c>
      <c r="J52" s="211">
        <f t="shared" si="4"/>
        <v>3027.04</v>
      </c>
      <c r="K52" s="211">
        <f t="shared" si="4"/>
        <v>0</v>
      </c>
      <c r="L52" s="211">
        <f t="shared" si="4"/>
        <v>0</v>
      </c>
      <c r="M52" s="211">
        <f t="shared" si="4"/>
        <v>0</v>
      </c>
      <c r="N52" s="211">
        <f t="shared" si="3"/>
        <v>28190.800000000003</v>
      </c>
      <c r="O52" s="315">
        <f>IFERROR(AVERAGEIF(B52:M52,"&gt;0"),"")</f>
        <v>3132.3111111111116</v>
      </c>
    </row>
    <row r="53" spans="1:15" s="15" customFormat="1" ht="12.6" customHeight="1" thickBot="1" x14ac:dyDescent="0.2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</row>
    <row r="54" spans="1:15" s="74" customFormat="1" ht="12.6" customHeight="1" thickBot="1" x14ac:dyDescent="0.25">
      <c r="A54" s="72" t="s">
        <v>2</v>
      </c>
      <c r="B54" s="149">
        <f t="shared" ref="B54:M54" si="5">B6</f>
        <v>43831</v>
      </c>
      <c r="C54" s="150">
        <f t="shared" si="5"/>
        <v>43862</v>
      </c>
      <c r="D54" s="150">
        <f t="shared" si="5"/>
        <v>43891</v>
      </c>
      <c r="E54" s="150">
        <f t="shared" si="5"/>
        <v>43922</v>
      </c>
      <c r="F54" s="150">
        <f t="shared" si="5"/>
        <v>43952</v>
      </c>
      <c r="G54" s="150">
        <f t="shared" si="5"/>
        <v>43983</v>
      </c>
      <c r="H54" s="150">
        <f t="shared" si="5"/>
        <v>44013</v>
      </c>
      <c r="I54" s="150">
        <f t="shared" si="5"/>
        <v>44044</v>
      </c>
      <c r="J54" s="150">
        <f t="shared" si="5"/>
        <v>44075</v>
      </c>
      <c r="K54" s="150">
        <f t="shared" si="5"/>
        <v>44105</v>
      </c>
      <c r="L54" s="150">
        <f t="shared" si="5"/>
        <v>44136</v>
      </c>
      <c r="M54" s="150">
        <f t="shared" si="5"/>
        <v>44166</v>
      </c>
      <c r="N54" s="151" t="str">
        <f>'PATO BRANCO'!N6</f>
        <v>Total</v>
      </c>
      <c r="O54" s="152" t="str">
        <f>'PATO BRANCO'!O6</f>
        <v>Média</v>
      </c>
    </row>
    <row r="55" spans="1:15" s="15" customFormat="1" ht="12.6" customHeight="1" x14ac:dyDescent="0.2">
      <c r="A55" s="210" t="s">
        <v>332</v>
      </c>
      <c r="B55" s="51">
        <v>0</v>
      </c>
      <c r="C55" s="51">
        <v>4000</v>
      </c>
      <c r="D55" s="51">
        <v>4500</v>
      </c>
      <c r="E55" s="51">
        <v>4500</v>
      </c>
      <c r="F55" s="51">
        <v>4500</v>
      </c>
      <c r="G55" s="51">
        <v>4500</v>
      </c>
      <c r="H55" s="51">
        <v>4500</v>
      </c>
      <c r="I55" s="51">
        <v>4500</v>
      </c>
      <c r="J55" s="51">
        <v>4500</v>
      </c>
      <c r="K55" s="51">
        <v>0</v>
      </c>
      <c r="L55" s="51">
        <v>0</v>
      </c>
      <c r="M55" s="51">
        <v>0</v>
      </c>
      <c r="N55" s="244">
        <f t="shared" ref="N55:N64" si="6">SUM(B55:M55)</f>
        <v>35500</v>
      </c>
      <c r="O55" s="106">
        <f>IFERROR(AVERAGEIF(B55:M55,"&gt;0"),"")</f>
        <v>4437.5</v>
      </c>
    </row>
    <row r="56" spans="1:15" s="15" customFormat="1" ht="12.6" customHeight="1" x14ac:dyDescent="0.2">
      <c r="A56" s="210" t="s">
        <v>292</v>
      </c>
      <c r="B56" s="51">
        <v>0</v>
      </c>
      <c r="C56" s="51">
        <v>8.2799999999999994</v>
      </c>
      <c r="D56" s="51">
        <v>300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244">
        <f t="shared" si="6"/>
        <v>308.27999999999997</v>
      </c>
      <c r="O56" s="106">
        <f t="shared" ref="O56:O63" si="7">IFERROR(AVERAGEIF(B56:M56,"&gt;0"),"")</f>
        <v>154.13999999999999</v>
      </c>
    </row>
    <row r="57" spans="1:15" s="15" customFormat="1" ht="12.6" customHeight="1" x14ac:dyDescent="0.2">
      <c r="A57" s="210" t="s">
        <v>515</v>
      </c>
      <c r="B57" s="51">
        <v>0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244">
        <f>SUM(B57:M57)</f>
        <v>0</v>
      </c>
      <c r="O57" s="106" t="str">
        <f t="shared" si="7"/>
        <v/>
      </c>
    </row>
    <row r="58" spans="1:15" s="15" customFormat="1" ht="12.6" customHeight="1" x14ac:dyDescent="0.2">
      <c r="A58" s="210" t="s">
        <v>321</v>
      </c>
      <c r="B58" s="51">
        <v>0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244">
        <f t="shared" si="6"/>
        <v>0</v>
      </c>
      <c r="O58" s="106" t="str">
        <f t="shared" si="7"/>
        <v/>
      </c>
    </row>
    <row r="59" spans="1:15" s="15" customFormat="1" ht="12.6" customHeight="1" x14ac:dyDescent="0.2">
      <c r="A59" s="182" t="s">
        <v>568</v>
      </c>
      <c r="B59" s="51">
        <v>893</v>
      </c>
      <c r="C59" s="51">
        <v>0</v>
      </c>
      <c r="D59" s="51"/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244">
        <f>SUM(B59:M59)</f>
        <v>893</v>
      </c>
      <c r="O59" s="106">
        <f t="shared" si="7"/>
        <v>893</v>
      </c>
    </row>
    <row r="60" spans="1:15" s="15" customFormat="1" ht="12.6" customHeight="1" x14ac:dyDescent="0.2">
      <c r="A60" s="182" t="s">
        <v>61</v>
      </c>
      <c r="B60" s="51">
        <v>0</v>
      </c>
      <c r="C60" s="51">
        <v>0</v>
      </c>
      <c r="D60" s="51"/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244">
        <f t="shared" si="6"/>
        <v>0</v>
      </c>
      <c r="O60" s="106" t="str">
        <f t="shared" si="7"/>
        <v/>
      </c>
    </row>
    <row r="61" spans="1:15" s="15" customFormat="1" ht="12.6" customHeight="1" x14ac:dyDescent="0.2">
      <c r="A61" s="182" t="s">
        <v>425</v>
      </c>
      <c r="B61" s="51">
        <v>0</v>
      </c>
      <c r="C61" s="51">
        <v>0</v>
      </c>
      <c r="D61" s="51"/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244">
        <f t="shared" si="6"/>
        <v>0</v>
      </c>
      <c r="O61" s="106" t="str">
        <f t="shared" si="7"/>
        <v/>
      </c>
    </row>
    <row r="62" spans="1:15" s="15" customFormat="1" ht="12.6" customHeight="1" x14ac:dyDescent="0.2">
      <c r="A62" s="182" t="s">
        <v>656</v>
      </c>
      <c r="B62" s="51">
        <v>0</v>
      </c>
      <c r="C62" s="51">
        <v>47</v>
      </c>
      <c r="D62" s="51">
        <v>0</v>
      </c>
      <c r="E62" s="51">
        <v>0</v>
      </c>
      <c r="F62" s="51">
        <v>0</v>
      </c>
      <c r="G62" s="51">
        <v>282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244">
        <f t="shared" si="6"/>
        <v>329</v>
      </c>
      <c r="O62" s="106">
        <f t="shared" si="7"/>
        <v>164.5</v>
      </c>
    </row>
    <row r="63" spans="1:15" s="15" customFormat="1" ht="12.6" customHeight="1" x14ac:dyDescent="0.2">
      <c r="A63" s="112" t="s">
        <v>3</v>
      </c>
      <c r="B63" s="51">
        <v>0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244">
        <f t="shared" si="6"/>
        <v>0</v>
      </c>
      <c r="O63" s="106" t="str">
        <f t="shared" si="7"/>
        <v/>
      </c>
    </row>
    <row r="64" spans="1:15" s="15" customFormat="1" ht="12.6" customHeight="1" thickBot="1" x14ac:dyDescent="0.25">
      <c r="A64" s="205" t="s">
        <v>1</v>
      </c>
      <c r="B64" s="206">
        <f t="shared" ref="B64:M64" si="8">SUM(B55:B63)</f>
        <v>893</v>
      </c>
      <c r="C64" s="206">
        <f t="shared" si="8"/>
        <v>4055.28</v>
      </c>
      <c r="D64" s="206">
        <f t="shared" si="8"/>
        <v>4800</v>
      </c>
      <c r="E64" s="206">
        <f t="shared" si="8"/>
        <v>4500</v>
      </c>
      <c r="F64" s="206">
        <f t="shared" si="8"/>
        <v>4500</v>
      </c>
      <c r="G64" s="206">
        <f t="shared" si="8"/>
        <v>4782</v>
      </c>
      <c r="H64" s="206">
        <f t="shared" si="8"/>
        <v>4500</v>
      </c>
      <c r="I64" s="206">
        <f t="shared" si="8"/>
        <v>4500</v>
      </c>
      <c r="J64" s="206">
        <f t="shared" si="8"/>
        <v>4500</v>
      </c>
      <c r="K64" s="206">
        <f t="shared" si="8"/>
        <v>0</v>
      </c>
      <c r="L64" s="206">
        <f t="shared" si="8"/>
        <v>0</v>
      </c>
      <c r="M64" s="206">
        <f t="shared" si="8"/>
        <v>0</v>
      </c>
      <c r="N64" s="206">
        <f t="shared" si="6"/>
        <v>37030.28</v>
      </c>
      <c r="O64" s="304">
        <f>IFERROR(AVERAGEIF(B64:M64,"&gt;0"),"")</f>
        <v>4114.4755555555557</v>
      </c>
    </row>
    <row r="65" spans="1:15" s="15" customFormat="1" ht="12.6" customHeight="1" thickBot="1" x14ac:dyDescent="0.2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20"/>
      <c r="O65" s="18"/>
    </row>
    <row r="66" spans="1:15" s="21" customFormat="1" ht="12.6" customHeight="1" thickBot="1" x14ac:dyDescent="0.25">
      <c r="A66" s="212" t="s">
        <v>9</v>
      </c>
      <c r="B66" s="209">
        <f>'[2]2020'!C48</f>
        <v>17914.09</v>
      </c>
      <c r="C66" s="209">
        <f>'[2]2020'!D48</f>
        <v>18747.75</v>
      </c>
      <c r="D66" s="209">
        <f>'[2]2020'!E48</f>
        <v>18027.21</v>
      </c>
      <c r="E66" s="209">
        <f>'[2]2020'!F48</f>
        <v>21047.88</v>
      </c>
      <c r="F66" s="209">
        <f>'[2]2020'!G48</f>
        <v>21816.400000000001</v>
      </c>
      <c r="G66" s="209">
        <f>'[2]2020'!H48</f>
        <v>24358.85</v>
      </c>
      <c r="H66" s="209">
        <f>'[2]2020'!I48</f>
        <v>27362.81</v>
      </c>
      <c r="I66" s="209">
        <f>'[2]2020'!J48</f>
        <v>29016.07</v>
      </c>
      <c r="J66" s="209">
        <f>'[2]2020'!K48</f>
        <v>30432.75</v>
      </c>
      <c r="K66" s="209">
        <f>'[2]2020'!L48</f>
        <v>0</v>
      </c>
      <c r="L66" s="209">
        <f>'[2]2020'!M48</f>
        <v>0</v>
      </c>
      <c r="M66" s="209">
        <f>'[2]2020'!N48</f>
        <v>0</v>
      </c>
      <c r="N66" s="20"/>
      <c r="O66" s="2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8" firstPageNumber="0" orientation="landscape" horizontalDpi="300" verticalDpi="300" r:id="rId1"/>
  <headerFooter alignWithMargins="0"/>
  <ignoredErrors>
    <ignoredError sqref="B52:M52" formulaRange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6"/>
  <dimension ref="A1:P80"/>
  <sheetViews>
    <sheetView topLeftCell="A13" zoomScale="130" zoomScaleNormal="130" workbookViewId="0">
      <selection activeCell="G18" sqref="G18"/>
    </sheetView>
  </sheetViews>
  <sheetFormatPr defaultRowHeight="12.75" x14ac:dyDescent="0.2"/>
  <cols>
    <col min="1" max="1" width="38.7109375" style="44" customWidth="1"/>
    <col min="2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thickBot="1" x14ac:dyDescent="0.25">
      <c r="A2" s="523" t="str">
        <f>APUCARANA!A2</f>
        <v>Demostrativo de Despesas - JANEIRO 2020 A DEZEMBRO 2020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5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x14ac:dyDescent="0.2">
      <c r="A4" s="569" t="s">
        <v>21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194</v>
      </c>
      <c r="B7" s="26">
        <v>28.33</v>
      </c>
      <c r="C7" s="26">
        <v>28.33</v>
      </c>
      <c r="D7" s="26">
        <v>28.33</v>
      </c>
      <c r="E7" s="26">
        <v>0</v>
      </c>
      <c r="F7" s="26">
        <v>30.82</v>
      </c>
      <c r="G7" s="26">
        <v>30.82</v>
      </c>
      <c r="H7" s="26">
        <v>30.83</v>
      </c>
      <c r="I7" s="26">
        <v>30.83</v>
      </c>
      <c r="J7" s="26">
        <v>30.83</v>
      </c>
      <c r="K7" s="26">
        <v>0</v>
      </c>
      <c r="L7" s="26">
        <v>0</v>
      </c>
      <c r="M7" s="26">
        <v>0</v>
      </c>
      <c r="N7" s="184">
        <f t="shared" ref="N7:N12" si="0">SUM(B7:M7)</f>
        <v>239.11999999999995</v>
      </c>
      <c r="O7" s="106">
        <f>IFERROR(AVERAGEIF(B7:M7,"&gt;0"),"")</f>
        <v>29.889999999999993</v>
      </c>
    </row>
    <row r="8" spans="1:15" s="25" customFormat="1" ht="12.6" customHeight="1" x14ac:dyDescent="0.2">
      <c r="A8" s="105" t="s">
        <v>113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/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84">
        <f t="shared" si="0"/>
        <v>0</v>
      </c>
      <c r="O8" s="106" t="str">
        <f t="shared" ref="O8:O58" si="1">IFERROR(AVERAGEIF(B8:M8,"&gt;0"),"")</f>
        <v/>
      </c>
    </row>
    <row r="9" spans="1:15" s="25" customFormat="1" ht="12.6" customHeight="1" x14ac:dyDescent="0.2">
      <c r="A9" s="105" t="s">
        <v>433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/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84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350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/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84">
        <f t="shared" si="0"/>
        <v>0</v>
      </c>
      <c r="O10" s="106" t="str">
        <f t="shared" si="1"/>
        <v/>
      </c>
    </row>
    <row r="11" spans="1:15" s="25" customFormat="1" ht="12.6" customHeight="1" x14ac:dyDescent="0.2">
      <c r="A11" s="105" t="s">
        <v>613</v>
      </c>
      <c r="B11" s="26">
        <v>0</v>
      </c>
      <c r="C11" s="26">
        <v>0</v>
      </c>
      <c r="D11" s="26">
        <v>890</v>
      </c>
      <c r="E11" s="26">
        <v>0</v>
      </c>
      <c r="F11" s="26">
        <v>0</v>
      </c>
      <c r="G11" s="26">
        <v>0</v>
      </c>
      <c r="H11" s="26"/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84">
        <f t="shared" si="0"/>
        <v>890</v>
      </c>
      <c r="O11" s="106">
        <f t="shared" si="1"/>
        <v>890</v>
      </c>
    </row>
    <row r="12" spans="1:15" s="25" customFormat="1" ht="12.6" customHeight="1" x14ac:dyDescent="0.2">
      <c r="A12" s="105" t="s">
        <v>157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/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84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149</v>
      </c>
      <c r="B13" s="26">
        <v>311.39999999999998</v>
      </c>
      <c r="C13" s="26">
        <v>1200</v>
      </c>
      <c r="D13" s="26">
        <v>0</v>
      </c>
      <c r="E13" s="26">
        <v>0</v>
      </c>
      <c r="F13" s="26">
        <v>280</v>
      </c>
      <c r="G13" s="26">
        <v>0</v>
      </c>
      <c r="H13" s="26"/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84">
        <f t="shared" ref="N13:N25" si="2">SUM(B13:M13)</f>
        <v>1791.4</v>
      </c>
      <c r="O13" s="106">
        <f t="shared" si="1"/>
        <v>597.13333333333333</v>
      </c>
    </row>
    <row r="14" spans="1:15" s="25" customFormat="1" ht="12.6" customHeight="1" x14ac:dyDescent="0.2">
      <c r="A14" s="105" t="s">
        <v>253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/>
      <c r="I14" s="26">
        <v>1088</v>
      </c>
      <c r="J14" s="26">
        <v>1614.2</v>
      </c>
      <c r="K14" s="26">
        <v>0</v>
      </c>
      <c r="L14" s="26">
        <v>0</v>
      </c>
      <c r="M14" s="26">
        <v>0</v>
      </c>
      <c r="N14" s="184">
        <f>SUM(B14:M14)</f>
        <v>2702.2</v>
      </c>
      <c r="O14" s="106">
        <f t="shared" si="1"/>
        <v>1351.1</v>
      </c>
    </row>
    <row r="15" spans="1:15" s="25" customFormat="1" ht="12.6" customHeight="1" x14ac:dyDescent="0.2">
      <c r="A15" s="105" t="s">
        <v>131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240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84">
        <f>SUM(B15:M15)</f>
        <v>240</v>
      </c>
      <c r="O15" s="106">
        <f t="shared" si="1"/>
        <v>240</v>
      </c>
    </row>
    <row r="16" spans="1:15" s="25" customFormat="1" ht="12.6" customHeight="1" x14ac:dyDescent="0.2">
      <c r="A16" s="105" t="s">
        <v>182</v>
      </c>
      <c r="B16" s="26">
        <v>0</v>
      </c>
      <c r="C16" s="26">
        <v>0</v>
      </c>
      <c r="D16" s="26">
        <v>314</v>
      </c>
      <c r="E16" s="26">
        <v>0</v>
      </c>
      <c r="F16" s="26">
        <v>200</v>
      </c>
      <c r="G16" s="26">
        <v>0</v>
      </c>
      <c r="H16" s="26"/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184">
        <f>SUM(B16:M16)</f>
        <v>514</v>
      </c>
      <c r="O16" s="106">
        <f t="shared" si="1"/>
        <v>257</v>
      </c>
    </row>
    <row r="17" spans="1:15" s="25" customFormat="1" ht="12.6" customHeight="1" x14ac:dyDescent="0.2">
      <c r="A17" s="105" t="s">
        <v>467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/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84">
        <f t="shared" si="2"/>
        <v>0</v>
      </c>
      <c r="O17" s="106" t="str">
        <f t="shared" si="1"/>
        <v/>
      </c>
    </row>
    <row r="18" spans="1:15" s="25" customFormat="1" ht="12.6" customHeight="1" x14ac:dyDescent="0.2">
      <c r="A18" s="105" t="s">
        <v>80</v>
      </c>
      <c r="B18" s="26">
        <v>0</v>
      </c>
      <c r="C18" s="26">
        <v>574.91999999999996</v>
      </c>
      <c r="D18" s="26">
        <v>543.97</v>
      </c>
      <c r="E18" s="26">
        <v>0</v>
      </c>
      <c r="F18" s="26">
        <v>0</v>
      </c>
      <c r="G18" s="26">
        <v>0</v>
      </c>
      <c r="H18" s="26"/>
      <c r="I18" s="26">
        <v>122.98</v>
      </c>
      <c r="J18" s="26">
        <v>0</v>
      </c>
      <c r="K18" s="26">
        <v>0</v>
      </c>
      <c r="L18" s="26">
        <v>0</v>
      </c>
      <c r="M18" s="26">
        <v>0</v>
      </c>
      <c r="N18" s="184">
        <f t="shared" si="2"/>
        <v>1241.8699999999999</v>
      </c>
      <c r="O18" s="106">
        <f t="shared" si="1"/>
        <v>413.95666666666665</v>
      </c>
    </row>
    <row r="19" spans="1:15" s="25" customFormat="1" ht="12.6" customHeight="1" x14ac:dyDescent="0.2">
      <c r="A19" s="105" t="s">
        <v>245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/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84">
        <f t="shared" si="2"/>
        <v>0</v>
      </c>
      <c r="O19" s="106" t="str">
        <f t="shared" si="1"/>
        <v/>
      </c>
    </row>
    <row r="20" spans="1:15" s="25" customFormat="1" ht="12.6" customHeight="1" x14ac:dyDescent="0.2">
      <c r="A20" s="105" t="s">
        <v>67</v>
      </c>
      <c r="B20" s="26">
        <v>0</v>
      </c>
      <c r="C20" s="26">
        <v>0</v>
      </c>
      <c r="D20" s="26">
        <v>215.4</v>
      </c>
      <c r="E20" s="26">
        <v>0</v>
      </c>
      <c r="F20" s="26">
        <v>0</v>
      </c>
      <c r="G20" s="26">
        <v>0</v>
      </c>
      <c r="H20" s="26"/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84">
        <f t="shared" si="2"/>
        <v>215.4</v>
      </c>
      <c r="O20" s="106">
        <f t="shared" si="1"/>
        <v>215.4</v>
      </c>
    </row>
    <row r="21" spans="1:15" s="25" customFormat="1" ht="12.6" customHeight="1" x14ac:dyDescent="0.2">
      <c r="A21" s="105" t="s">
        <v>91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/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84">
        <f t="shared" si="2"/>
        <v>0</v>
      </c>
      <c r="O21" s="106" t="str">
        <f t="shared" si="1"/>
        <v/>
      </c>
    </row>
    <row r="22" spans="1:15" s="25" customFormat="1" ht="12.6" customHeight="1" x14ac:dyDescent="0.2">
      <c r="A22" s="105" t="s">
        <v>191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/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184">
        <f t="shared" si="2"/>
        <v>0</v>
      </c>
      <c r="O22" s="106" t="str">
        <f t="shared" si="1"/>
        <v/>
      </c>
    </row>
    <row r="23" spans="1:15" s="25" customFormat="1" ht="12.6" customHeight="1" x14ac:dyDescent="0.2">
      <c r="A23" s="105" t="s">
        <v>216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/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84">
        <f t="shared" si="2"/>
        <v>0</v>
      </c>
      <c r="O23" s="106" t="str">
        <f t="shared" si="1"/>
        <v/>
      </c>
    </row>
    <row r="24" spans="1:15" s="25" customFormat="1" ht="12.6" customHeight="1" x14ac:dyDescent="0.2">
      <c r="A24" s="105" t="s">
        <v>92</v>
      </c>
      <c r="B24" s="26">
        <v>0</v>
      </c>
      <c r="C24" s="26">
        <v>0</v>
      </c>
      <c r="D24" s="26">
        <v>196</v>
      </c>
      <c r="E24" s="26">
        <v>0</v>
      </c>
      <c r="F24" s="26">
        <v>0</v>
      </c>
      <c r="G24" s="26">
        <v>0</v>
      </c>
      <c r="H24" s="26"/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84">
        <f t="shared" si="2"/>
        <v>196</v>
      </c>
      <c r="O24" s="106">
        <f t="shared" si="1"/>
        <v>196</v>
      </c>
    </row>
    <row r="25" spans="1:15" s="25" customFormat="1" ht="12.6" customHeight="1" x14ac:dyDescent="0.2">
      <c r="A25" s="105" t="s">
        <v>391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/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84">
        <f t="shared" si="2"/>
        <v>0</v>
      </c>
      <c r="O25" s="106" t="str">
        <f t="shared" si="1"/>
        <v/>
      </c>
    </row>
    <row r="26" spans="1:15" s="25" customFormat="1" ht="12.6" customHeight="1" x14ac:dyDescent="0.2">
      <c r="A26" s="105" t="s">
        <v>93</v>
      </c>
      <c r="B26" s="26">
        <v>300</v>
      </c>
      <c r="C26" s="26">
        <v>300</v>
      </c>
      <c r="D26" s="26">
        <v>1330</v>
      </c>
      <c r="E26" s="26">
        <v>323.5</v>
      </c>
      <c r="F26" s="26">
        <v>323.5</v>
      </c>
      <c r="G26" s="26">
        <v>323.5</v>
      </c>
      <c r="H26" s="26">
        <v>323.5</v>
      </c>
      <c r="I26" s="26">
        <v>323.5</v>
      </c>
      <c r="J26" s="26">
        <v>323.5</v>
      </c>
      <c r="K26" s="26">
        <v>0</v>
      </c>
      <c r="L26" s="26">
        <v>0</v>
      </c>
      <c r="M26" s="26">
        <v>0</v>
      </c>
      <c r="N26" s="184">
        <f t="shared" ref="N26:N59" si="3">SUM(B26:M26)</f>
        <v>3871</v>
      </c>
      <c r="O26" s="106">
        <f t="shared" si="1"/>
        <v>430.11111111111109</v>
      </c>
    </row>
    <row r="27" spans="1:15" s="25" customFormat="1" ht="12.6" customHeight="1" x14ac:dyDescent="0.2">
      <c r="A27" s="105" t="s">
        <v>481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/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84">
        <f t="shared" si="3"/>
        <v>0</v>
      </c>
      <c r="O27" s="106" t="str">
        <f t="shared" si="1"/>
        <v/>
      </c>
    </row>
    <row r="28" spans="1:15" s="25" customFormat="1" ht="12.6" customHeight="1" x14ac:dyDescent="0.2">
      <c r="A28" s="105" t="s">
        <v>88</v>
      </c>
      <c r="B28" s="26">
        <v>28</v>
      </c>
      <c r="C28" s="26">
        <v>0</v>
      </c>
      <c r="D28" s="26">
        <v>98</v>
      </c>
      <c r="E28" s="26">
        <v>146</v>
      </c>
      <c r="F28" s="26">
        <v>14</v>
      </c>
      <c r="G28" s="26">
        <v>0</v>
      </c>
      <c r="H28" s="26"/>
      <c r="I28" s="26">
        <v>28</v>
      </c>
      <c r="J28" s="26">
        <v>14</v>
      </c>
      <c r="K28" s="26">
        <v>0</v>
      </c>
      <c r="L28" s="26">
        <v>0</v>
      </c>
      <c r="M28" s="26">
        <v>0</v>
      </c>
      <c r="N28" s="184">
        <f t="shared" si="3"/>
        <v>328</v>
      </c>
      <c r="O28" s="106">
        <f t="shared" si="1"/>
        <v>54.666666666666664</v>
      </c>
    </row>
    <row r="29" spans="1:15" s="25" customFormat="1" ht="12.6" customHeight="1" x14ac:dyDescent="0.2">
      <c r="A29" s="105" t="s">
        <v>384</v>
      </c>
      <c r="B29" s="26">
        <v>0</v>
      </c>
      <c r="C29" s="26">
        <v>0</v>
      </c>
      <c r="D29" s="26">
        <v>3000</v>
      </c>
      <c r="E29" s="26">
        <v>0</v>
      </c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84">
        <f t="shared" si="3"/>
        <v>3000</v>
      </c>
      <c r="O29" s="106">
        <f t="shared" si="1"/>
        <v>3000</v>
      </c>
    </row>
    <row r="30" spans="1:15" s="25" customFormat="1" ht="12.6" customHeight="1" x14ac:dyDescent="0.2">
      <c r="A30" s="105" t="s">
        <v>108</v>
      </c>
      <c r="B30" s="26">
        <v>0</v>
      </c>
      <c r="C30" s="26">
        <v>0</v>
      </c>
      <c r="D30" s="26">
        <v>120</v>
      </c>
      <c r="E30" s="26">
        <v>0</v>
      </c>
      <c r="F30" s="26">
        <v>0</v>
      </c>
      <c r="G30" s="26">
        <v>230</v>
      </c>
      <c r="H30" s="26"/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84">
        <f t="shared" si="3"/>
        <v>350</v>
      </c>
      <c r="O30" s="106">
        <f t="shared" si="1"/>
        <v>175</v>
      </c>
    </row>
    <row r="31" spans="1:15" s="25" customFormat="1" ht="12.6" customHeight="1" x14ac:dyDescent="0.2">
      <c r="A31" s="105" t="s">
        <v>111</v>
      </c>
      <c r="B31" s="26">
        <v>0</v>
      </c>
      <c r="C31" s="26">
        <v>702.04</v>
      </c>
      <c r="D31" s="26">
        <v>36.54</v>
      </c>
      <c r="E31" s="26">
        <v>0</v>
      </c>
      <c r="F31" s="26">
        <v>78.75</v>
      </c>
      <c r="G31" s="26">
        <v>94.38</v>
      </c>
      <c r="H31" s="26"/>
      <c r="I31" s="26">
        <v>55.44</v>
      </c>
      <c r="J31" s="26">
        <v>19.239999999999998</v>
      </c>
      <c r="K31" s="26">
        <v>0</v>
      </c>
      <c r="L31" s="26">
        <v>0</v>
      </c>
      <c r="M31" s="26">
        <v>0</v>
      </c>
      <c r="N31" s="184">
        <f t="shared" si="3"/>
        <v>986.38999999999987</v>
      </c>
      <c r="O31" s="106">
        <f t="shared" si="1"/>
        <v>164.39833333333331</v>
      </c>
    </row>
    <row r="32" spans="1:15" s="25" customFormat="1" ht="12.6" customHeight="1" x14ac:dyDescent="0.2">
      <c r="A32" s="105" t="s">
        <v>373</v>
      </c>
      <c r="B32" s="26">
        <v>0</v>
      </c>
      <c r="C32" s="26">
        <v>0</v>
      </c>
      <c r="D32" s="26">
        <v>475</v>
      </c>
      <c r="E32" s="26">
        <v>0</v>
      </c>
      <c r="F32" s="26">
        <v>52</v>
      </c>
      <c r="G32" s="26">
        <v>0</v>
      </c>
      <c r="H32" s="26"/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84">
        <f t="shared" si="3"/>
        <v>527</v>
      </c>
      <c r="O32" s="106">
        <f t="shared" si="1"/>
        <v>263.5</v>
      </c>
    </row>
    <row r="33" spans="1:15" s="25" customFormat="1" ht="12.6" customHeight="1" x14ac:dyDescent="0.2">
      <c r="A33" s="105" t="s">
        <v>69</v>
      </c>
      <c r="B33" s="26">
        <v>9</v>
      </c>
      <c r="C33" s="26">
        <v>0</v>
      </c>
      <c r="D33" s="26">
        <v>0</v>
      </c>
      <c r="E33" s="26">
        <v>4.5</v>
      </c>
      <c r="F33" s="26">
        <v>0</v>
      </c>
      <c r="G33" s="26">
        <v>0</v>
      </c>
      <c r="H33" s="26"/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84">
        <f t="shared" si="3"/>
        <v>13.5</v>
      </c>
      <c r="O33" s="106">
        <f t="shared" si="1"/>
        <v>6.75</v>
      </c>
    </row>
    <row r="34" spans="1:15" s="25" customFormat="1" ht="12.6" customHeight="1" x14ac:dyDescent="0.2">
      <c r="A34" s="105" t="s">
        <v>123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/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84">
        <f t="shared" si="3"/>
        <v>0</v>
      </c>
      <c r="O34" s="106" t="str">
        <f t="shared" si="1"/>
        <v/>
      </c>
    </row>
    <row r="35" spans="1:15" s="25" customFormat="1" ht="12.6" customHeight="1" x14ac:dyDescent="0.2">
      <c r="A35" s="105" t="s">
        <v>176</v>
      </c>
      <c r="B35" s="26">
        <v>0</v>
      </c>
      <c r="C35" s="26">
        <v>0</v>
      </c>
      <c r="D35" s="26">
        <v>0</v>
      </c>
      <c r="E35" s="26">
        <v>204.14</v>
      </c>
      <c r="F35" s="26">
        <v>299.39999999999998</v>
      </c>
      <c r="G35" s="26">
        <v>0</v>
      </c>
      <c r="H35" s="26"/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184">
        <f t="shared" si="3"/>
        <v>503.53999999999996</v>
      </c>
      <c r="O35" s="106">
        <f t="shared" si="1"/>
        <v>251.76999999999998</v>
      </c>
    </row>
    <row r="36" spans="1:15" s="25" customFormat="1" ht="12.6" customHeight="1" x14ac:dyDescent="0.2">
      <c r="A36" s="105" t="s">
        <v>195</v>
      </c>
      <c r="B36" s="26">
        <v>0</v>
      </c>
      <c r="C36" s="26">
        <v>0</v>
      </c>
      <c r="D36" s="26">
        <v>0</v>
      </c>
      <c r="E36" s="26">
        <v>322.5</v>
      </c>
      <c r="F36" s="26">
        <v>803.7</v>
      </c>
      <c r="G36" s="26">
        <v>0</v>
      </c>
      <c r="H36" s="26"/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84">
        <f t="shared" si="3"/>
        <v>1126.2</v>
      </c>
      <c r="O36" s="106">
        <f t="shared" si="1"/>
        <v>563.1</v>
      </c>
    </row>
    <row r="37" spans="1:15" s="25" customFormat="1" ht="12.6" customHeight="1" x14ac:dyDescent="0.2">
      <c r="A37" s="105" t="s">
        <v>181</v>
      </c>
      <c r="B37" s="26">
        <v>250</v>
      </c>
      <c r="C37" s="26">
        <v>0</v>
      </c>
      <c r="D37" s="26">
        <v>400</v>
      </c>
      <c r="E37" s="26">
        <v>0</v>
      </c>
      <c r="F37" s="26">
        <v>0</v>
      </c>
      <c r="G37" s="26">
        <v>0</v>
      </c>
      <c r="H37" s="26"/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84">
        <f t="shared" si="3"/>
        <v>650</v>
      </c>
      <c r="O37" s="106">
        <f t="shared" si="1"/>
        <v>325</v>
      </c>
    </row>
    <row r="38" spans="1:15" s="25" customFormat="1" ht="12.6" customHeight="1" x14ac:dyDescent="0.2">
      <c r="A38" s="105" t="s">
        <v>487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/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84">
        <f t="shared" si="3"/>
        <v>0</v>
      </c>
      <c r="O38" s="106" t="str">
        <f t="shared" si="1"/>
        <v/>
      </c>
    </row>
    <row r="39" spans="1:15" s="25" customFormat="1" ht="12.6" customHeight="1" x14ac:dyDescent="0.2">
      <c r="A39" s="270" t="s">
        <v>667</v>
      </c>
      <c r="B39" s="26">
        <v>0</v>
      </c>
      <c r="C39" s="26">
        <v>0</v>
      </c>
      <c r="D39" s="26">
        <v>54.37</v>
      </c>
      <c r="E39" s="26">
        <v>44.49</v>
      </c>
      <c r="F39" s="26">
        <v>0</v>
      </c>
      <c r="G39" s="26">
        <v>0</v>
      </c>
      <c r="H39" s="26"/>
      <c r="I39" s="26">
        <v>0</v>
      </c>
      <c r="J39" s="26">
        <v>2.08</v>
      </c>
      <c r="K39" s="26">
        <v>0</v>
      </c>
      <c r="L39" s="26">
        <v>0</v>
      </c>
      <c r="M39" s="26">
        <v>0</v>
      </c>
      <c r="N39" s="184">
        <f t="shared" si="3"/>
        <v>100.94</v>
      </c>
      <c r="O39" s="106">
        <f t="shared" si="1"/>
        <v>33.646666666666668</v>
      </c>
    </row>
    <row r="40" spans="1:15" s="25" customFormat="1" ht="12.6" customHeight="1" x14ac:dyDescent="0.2">
      <c r="A40" s="270" t="s">
        <v>372</v>
      </c>
      <c r="B40" s="26">
        <v>251.12</v>
      </c>
      <c r="C40" s="26">
        <v>251.12</v>
      </c>
      <c r="D40" s="26">
        <v>251.12</v>
      </c>
      <c r="E40" s="26">
        <v>251.12</v>
      </c>
      <c r="F40" s="26">
        <v>251.12</v>
      </c>
      <c r="G40" s="26">
        <v>251.12</v>
      </c>
      <c r="H40" s="26">
        <v>251.12</v>
      </c>
      <c r="I40" s="26">
        <v>251.12</v>
      </c>
      <c r="J40" s="26">
        <v>0</v>
      </c>
      <c r="K40" s="26">
        <v>0</v>
      </c>
      <c r="L40" s="26">
        <v>0</v>
      </c>
      <c r="M40" s="26">
        <v>0</v>
      </c>
      <c r="N40" s="184">
        <f t="shared" si="3"/>
        <v>2008.9599999999996</v>
      </c>
      <c r="O40" s="106">
        <f t="shared" si="1"/>
        <v>251.11999999999995</v>
      </c>
    </row>
    <row r="41" spans="1:15" s="25" customFormat="1" ht="12.6" customHeight="1" x14ac:dyDescent="0.2">
      <c r="A41" s="105" t="s">
        <v>282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/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184">
        <f t="shared" si="3"/>
        <v>0</v>
      </c>
      <c r="O41" s="106" t="str">
        <f t="shared" si="1"/>
        <v/>
      </c>
    </row>
    <row r="42" spans="1:15" s="25" customFormat="1" ht="12.6" customHeight="1" x14ac:dyDescent="0.2">
      <c r="A42" s="105" t="s">
        <v>283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550</v>
      </c>
      <c r="H42" s="26"/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84">
        <f t="shared" si="3"/>
        <v>550</v>
      </c>
      <c r="O42" s="106">
        <f t="shared" si="1"/>
        <v>550</v>
      </c>
    </row>
    <row r="43" spans="1:15" s="25" customFormat="1" ht="12.6" customHeight="1" x14ac:dyDescent="0.2">
      <c r="A43" s="105" t="s">
        <v>385</v>
      </c>
      <c r="B43" s="26">
        <v>0</v>
      </c>
      <c r="C43" s="26">
        <v>1353.4</v>
      </c>
      <c r="D43" s="26">
        <v>1481.7</v>
      </c>
      <c r="E43" s="26">
        <v>735</v>
      </c>
      <c r="F43" s="26">
        <v>0</v>
      </c>
      <c r="G43" s="26">
        <v>0</v>
      </c>
      <c r="H43" s="26"/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84">
        <f t="shared" si="3"/>
        <v>3570.1000000000004</v>
      </c>
      <c r="O43" s="106">
        <f t="shared" si="1"/>
        <v>1190.0333333333335</v>
      </c>
    </row>
    <row r="44" spans="1:15" s="25" customFormat="1" ht="12.6" customHeight="1" x14ac:dyDescent="0.2">
      <c r="A44" s="105" t="s">
        <v>395</v>
      </c>
      <c r="B44" s="26">
        <v>39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/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184">
        <f t="shared" si="3"/>
        <v>39</v>
      </c>
      <c r="O44" s="106">
        <f t="shared" si="1"/>
        <v>39</v>
      </c>
    </row>
    <row r="45" spans="1:15" s="25" customFormat="1" ht="12.6" customHeight="1" x14ac:dyDescent="0.2">
      <c r="A45" s="105" t="s">
        <v>145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/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184">
        <f t="shared" si="3"/>
        <v>0</v>
      </c>
      <c r="O45" s="106" t="str">
        <f t="shared" si="1"/>
        <v/>
      </c>
    </row>
    <row r="46" spans="1:15" s="25" customFormat="1" ht="12.6" customHeight="1" x14ac:dyDescent="0.2">
      <c r="A46" s="105" t="s">
        <v>71</v>
      </c>
      <c r="B46" s="26">
        <v>339.01</v>
      </c>
      <c r="C46" s="26">
        <v>217.45</v>
      </c>
      <c r="D46" s="26">
        <v>286.2</v>
      </c>
      <c r="E46" s="26">
        <v>191.08</v>
      </c>
      <c r="F46" s="26">
        <v>0</v>
      </c>
      <c r="G46" s="26">
        <v>580.4</v>
      </c>
      <c r="H46" s="26">
        <v>214.55</v>
      </c>
      <c r="I46" s="26">
        <v>99.64</v>
      </c>
      <c r="J46" s="26">
        <v>148.04</v>
      </c>
      <c r="K46" s="26">
        <v>0</v>
      </c>
      <c r="L46" s="26">
        <v>0</v>
      </c>
      <c r="M46" s="26">
        <v>0</v>
      </c>
      <c r="N46" s="184">
        <f t="shared" si="3"/>
        <v>2076.37</v>
      </c>
      <c r="O46" s="106">
        <f t="shared" si="1"/>
        <v>259.54624999999999</v>
      </c>
    </row>
    <row r="47" spans="1:15" s="25" customFormat="1" ht="12.6" customHeight="1" x14ac:dyDescent="0.2">
      <c r="A47" s="105" t="s">
        <v>95</v>
      </c>
      <c r="B47" s="26">
        <v>1005.89</v>
      </c>
      <c r="C47" s="26">
        <v>1019.9</v>
      </c>
      <c r="D47" s="26">
        <v>1005.79</v>
      </c>
      <c r="E47" s="26">
        <v>809.65</v>
      </c>
      <c r="F47" s="26">
        <v>1494.92</v>
      </c>
      <c r="G47" s="26">
        <v>1099.8</v>
      </c>
      <c r="H47" s="26">
        <v>-617.42999999999995</v>
      </c>
      <c r="I47" s="26">
        <v>499.98</v>
      </c>
      <c r="J47" s="26">
        <v>589.79</v>
      </c>
      <c r="K47" s="26">
        <v>0</v>
      </c>
      <c r="L47" s="26">
        <v>0</v>
      </c>
      <c r="M47" s="26">
        <v>0</v>
      </c>
      <c r="N47" s="184">
        <f t="shared" si="3"/>
        <v>6908.29</v>
      </c>
      <c r="O47" s="106">
        <f t="shared" si="1"/>
        <v>940.71500000000003</v>
      </c>
    </row>
    <row r="48" spans="1:15" s="25" customFormat="1" ht="12.6" customHeight="1" x14ac:dyDescent="0.2">
      <c r="A48" s="105" t="s">
        <v>392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/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84">
        <f t="shared" si="3"/>
        <v>0</v>
      </c>
      <c r="O48" s="106" t="str">
        <f t="shared" si="1"/>
        <v/>
      </c>
    </row>
    <row r="49" spans="1:15" s="25" customFormat="1" ht="12.6" customHeight="1" x14ac:dyDescent="0.2">
      <c r="A49" s="105" t="s">
        <v>98</v>
      </c>
      <c r="B49" s="26">
        <v>980</v>
      </c>
      <c r="C49" s="26">
        <v>0</v>
      </c>
      <c r="D49" s="26">
        <v>450</v>
      </c>
      <c r="E49" s="26">
        <v>300</v>
      </c>
      <c r="F49" s="26">
        <v>300</v>
      </c>
      <c r="G49" s="26">
        <v>0</v>
      </c>
      <c r="H49" s="26">
        <v>500</v>
      </c>
      <c r="I49" s="26">
        <v>500</v>
      </c>
      <c r="J49" s="26">
        <v>0</v>
      </c>
      <c r="K49" s="26">
        <v>0</v>
      </c>
      <c r="L49" s="26">
        <v>0</v>
      </c>
      <c r="M49" s="26">
        <v>0</v>
      </c>
      <c r="N49" s="184">
        <f t="shared" si="3"/>
        <v>3030</v>
      </c>
      <c r="O49" s="106">
        <f t="shared" si="1"/>
        <v>505</v>
      </c>
    </row>
    <row r="50" spans="1:15" s="25" customFormat="1" ht="12.6" customHeight="1" x14ac:dyDescent="0.2">
      <c r="A50" s="105" t="s">
        <v>99</v>
      </c>
      <c r="B50" s="26">
        <v>99.9</v>
      </c>
      <c r="C50" s="26">
        <v>99.9</v>
      </c>
      <c r="D50" s="26">
        <v>99.9</v>
      </c>
      <c r="E50" s="26">
        <v>99.9</v>
      </c>
      <c r="F50" s="26">
        <v>99.9</v>
      </c>
      <c r="G50" s="26">
        <v>99.9</v>
      </c>
      <c r="H50" s="26">
        <v>99.9</v>
      </c>
      <c r="I50" s="26">
        <v>99.9</v>
      </c>
      <c r="J50" s="26">
        <v>99.9</v>
      </c>
      <c r="K50" s="26">
        <v>0</v>
      </c>
      <c r="L50" s="26">
        <v>0</v>
      </c>
      <c r="M50" s="26">
        <v>0</v>
      </c>
      <c r="N50" s="184">
        <f t="shared" si="3"/>
        <v>899.09999999999991</v>
      </c>
      <c r="O50" s="106">
        <f t="shared" si="1"/>
        <v>99.899999999999991</v>
      </c>
    </row>
    <row r="51" spans="1:15" s="25" customFormat="1" ht="12.6" customHeight="1" x14ac:dyDescent="0.2">
      <c r="A51" s="105" t="s">
        <v>74</v>
      </c>
      <c r="B51" s="26">
        <v>413</v>
      </c>
      <c r="C51" s="26">
        <v>413</v>
      </c>
      <c r="D51" s="26">
        <v>413</v>
      </c>
      <c r="E51" s="26">
        <v>220</v>
      </c>
      <c r="F51" s="26">
        <v>220</v>
      </c>
      <c r="G51" s="26">
        <v>220</v>
      </c>
      <c r="H51" s="26">
        <v>220</v>
      </c>
      <c r="I51" s="26">
        <v>220</v>
      </c>
      <c r="J51" s="26">
        <v>220</v>
      </c>
      <c r="K51" s="26">
        <v>0</v>
      </c>
      <c r="L51" s="26">
        <v>0</v>
      </c>
      <c r="M51" s="26">
        <v>0</v>
      </c>
      <c r="N51" s="184">
        <f t="shared" si="3"/>
        <v>2559</v>
      </c>
      <c r="O51" s="106">
        <f t="shared" si="1"/>
        <v>284.33333333333331</v>
      </c>
    </row>
    <row r="52" spans="1:15" s="25" customFormat="1" ht="12.6" customHeight="1" x14ac:dyDescent="0.2">
      <c r="A52" s="105" t="s">
        <v>75</v>
      </c>
      <c r="B52" s="26">
        <v>594.77</v>
      </c>
      <c r="C52" s="26">
        <v>642.87</v>
      </c>
      <c r="D52" s="26">
        <v>558.92999999999995</v>
      </c>
      <c r="E52" s="26">
        <v>459.25</v>
      </c>
      <c r="F52" s="26">
        <v>473.48</v>
      </c>
      <c r="G52" s="26">
        <v>505.65</v>
      </c>
      <c r="H52" s="26">
        <v>422.06</v>
      </c>
      <c r="I52" s="26">
        <v>454.31</v>
      </c>
      <c r="J52" s="26">
        <v>424.56</v>
      </c>
      <c r="K52" s="26">
        <v>0</v>
      </c>
      <c r="L52" s="26">
        <v>0</v>
      </c>
      <c r="M52" s="26">
        <v>0</v>
      </c>
      <c r="N52" s="184">
        <f t="shared" si="3"/>
        <v>4535.88</v>
      </c>
      <c r="O52" s="106">
        <f t="shared" si="1"/>
        <v>503.98666666666668</v>
      </c>
    </row>
    <row r="53" spans="1:15" s="25" customFormat="1" ht="12.6" customHeight="1" x14ac:dyDescent="0.2">
      <c r="A53" s="105" t="s">
        <v>184</v>
      </c>
      <c r="B53" s="26">
        <v>0</v>
      </c>
      <c r="C53" s="26">
        <v>0</v>
      </c>
      <c r="D53" s="26">
        <v>0</v>
      </c>
      <c r="E53" s="26">
        <v>35</v>
      </c>
      <c r="F53" s="26">
        <v>0</v>
      </c>
      <c r="G53" s="26">
        <v>0</v>
      </c>
      <c r="H53" s="26"/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84">
        <f t="shared" si="3"/>
        <v>35</v>
      </c>
      <c r="O53" s="106">
        <f t="shared" si="1"/>
        <v>35</v>
      </c>
    </row>
    <row r="54" spans="1:15" s="25" customFormat="1" ht="12.6" customHeight="1" x14ac:dyDescent="0.2">
      <c r="A54" s="105" t="s">
        <v>375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4800</v>
      </c>
      <c r="H54" s="26"/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84">
        <f t="shared" si="3"/>
        <v>4800</v>
      </c>
      <c r="O54" s="106">
        <f t="shared" si="1"/>
        <v>4800</v>
      </c>
    </row>
    <row r="55" spans="1:15" s="25" customFormat="1" ht="12.6" customHeight="1" x14ac:dyDescent="0.2">
      <c r="A55" s="105" t="s">
        <v>289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/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184">
        <f t="shared" si="3"/>
        <v>0</v>
      </c>
      <c r="O55" s="106" t="str">
        <f t="shared" si="1"/>
        <v/>
      </c>
    </row>
    <row r="56" spans="1:15" s="25" customFormat="1" ht="12.6" customHeight="1" x14ac:dyDescent="0.2">
      <c r="A56" s="105" t="s">
        <v>79</v>
      </c>
      <c r="B56" s="26">
        <v>0</v>
      </c>
      <c r="C56" s="26">
        <v>0</v>
      </c>
      <c r="D56" s="26">
        <v>43.5</v>
      </c>
      <c r="E56" s="26">
        <v>0</v>
      </c>
      <c r="F56" s="26">
        <v>0</v>
      </c>
      <c r="G56" s="26">
        <v>0</v>
      </c>
      <c r="H56" s="26"/>
      <c r="I56" s="26">
        <v>0.31</v>
      </c>
      <c r="J56" s="26">
        <v>0</v>
      </c>
      <c r="K56" s="26">
        <v>0</v>
      </c>
      <c r="L56" s="26">
        <v>0</v>
      </c>
      <c r="M56" s="26">
        <v>0</v>
      </c>
      <c r="N56" s="184">
        <f t="shared" si="3"/>
        <v>43.81</v>
      </c>
      <c r="O56" s="106">
        <f t="shared" si="1"/>
        <v>21.905000000000001</v>
      </c>
    </row>
    <row r="57" spans="1:15" s="25" customFormat="1" ht="12.6" customHeight="1" x14ac:dyDescent="0.2">
      <c r="A57" s="105" t="s">
        <v>81</v>
      </c>
      <c r="B57" s="26">
        <v>268.13</v>
      </c>
      <c r="C57" s="26">
        <v>259.82</v>
      </c>
      <c r="D57" s="26">
        <v>264.69</v>
      </c>
      <c r="E57" s="26">
        <v>136.41999999999999</v>
      </c>
      <c r="F57" s="26">
        <v>130.06</v>
      </c>
      <c r="G57" s="26">
        <v>125.84</v>
      </c>
      <c r="H57" s="26">
        <v>125.64</v>
      </c>
      <c r="I57" s="26">
        <v>125.64</v>
      </c>
      <c r="J57" s="26">
        <v>125.64</v>
      </c>
      <c r="K57" s="26">
        <v>0</v>
      </c>
      <c r="L57" s="26">
        <v>0</v>
      </c>
      <c r="M57" s="26">
        <v>0</v>
      </c>
      <c r="N57" s="184">
        <f t="shared" si="3"/>
        <v>1561.8800000000003</v>
      </c>
      <c r="O57" s="106">
        <f t="shared" si="1"/>
        <v>173.54222222222225</v>
      </c>
    </row>
    <row r="58" spans="1:15" s="25" customFormat="1" ht="12.6" customHeight="1" x14ac:dyDescent="0.2">
      <c r="A58" s="270" t="s">
        <v>193</v>
      </c>
      <c r="B58" s="26">
        <v>7.08</v>
      </c>
      <c r="C58" s="26">
        <v>504.38</v>
      </c>
      <c r="D58" s="26">
        <v>3125.76</v>
      </c>
      <c r="E58" s="26">
        <v>0</v>
      </c>
      <c r="F58" s="26">
        <v>20.9</v>
      </c>
      <c r="G58" s="26">
        <v>1436.68</v>
      </c>
      <c r="H58" s="26">
        <v>1.57</v>
      </c>
      <c r="I58" s="26">
        <v>0</v>
      </c>
      <c r="J58" s="26">
        <v>598.30999999999995</v>
      </c>
      <c r="K58" s="26">
        <v>0</v>
      </c>
      <c r="L58" s="26">
        <v>0</v>
      </c>
      <c r="M58" s="26">
        <v>0</v>
      </c>
      <c r="N58" s="275">
        <f t="shared" si="3"/>
        <v>5694.68</v>
      </c>
      <c r="O58" s="106">
        <f t="shared" si="1"/>
        <v>813.52571428571434</v>
      </c>
    </row>
    <row r="59" spans="1:15" s="25" customFormat="1" ht="12.6" customHeight="1" thickBot="1" x14ac:dyDescent="0.25">
      <c r="A59" s="168" t="s">
        <v>1</v>
      </c>
      <c r="B59" s="178">
        <f t="shared" ref="B59:M59" si="4">SUM(B7:B58)</f>
        <v>4924.63</v>
      </c>
      <c r="C59" s="178">
        <f t="shared" si="4"/>
        <v>7567.1299999999983</v>
      </c>
      <c r="D59" s="178">
        <f t="shared" si="4"/>
        <v>15682.200000000003</v>
      </c>
      <c r="E59" s="178">
        <f t="shared" si="4"/>
        <v>4282.55</v>
      </c>
      <c r="F59" s="178">
        <f t="shared" si="4"/>
        <v>5072.55</v>
      </c>
      <c r="G59" s="178">
        <f t="shared" si="4"/>
        <v>10348.09</v>
      </c>
      <c r="H59" s="178">
        <f t="shared" si="4"/>
        <v>1811.74</v>
      </c>
      <c r="I59" s="178">
        <f t="shared" si="4"/>
        <v>3899.6499999999996</v>
      </c>
      <c r="J59" s="178">
        <f t="shared" si="4"/>
        <v>4210.09</v>
      </c>
      <c r="K59" s="178">
        <f t="shared" si="4"/>
        <v>0</v>
      </c>
      <c r="L59" s="178">
        <f t="shared" si="4"/>
        <v>0</v>
      </c>
      <c r="M59" s="178">
        <f t="shared" si="4"/>
        <v>0</v>
      </c>
      <c r="N59" s="178">
        <f t="shared" si="3"/>
        <v>57798.62999999999</v>
      </c>
      <c r="O59" s="315">
        <f>IFERROR(AVERAGEIF(B59:M59,"&gt;0"),"")</f>
        <v>6422.0699999999988</v>
      </c>
    </row>
    <row r="60" spans="1:15" s="25" customFormat="1" ht="12.6" customHeight="1" thickBot="1" x14ac:dyDescent="0.25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33"/>
    </row>
    <row r="61" spans="1:15" s="71" customFormat="1" ht="12.6" customHeight="1" thickBot="1" x14ac:dyDescent="0.25">
      <c r="A61" s="72" t="s">
        <v>2</v>
      </c>
      <c r="B61" s="136">
        <f t="shared" ref="B61:M61" si="5">B6</f>
        <v>43831</v>
      </c>
      <c r="C61" s="137">
        <f t="shared" si="5"/>
        <v>43862</v>
      </c>
      <c r="D61" s="137">
        <f t="shared" si="5"/>
        <v>43891</v>
      </c>
      <c r="E61" s="137">
        <f t="shared" si="5"/>
        <v>43922</v>
      </c>
      <c r="F61" s="137">
        <f t="shared" si="5"/>
        <v>43952</v>
      </c>
      <c r="G61" s="137">
        <f t="shared" si="5"/>
        <v>43983</v>
      </c>
      <c r="H61" s="137">
        <f t="shared" si="5"/>
        <v>44013</v>
      </c>
      <c r="I61" s="137">
        <f t="shared" si="5"/>
        <v>44044</v>
      </c>
      <c r="J61" s="137">
        <f t="shared" si="5"/>
        <v>44075</v>
      </c>
      <c r="K61" s="137">
        <f t="shared" si="5"/>
        <v>44105</v>
      </c>
      <c r="L61" s="137">
        <f t="shared" si="5"/>
        <v>44136</v>
      </c>
      <c r="M61" s="137">
        <f t="shared" si="5"/>
        <v>44166</v>
      </c>
      <c r="N61" s="138" t="str">
        <f>'PATO BRANCO'!N6</f>
        <v>Total</v>
      </c>
      <c r="O61" s="141" t="str">
        <f>'PATO BRANCO'!O6</f>
        <v>Média</v>
      </c>
    </row>
    <row r="62" spans="1:15" s="25" customFormat="1" ht="12.6" customHeight="1" x14ac:dyDescent="0.2">
      <c r="A62" s="111" t="s">
        <v>5</v>
      </c>
      <c r="B62" s="26">
        <v>0</v>
      </c>
      <c r="C62" s="26">
        <v>5000</v>
      </c>
      <c r="D62" s="26">
        <v>5500</v>
      </c>
      <c r="E62" s="26">
        <v>5500</v>
      </c>
      <c r="F62" s="26">
        <v>5500</v>
      </c>
      <c r="G62" s="26">
        <v>5500</v>
      </c>
      <c r="H62" s="26">
        <v>5500</v>
      </c>
      <c r="I62" s="26">
        <v>5500</v>
      </c>
      <c r="J62" s="26">
        <v>5000</v>
      </c>
      <c r="K62" s="26">
        <v>0</v>
      </c>
      <c r="L62" s="26">
        <v>0</v>
      </c>
      <c r="M62" s="26">
        <v>0</v>
      </c>
      <c r="N62" s="184">
        <f t="shared" ref="N62:N72" si="6">SUM(B62:M62)</f>
        <v>43000</v>
      </c>
      <c r="O62" s="106">
        <f>IFERROR(AVERAGEIF(B62:M62,"&gt;0"),"")</f>
        <v>5375</v>
      </c>
    </row>
    <row r="63" spans="1:15" s="25" customFormat="1" ht="12.6" customHeight="1" x14ac:dyDescent="0.2">
      <c r="A63" s="111" t="s">
        <v>292</v>
      </c>
      <c r="B63" s="26">
        <v>0</v>
      </c>
      <c r="C63" s="26">
        <v>1360.62</v>
      </c>
      <c r="D63" s="26">
        <v>0</v>
      </c>
      <c r="E63" s="26">
        <v>0</v>
      </c>
      <c r="F63" s="26">
        <v>0</v>
      </c>
      <c r="G63" s="26">
        <v>0</v>
      </c>
      <c r="H63" s="26">
        <v>5000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184">
        <f>SUM(B63:M63)</f>
        <v>6360.62</v>
      </c>
      <c r="O63" s="106">
        <f t="shared" ref="O63:O72" si="7">IFERROR(AVERAGEIF(B63:M63,"&gt;0"),"")</f>
        <v>3180.31</v>
      </c>
    </row>
    <row r="64" spans="1:15" s="25" customFormat="1" ht="12.6" customHeight="1" x14ac:dyDescent="0.2">
      <c r="A64" s="111" t="s">
        <v>333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184">
        <f>SUM(B64:M64)</f>
        <v>0</v>
      </c>
      <c r="O64" s="106" t="str">
        <f t="shared" si="7"/>
        <v/>
      </c>
    </row>
    <row r="65" spans="1:16" s="25" customFormat="1" ht="12.6" customHeight="1" x14ac:dyDescent="0.2">
      <c r="A65" s="111" t="s">
        <v>480</v>
      </c>
      <c r="B65" s="26">
        <v>2400</v>
      </c>
      <c r="C65" s="26">
        <v>1600</v>
      </c>
      <c r="D65" s="26">
        <v>1600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184">
        <f>SUM(B65:M65)</f>
        <v>5600</v>
      </c>
      <c r="O65" s="106">
        <f t="shared" si="7"/>
        <v>1866.6666666666667</v>
      </c>
    </row>
    <row r="66" spans="1:16" s="25" customFormat="1" ht="12.6" customHeight="1" x14ac:dyDescent="0.2">
      <c r="A66" s="111" t="s">
        <v>148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184">
        <f t="shared" si="6"/>
        <v>0</v>
      </c>
      <c r="O66" s="106" t="str">
        <f t="shared" si="7"/>
        <v/>
      </c>
    </row>
    <row r="67" spans="1:16" s="25" customFormat="1" ht="12.6" customHeight="1" x14ac:dyDescent="0.2">
      <c r="A67" s="112" t="s">
        <v>61</v>
      </c>
      <c r="B67" s="26">
        <v>67</v>
      </c>
      <c r="C67" s="26">
        <v>945</v>
      </c>
      <c r="D67" s="26">
        <v>40</v>
      </c>
      <c r="E67" s="26">
        <v>39</v>
      </c>
      <c r="F67" s="26">
        <v>0</v>
      </c>
      <c r="G67" s="26">
        <v>1440</v>
      </c>
      <c r="H67" s="26">
        <v>1483</v>
      </c>
      <c r="I67" s="26">
        <v>1200</v>
      </c>
      <c r="J67" s="26">
        <v>464</v>
      </c>
      <c r="K67" s="26">
        <v>0</v>
      </c>
      <c r="L67" s="26">
        <v>0</v>
      </c>
      <c r="M67" s="26">
        <v>0</v>
      </c>
      <c r="N67" s="184">
        <f>SUM(B67:M67)</f>
        <v>5678</v>
      </c>
      <c r="O67" s="106">
        <f t="shared" si="7"/>
        <v>709.75</v>
      </c>
    </row>
    <row r="68" spans="1:16" s="25" customFormat="1" ht="12.6" customHeight="1" x14ac:dyDescent="0.2">
      <c r="A68" s="112" t="s">
        <v>387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184">
        <f t="shared" si="6"/>
        <v>0</v>
      </c>
      <c r="O68" s="106" t="str">
        <f t="shared" si="7"/>
        <v/>
      </c>
    </row>
    <row r="69" spans="1:16" s="25" customFormat="1" ht="12.6" customHeight="1" x14ac:dyDescent="0.2">
      <c r="A69" s="182" t="s">
        <v>3</v>
      </c>
      <c r="B69" s="26">
        <v>512.4</v>
      </c>
      <c r="C69" s="26">
        <v>176.1</v>
      </c>
      <c r="D69" s="26">
        <v>92.1</v>
      </c>
      <c r="E69" s="26">
        <v>0</v>
      </c>
      <c r="F69" s="26">
        <v>0</v>
      </c>
      <c r="G69" s="26">
        <v>0</v>
      </c>
      <c r="H69" s="26">
        <v>0</v>
      </c>
      <c r="I69" s="26">
        <v>100.8</v>
      </c>
      <c r="J69" s="26">
        <v>0</v>
      </c>
      <c r="K69" s="26">
        <v>0</v>
      </c>
      <c r="L69" s="26">
        <v>0</v>
      </c>
      <c r="M69" s="26">
        <v>0</v>
      </c>
      <c r="N69" s="184">
        <f t="shared" si="6"/>
        <v>881.4</v>
      </c>
      <c r="O69" s="106">
        <f t="shared" si="7"/>
        <v>220.35</v>
      </c>
    </row>
    <row r="70" spans="1:16" s="25" customFormat="1" ht="12.6" customHeight="1" x14ac:dyDescent="0.2">
      <c r="A70" s="112" t="s">
        <v>307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14">
        <f t="shared" si="6"/>
        <v>0</v>
      </c>
      <c r="O70" s="106" t="str">
        <f t="shared" si="7"/>
        <v/>
      </c>
    </row>
    <row r="71" spans="1:16" s="25" customFormat="1" ht="12.6" customHeight="1" x14ac:dyDescent="0.2">
      <c r="A71" s="112" t="s">
        <v>666</v>
      </c>
      <c r="B71" s="26">
        <v>0</v>
      </c>
      <c r="C71" s="26">
        <v>0</v>
      </c>
      <c r="D71" s="26">
        <v>846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14">
        <f t="shared" si="6"/>
        <v>846</v>
      </c>
      <c r="O71" s="106">
        <f t="shared" si="7"/>
        <v>846</v>
      </c>
    </row>
    <row r="72" spans="1:16" s="25" customFormat="1" ht="12.6" customHeight="1" x14ac:dyDescent="0.2">
      <c r="A72" s="112" t="s">
        <v>363</v>
      </c>
      <c r="B72" s="26">
        <v>57.3</v>
      </c>
      <c r="C72" s="26">
        <v>38.47</v>
      </c>
      <c r="D72" s="26">
        <v>10.86</v>
      </c>
      <c r="E72" s="26">
        <v>0.01</v>
      </c>
      <c r="F72" s="26">
        <v>53.61</v>
      </c>
      <c r="G72" s="26">
        <v>36.96</v>
      </c>
      <c r="H72" s="26">
        <v>45.54</v>
      </c>
      <c r="I72" s="26">
        <v>25.21</v>
      </c>
      <c r="J72" s="26">
        <v>42.5</v>
      </c>
      <c r="K72" s="26">
        <v>0</v>
      </c>
      <c r="L72" s="26">
        <v>0</v>
      </c>
      <c r="M72" s="26">
        <v>0</v>
      </c>
      <c r="N72" s="184">
        <f t="shared" si="6"/>
        <v>310.45999999999998</v>
      </c>
      <c r="O72" s="106">
        <f t="shared" si="7"/>
        <v>34.495555555555555</v>
      </c>
    </row>
    <row r="73" spans="1:16" s="25" customFormat="1" ht="12.6" customHeight="1" thickBot="1" x14ac:dyDescent="0.25">
      <c r="A73" s="176" t="s">
        <v>1</v>
      </c>
      <c r="B73" s="177">
        <f t="shared" ref="B73:M73" si="8">SUM(B62:B72)</f>
        <v>3036.7000000000003</v>
      </c>
      <c r="C73" s="177">
        <f t="shared" si="8"/>
        <v>9120.1899999999987</v>
      </c>
      <c r="D73" s="177">
        <f t="shared" si="8"/>
        <v>8088.96</v>
      </c>
      <c r="E73" s="177">
        <f>SUM(E62:E72)</f>
        <v>5539.01</v>
      </c>
      <c r="F73" s="177">
        <f t="shared" si="8"/>
        <v>5553.61</v>
      </c>
      <c r="G73" s="177">
        <f t="shared" si="8"/>
        <v>6976.96</v>
      </c>
      <c r="H73" s="177">
        <f t="shared" si="8"/>
        <v>12028.54</v>
      </c>
      <c r="I73" s="177">
        <f t="shared" si="8"/>
        <v>6826.01</v>
      </c>
      <c r="J73" s="177">
        <f t="shared" si="8"/>
        <v>5506.5</v>
      </c>
      <c r="K73" s="177">
        <f t="shared" si="8"/>
        <v>0</v>
      </c>
      <c r="L73" s="177">
        <f t="shared" si="8"/>
        <v>0</v>
      </c>
      <c r="M73" s="177">
        <f t="shared" si="8"/>
        <v>0</v>
      </c>
      <c r="N73" s="190">
        <f>SUM(B73:M73)</f>
        <v>62676.480000000003</v>
      </c>
      <c r="O73" s="304">
        <f>IFERROR(AVERAGEIF(B73:M73,"&gt;0"),"")</f>
        <v>6964.0533333333333</v>
      </c>
    </row>
    <row r="74" spans="1:16" s="25" customFormat="1" ht="12.6" customHeight="1" thickBot="1" x14ac:dyDescent="0.25">
      <c r="A74" s="41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43"/>
      <c r="O74" s="39"/>
    </row>
    <row r="75" spans="1:16" s="34" customFormat="1" ht="12.6" customHeight="1" thickBot="1" x14ac:dyDescent="0.25">
      <c r="A75" s="185" t="s">
        <v>9</v>
      </c>
      <c r="B75" s="186">
        <f>'[2]2020'!C49</f>
        <v>17336.02</v>
      </c>
      <c r="C75" s="186">
        <f>'[2]2020'!D49</f>
        <v>18858.41</v>
      </c>
      <c r="D75" s="186">
        <f>'[2]2020'!E49</f>
        <v>11675.72</v>
      </c>
      <c r="E75" s="186">
        <f>'[2]2020'!F49</f>
        <v>13126.47</v>
      </c>
      <c r="F75" s="186">
        <f>'[2]2020'!G49</f>
        <v>13688.3</v>
      </c>
      <c r="G75" s="186">
        <f>'[2]2020'!H49</f>
        <v>10867.27</v>
      </c>
      <c r="H75" s="186">
        <f>'[2]2020'!I49</f>
        <v>20840.03</v>
      </c>
      <c r="I75" s="186">
        <f>'[2]2020'!J49</f>
        <v>24115.66</v>
      </c>
      <c r="J75" s="186">
        <f>'[2]2020'!K49</f>
        <v>25988.83</v>
      </c>
      <c r="K75" s="186">
        <f>'[2]2020'!L49</f>
        <v>0</v>
      </c>
      <c r="L75" s="186">
        <f>'[2]2020'!M49</f>
        <v>0</v>
      </c>
      <c r="M75" s="186">
        <f>'[2]2020'!N49</f>
        <v>0</v>
      </c>
      <c r="N75" s="43"/>
      <c r="O75" s="43"/>
      <c r="P75" s="43"/>
    </row>
    <row r="80" spans="1:16" x14ac:dyDescent="0.2">
      <c r="E80" s="246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62992125984251968" right="0.43307086614173229" top="0.35433070866141736" bottom="0.35433070866141736" header="0.31496062992125984" footer="0.31496062992125984"/>
  <pageSetup paperSize="9" scale="70" firstPageNumber="0" fitToHeight="0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7"/>
  <dimension ref="A1:O73"/>
  <sheetViews>
    <sheetView topLeftCell="A43" zoomScale="130" zoomScaleNormal="130" workbookViewId="0">
      <selection activeCell="J67" sqref="J67"/>
    </sheetView>
  </sheetViews>
  <sheetFormatPr defaultRowHeight="12.75" x14ac:dyDescent="0.2"/>
  <cols>
    <col min="1" max="1" width="39.85546875" style="44" customWidth="1"/>
    <col min="2" max="2" width="9" style="25" bestFit="1" customWidth="1"/>
    <col min="3" max="4" width="10" style="25" bestFit="1" customWidth="1"/>
    <col min="5" max="5" width="9.5703125" style="25" bestFit="1" customWidth="1"/>
    <col min="6" max="6" width="10.28515625" style="25" customWidth="1"/>
    <col min="7" max="7" width="10" style="25" bestFit="1" customWidth="1"/>
    <col min="8" max="8" width="9.7109375" style="25" customWidth="1"/>
    <col min="9" max="11" width="10" style="25" bestFit="1" customWidth="1"/>
    <col min="12" max="12" width="16.7109375" style="25" customWidth="1"/>
    <col min="13" max="13" width="10" style="25" bestFit="1" customWidth="1"/>
    <col min="14" max="14" width="12.140625" style="34" customWidth="1"/>
    <col min="15" max="15" width="10" style="25" bestFit="1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4.1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319"/>
      <c r="O3" s="45"/>
    </row>
    <row r="4" spans="1:15" ht="12.6" customHeight="1" x14ac:dyDescent="0.2">
      <c r="A4" s="569" t="s">
        <v>22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1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222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226">
        <f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573</v>
      </c>
      <c r="B8" s="54">
        <v>17.329999999999998</v>
      </c>
      <c r="C8" s="54">
        <v>17.32</v>
      </c>
      <c r="D8" s="54">
        <v>17.329999999999998</v>
      </c>
      <c r="E8" s="54">
        <v>17.329999999999998</v>
      </c>
      <c r="F8" s="54">
        <v>17.329999999999998</v>
      </c>
      <c r="G8" s="54">
        <v>17.329999999999998</v>
      </c>
      <c r="H8" s="54">
        <v>17.329999999999998</v>
      </c>
      <c r="I8" s="54">
        <v>17.329999999999998</v>
      </c>
      <c r="J8" s="54">
        <v>17.329999999999998</v>
      </c>
      <c r="K8" s="54">
        <v>0</v>
      </c>
      <c r="L8" s="54">
        <v>0</v>
      </c>
      <c r="M8" s="54">
        <v>0</v>
      </c>
      <c r="N8" s="226">
        <f t="shared" ref="N8:N27" si="0">SUM(B8:M8)</f>
        <v>155.95999999999998</v>
      </c>
      <c r="O8" s="106">
        <f t="shared" ref="O8:O58" si="1">IFERROR(AVERAGEIF(B8:M8,"&gt;0"),"")</f>
        <v>17.328888888888887</v>
      </c>
    </row>
    <row r="9" spans="1:15" s="25" customFormat="1" ht="12.6" customHeight="1" x14ac:dyDescent="0.2">
      <c r="A9" s="105" t="s">
        <v>113</v>
      </c>
      <c r="B9" s="54">
        <v>0</v>
      </c>
      <c r="C9" s="54">
        <v>0</v>
      </c>
      <c r="D9" s="54"/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226">
        <f>SUM(B9:M9)</f>
        <v>0</v>
      </c>
      <c r="O9" s="106" t="str">
        <f t="shared" si="1"/>
        <v/>
      </c>
    </row>
    <row r="10" spans="1:15" s="25" customFormat="1" ht="12.6" customHeight="1" x14ac:dyDescent="0.2">
      <c r="A10" s="105" t="s">
        <v>278</v>
      </c>
      <c r="B10" s="54">
        <v>0</v>
      </c>
      <c r="C10" s="54">
        <v>0</v>
      </c>
      <c r="D10" s="54"/>
      <c r="E10" s="54">
        <v>80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226">
        <f>SUM(B10:M10)</f>
        <v>80</v>
      </c>
      <c r="O10" s="106">
        <f t="shared" si="1"/>
        <v>80</v>
      </c>
    </row>
    <row r="11" spans="1:15" s="25" customFormat="1" ht="12.6" customHeight="1" x14ac:dyDescent="0.2">
      <c r="A11" s="105" t="s">
        <v>624</v>
      </c>
      <c r="B11" s="54">
        <v>0</v>
      </c>
      <c r="C11" s="54">
        <v>0</v>
      </c>
      <c r="D11" s="54"/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226"/>
      <c r="O11" s="106" t="str">
        <f t="shared" si="1"/>
        <v/>
      </c>
    </row>
    <row r="12" spans="1:15" s="25" customFormat="1" ht="12.6" customHeight="1" x14ac:dyDescent="0.2">
      <c r="A12" s="105" t="s">
        <v>490</v>
      </c>
      <c r="B12" s="54">
        <v>0</v>
      </c>
      <c r="C12" s="54">
        <v>0</v>
      </c>
      <c r="D12" s="54"/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226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157</v>
      </c>
      <c r="B13" s="54">
        <v>0</v>
      </c>
      <c r="C13" s="54">
        <v>0</v>
      </c>
      <c r="D13" s="54"/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226">
        <f t="shared" ref="N13:N18" si="2">SUM(B13:M13)</f>
        <v>0</v>
      </c>
      <c r="O13" s="106" t="str">
        <f t="shared" si="1"/>
        <v/>
      </c>
    </row>
    <row r="14" spans="1:15" s="25" customFormat="1" ht="12.6" customHeight="1" x14ac:dyDescent="0.2">
      <c r="A14" s="105" t="s">
        <v>149</v>
      </c>
      <c r="B14" s="54">
        <v>280</v>
      </c>
      <c r="C14" s="54">
        <v>0</v>
      </c>
      <c r="D14" s="54">
        <v>495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226">
        <f t="shared" si="2"/>
        <v>775</v>
      </c>
      <c r="O14" s="106">
        <f t="shared" si="1"/>
        <v>387.5</v>
      </c>
    </row>
    <row r="15" spans="1:15" s="25" customFormat="1" ht="12.6" customHeight="1" x14ac:dyDescent="0.2">
      <c r="A15" s="105" t="s">
        <v>131</v>
      </c>
      <c r="B15" s="54">
        <v>0</v>
      </c>
      <c r="C15" s="54">
        <v>0</v>
      </c>
      <c r="D15" s="54"/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184">
        <f t="shared" si="2"/>
        <v>0</v>
      </c>
      <c r="O15" s="106" t="str">
        <f t="shared" si="1"/>
        <v/>
      </c>
    </row>
    <row r="16" spans="1:15" s="25" customFormat="1" ht="12.6" customHeight="1" x14ac:dyDescent="0.2">
      <c r="A16" s="105" t="s">
        <v>290</v>
      </c>
      <c r="B16" s="54">
        <v>0</v>
      </c>
      <c r="C16" s="54">
        <v>0</v>
      </c>
      <c r="D16" s="54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226">
        <f t="shared" si="2"/>
        <v>0</v>
      </c>
      <c r="O16" s="106" t="str">
        <f t="shared" si="1"/>
        <v/>
      </c>
    </row>
    <row r="17" spans="1:15" s="25" customFormat="1" ht="12.6" customHeight="1" x14ac:dyDescent="0.2">
      <c r="A17" s="105" t="s">
        <v>167</v>
      </c>
      <c r="B17" s="54">
        <v>0</v>
      </c>
      <c r="C17" s="54">
        <v>0</v>
      </c>
      <c r="D17" s="54"/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226">
        <f t="shared" si="2"/>
        <v>0</v>
      </c>
      <c r="O17" s="106" t="str">
        <f t="shared" si="1"/>
        <v/>
      </c>
    </row>
    <row r="18" spans="1:15" s="25" customFormat="1" ht="12.6" customHeight="1" x14ac:dyDescent="0.2">
      <c r="A18" s="105" t="s">
        <v>182</v>
      </c>
      <c r="B18" s="54">
        <v>0</v>
      </c>
      <c r="C18" s="54">
        <v>51.89</v>
      </c>
      <c r="D18" s="54">
        <v>777.9</v>
      </c>
      <c r="E18" s="54">
        <v>0</v>
      </c>
      <c r="F18" s="54">
        <v>174</v>
      </c>
      <c r="G18" s="54">
        <v>30.08</v>
      </c>
      <c r="H18" s="54">
        <v>0</v>
      </c>
      <c r="I18" s="54">
        <v>56.34</v>
      </c>
      <c r="J18" s="54">
        <v>0</v>
      </c>
      <c r="K18" s="54">
        <v>0</v>
      </c>
      <c r="L18" s="54">
        <v>0</v>
      </c>
      <c r="M18" s="54">
        <v>0</v>
      </c>
      <c r="N18" s="226">
        <f t="shared" si="2"/>
        <v>1090.2099999999998</v>
      </c>
      <c r="O18" s="106">
        <f t="shared" si="1"/>
        <v>218.04199999999997</v>
      </c>
    </row>
    <row r="19" spans="1:15" s="25" customFormat="1" ht="12.6" customHeight="1" x14ac:dyDescent="0.2">
      <c r="A19" s="105" t="s">
        <v>491</v>
      </c>
      <c r="B19" s="54">
        <v>0</v>
      </c>
      <c r="C19" s="54">
        <v>186.57</v>
      </c>
      <c r="D19" s="54">
        <v>902.25</v>
      </c>
      <c r="E19" s="54">
        <v>0</v>
      </c>
      <c r="F19" s="54">
        <v>0</v>
      </c>
      <c r="G19" s="54">
        <v>132.35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226">
        <f t="shared" si="0"/>
        <v>1221.1699999999998</v>
      </c>
      <c r="O19" s="106">
        <f t="shared" si="1"/>
        <v>407.05666666666662</v>
      </c>
    </row>
    <row r="20" spans="1:15" s="25" customFormat="1" ht="12.6" customHeight="1" x14ac:dyDescent="0.2">
      <c r="A20" s="105" t="s">
        <v>67</v>
      </c>
      <c r="B20" s="54">
        <v>0</v>
      </c>
      <c r="C20" s="54">
        <v>0</v>
      </c>
      <c r="D20" s="54">
        <v>211.8</v>
      </c>
      <c r="E20" s="54">
        <v>0</v>
      </c>
      <c r="F20" s="54">
        <v>0</v>
      </c>
      <c r="G20" s="54">
        <v>0</v>
      </c>
      <c r="H20" s="54">
        <v>172.66</v>
      </c>
      <c r="I20" s="54">
        <v>623.20000000000005</v>
      </c>
      <c r="J20" s="54">
        <v>113.06</v>
      </c>
      <c r="K20" s="54">
        <v>0</v>
      </c>
      <c r="L20" s="54">
        <v>0</v>
      </c>
      <c r="M20" s="54">
        <v>0</v>
      </c>
      <c r="N20" s="226">
        <f t="shared" si="0"/>
        <v>1120.72</v>
      </c>
      <c r="O20" s="106">
        <f t="shared" si="1"/>
        <v>280.18</v>
      </c>
    </row>
    <row r="21" spans="1:15" s="25" customFormat="1" ht="12.6" customHeight="1" x14ac:dyDescent="0.2">
      <c r="A21" s="105" t="s">
        <v>272</v>
      </c>
      <c r="B21" s="54">
        <v>0</v>
      </c>
      <c r="C21" s="54">
        <v>0</v>
      </c>
      <c r="D21" s="54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226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632</v>
      </c>
      <c r="B22" s="54">
        <v>0</v>
      </c>
      <c r="C22" s="54">
        <v>0</v>
      </c>
      <c r="D22" s="54"/>
      <c r="E22" s="54">
        <v>630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226">
        <f>SUM(B22:M22)</f>
        <v>630</v>
      </c>
      <c r="O22" s="106">
        <f t="shared" si="1"/>
        <v>630</v>
      </c>
    </row>
    <row r="23" spans="1:15" s="25" customFormat="1" ht="12.6" customHeight="1" x14ac:dyDescent="0.2">
      <c r="A23" s="105" t="s">
        <v>223</v>
      </c>
      <c r="B23" s="54">
        <v>0</v>
      </c>
      <c r="C23" s="54">
        <v>0</v>
      </c>
      <c r="D23" s="54"/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226">
        <f t="shared" si="0"/>
        <v>0</v>
      </c>
      <c r="O23" s="106" t="str">
        <f t="shared" si="1"/>
        <v/>
      </c>
    </row>
    <row r="24" spans="1:15" s="25" customFormat="1" ht="12.6" customHeight="1" x14ac:dyDescent="0.2">
      <c r="A24" s="105" t="s">
        <v>158</v>
      </c>
      <c r="B24" s="54">
        <v>0</v>
      </c>
      <c r="C24" s="54">
        <v>0</v>
      </c>
      <c r="D24" s="54">
        <v>200</v>
      </c>
      <c r="E24" s="54">
        <v>120</v>
      </c>
      <c r="F24" s="54">
        <v>0</v>
      </c>
      <c r="G24" s="54">
        <v>50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226">
        <f t="shared" si="0"/>
        <v>370</v>
      </c>
      <c r="O24" s="106">
        <f t="shared" si="1"/>
        <v>123.33333333333333</v>
      </c>
    </row>
    <row r="25" spans="1:15" s="25" customFormat="1" ht="12.6" customHeight="1" x14ac:dyDescent="0.2">
      <c r="A25" s="105" t="s">
        <v>183</v>
      </c>
      <c r="B25" s="54">
        <v>0</v>
      </c>
      <c r="C25" s="54">
        <v>0</v>
      </c>
      <c r="D25" s="54">
        <v>250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226">
        <f t="shared" si="0"/>
        <v>250</v>
      </c>
      <c r="O25" s="106">
        <f t="shared" si="1"/>
        <v>250</v>
      </c>
    </row>
    <row r="26" spans="1:15" s="25" customFormat="1" ht="12.6" customHeight="1" x14ac:dyDescent="0.2">
      <c r="A26" s="105" t="s">
        <v>224</v>
      </c>
      <c r="B26" s="54">
        <v>230</v>
      </c>
      <c r="C26" s="54">
        <v>557</v>
      </c>
      <c r="D26" s="54"/>
      <c r="E26" s="54">
        <v>0</v>
      </c>
      <c r="F26" s="54">
        <v>0</v>
      </c>
      <c r="G26" s="54">
        <v>20</v>
      </c>
      <c r="H26" s="54">
        <v>0</v>
      </c>
      <c r="I26" s="54">
        <v>0</v>
      </c>
      <c r="J26" s="54">
        <v>900</v>
      </c>
      <c r="K26" s="54">
        <v>0</v>
      </c>
      <c r="L26" s="54">
        <v>0</v>
      </c>
      <c r="M26" s="54">
        <v>0</v>
      </c>
      <c r="N26" s="226">
        <f t="shared" si="0"/>
        <v>1707</v>
      </c>
      <c r="O26" s="106">
        <f t="shared" si="1"/>
        <v>426.75</v>
      </c>
    </row>
    <row r="27" spans="1:15" s="25" customFormat="1" ht="12.6" customHeight="1" x14ac:dyDescent="0.2">
      <c r="A27" s="105" t="s">
        <v>599</v>
      </c>
      <c r="B27" s="54">
        <v>0</v>
      </c>
      <c r="C27" s="54">
        <v>0</v>
      </c>
      <c r="D27" s="54"/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234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270" t="s">
        <v>88</v>
      </c>
      <c r="B28" s="54">
        <v>40</v>
      </c>
      <c r="C28" s="54">
        <v>264</v>
      </c>
      <c r="D28" s="54">
        <v>241.72</v>
      </c>
      <c r="E28" s="54">
        <v>252</v>
      </c>
      <c r="F28" s="54">
        <v>0</v>
      </c>
      <c r="G28" s="54">
        <v>19.95</v>
      </c>
      <c r="H28" s="54">
        <v>226.88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271">
        <f t="shared" ref="N28:N58" si="3">SUM(B28:M28)</f>
        <v>1044.5500000000002</v>
      </c>
      <c r="O28" s="106">
        <f t="shared" si="1"/>
        <v>174.0916666666667</v>
      </c>
    </row>
    <row r="29" spans="1:15" s="25" customFormat="1" ht="12.6" customHeight="1" x14ac:dyDescent="0.2">
      <c r="A29" s="156" t="s">
        <v>77</v>
      </c>
      <c r="B29" s="54">
        <v>0</v>
      </c>
      <c r="C29" s="54">
        <v>0</v>
      </c>
      <c r="D29" s="54">
        <v>45</v>
      </c>
      <c r="E29" s="54">
        <v>0</v>
      </c>
      <c r="F29" s="54">
        <v>85</v>
      </c>
      <c r="G29" s="54">
        <v>110</v>
      </c>
      <c r="H29" s="54">
        <v>0</v>
      </c>
      <c r="I29" s="54">
        <v>40</v>
      </c>
      <c r="J29" s="54">
        <v>0</v>
      </c>
      <c r="K29" s="54">
        <v>0</v>
      </c>
      <c r="L29" s="54">
        <v>0</v>
      </c>
      <c r="M29" s="54">
        <v>0</v>
      </c>
      <c r="N29" s="234">
        <f t="shared" si="3"/>
        <v>280</v>
      </c>
      <c r="O29" s="106">
        <f t="shared" si="1"/>
        <v>70</v>
      </c>
    </row>
    <row r="30" spans="1:15" s="25" customFormat="1" ht="12.6" customHeight="1" x14ac:dyDescent="0.2">
      <c r="A30" s="276" t="s">
        <v>111</v>
      </c>
      <c r="B30" s="54">
        <v>0</v>
      </c>
      <c r="C30" s="54">
        <v>0</v>
      </c>
      <c r="D30" s="54">
        <v>164.61</v>
      </c>
      <c r="E30" s="54">
        <v>77</v>
      </c>
      <c r="F30" s="54">
        <v>59.8</v>
      </c>
      <c r="G30" s="54">
        <v>0</v>
      </c>
      <c r="H30" s="54">
        <v>0</v>
      </c>
      <c r="I30" s="54">
        <v>86</v>
      </c>
      <c r="J30" s="54">
        <v>78.19</v>
      </c>
      <c r="K30" s="54">
        <v>0</v>
      </c>
      <c r="L30" s="54">
        <v>0</v>
      </c>
      <c r="M30" s="54">
        <v>0</v>
      </c>
      <c r="N30" s="234">
        <f t="shared" si="3"/>
        <v>465.6</v>
      </c>
      <c r="O30" s="106">
        <f t="shared" si="1"/>
        <v>93.12</v>
      </c>
    </row>
    <row r="31" spans="1:15" s="25" customFormat="1" ht="12.6" customHeight="1" x14ac:dyDescent="0.2">
      <c r="A31" s="276" t="s">
        <v>126</v>
      </c>
      <c r="B31" s="54">
        <v>0</v>
      </c>
      <c r="C31" s="54">
        <v>0</v>
      </c>
      <c r="D31" s="54">
        <v>360</v>
      </c>
      <c r="E31" s="54">
        <v>0</v>
      </c>
      <c r="F31" s="54">
        <v>0</v>
      </c>
      <c r="G31" s="54">
        <v>99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234">
        <f t="shared" si="3"/>
        <v>459</v>
      </c>
      <c r="O31" s="106">
        <f t="shared" si="1"/>
        <v>229.5</v>
      </c>
    </row>
    <row r="32" spans="1:15" s="25" customFormat="1" ht="12.6" customHeight="1" x14ac:dyDescent="0.2">
      <c r="A32" s="105" t="s">
        <v>493</v>
      </c>
      <c r="B32" s="54">
        <v>0</v>
      </c>
      <c r="C32" s="54">
        <v>0</v>
      </c>
      <c r="D32" s="54"/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234">
        <f>SUM(B32:M32)</f>
        <v>0</v>
      </c>
      <c r="O32" s="106" t="str">
        <f t="shared" si="1"/>
        <v/>
      </c>
    </row>
    <row r="33" spans="1:15" s="25" customFormat="1" ht="12.6" customHeight="1" x14ac:dyDescent="0.2">
      <c r="A33" s="105" t="s">
        <v>76</v>
      </c>
      <c r="B33" s="54">
        <v>334.25</v>
      </c>
      <c r="C33" s="54">
        <v>0</v>
      </c>
      <c r="D33" s="54">
        <v>54.46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234">
        <f t="shared" si="3"/>
        <v>388.71</v>
      </c>
      <c r="O33" s="106">
        <f t="shared" si="1"/>
        <v>194.35499999999999</v>
      </c>
    </row>
    <row r="34" spans="1:15" s="25" customFormat="1" ht="12.6" customHeight="1" x14ac:dyDescent="0.2">
      <c r="A34" s="105" t="s">
        <v>404</v>
      </c>
      <c r="B34" s="54">
        <v>0</v>
      </c>
      <c r="C34" s="54">
        <v>0</v>
      </c>
      <c r="D34" s="54">
        <v>1585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1075</v>
      </c>
      <c r="K34" s="54">
        <v>0</v>
      </c>
      <c r="L34" s="54">
        <v>0</v>
      </c>
      <c r="M34" s="54">
        <v>0</v>
      </c>
      <c r="N34" s="234">
        <f t="shared" si="3"/>
        <v>2660</v>
      </c>
      <c r="O34" s="106">
        <f t="shared" si="1"/>
        <v>1330</v>
      </c>
    </row>
    <row r="35" spans="1:15" s="25" customFormat="1" ht="12.6" customHeight="1" x14ac:dyDescent="0.2">
      <c r="A35" s="105" t="s">
        <v>118</v>
      </c>
      <c r="B35" s="54">
        <v>0</v>
      </c>
      <c r="C35" s="54">
        <v>0</v>
      </c>
      <c r="D35" s="54"/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234">
        <f>SUM(B35:M35)</f>
        <v>0</v>
      </c>
      <c r="O35" s="106" t="str">
        <f t="shared" si="1"/>
        <v/>
      </c>
    </row>
    <row r="36" spans="1:15" s="25" customFormat="1" ht="12.6" customHeight="1" x14ac:dyDescent="0.2">
      <c r="A36" s="105" t="s">
        <v>176</v>
      </c>
      <c r="B36" s="54">
        <v>0</v>
      </c>
      <c r="C36" s="54">
        <v>0</v>
      </c>
      <c r="D36" s="54"/>
      <c r="E36" s="54">
        <v>0</v>
      </c>
      <c r="F36" s="54">
        <v>3550</v>
      </c>
      <c r="G36" s="54">
        <v>283.60000000000002</v>
      </c>
      <c r="H36" s="54">
        <v>150</v>
      </c>
      <c r="I36" s="54">
        <v>116.6</v>
      </c>
      <c r="J36" s="54">
        <v>295</v>
      </c>
      <c r="K36" s="54">
        <v>0</v>
      </c>
      <c r="L36" s="54">
        <v>0</v>
      </c>
      <c r="M36" s="54">
        <v>0</v>
      </c>
      <c r="N36" s="234">
        <f t="shared" si="3"/>
        <v>4395.2</v>
      </c>
      <c r="O36" s="106">
        <f t="shared" si="1"/>
        <v>879.04</v>
      </c>
    </row>
    <row r="37" spans="1:15" s="25" customFormat="1" ht="12.6" customHeight="1" x14ac:dyDescent="0.2">
      <c r="A37" s="105" t="s">
        <v>641</v>
      </c>
      <c r="B37" s="54">
        <v>0</v>
      </c>
      <c r="C37" s="54">
        <v>0</v>
      </c>
      <c r="D37" s="54"/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234"/>
      <c r="O37" s="106" t="str">
        <f t="shared" si="1"/>
        <v/>
      </c>
    </row>
    <row r="38" spans="1:15" s="25" customFormat="1" ht="12.6" customHeight="1" x14ac:dyDescent="0.2">
      <c r="A38" s="105" t="s">
        <v>225</v>
      </c>
      <c r="B38" s="54">
        <v>0</v>
      </c>
      <c r="C38" s="54">
        <v>0</v>
      </c>
      <c r="D38" s="54"/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226">
        <f t="shared" si="3"/>
        <v>0</v>
      </c>
      <c r="O38" s="106" t="str">
        <f t="shared" si="1"/>
        <v/>
      </c>
    </row>
    <row r="39" spans="1:15" s="25" customFormat="1" ht="12.6" customHeight="1" x14ac:dyDescent="0.2">
      <c r="A39" s="105" t="s">
        <v>102</v>
      </c>
      <c r="B39" s="54">
        <v>0</v>
      </c>
      <c r="C39" s="54">
        <v>0</v>
      </c>
      <c r="D39" s="54"/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226">
        <f t="shared" si="3"/>
        <v>0</v>
      </c>
      <c r="O39" s="106" t="str">
        <f t="shared" si="1"/>
        <v/>
      </c>
    </row>
    <row r="40" spans="1:15" s="25" customFormat="1" ht="12.6" customHeight="1" x14ac:dyDescent="0.2">
      <c r="A40" s="270" t="s">
        <v>372</v>
      </c>
      <c r="B40" s="54">
        <v>91.34</v>
      </c>
      <c r="C40" s="54">
        <v>91.34</v>
      </c>
      <c r="D40" s="54">
        <v>91.34</v>
      </c>
      <c r="E40" s="54">
        <v>91.34</v>
      </c>
      <c r="F40" s="54">
        <v>91.34</v>
      </c>
      <c r="G40" s="54">
        <v>132.47</v>
      </c>
      <c r="H40" s="54">
        <v>132.47</v>
      </c>
      <c r="I40" s="54">
        <v>132.47</v>
      </c>
      <c r="J40" s="54">
        <v>132.47</v>
      </c>
      <c r="K40" s="54">
        <v>0</v>
      </c>
      <c r="L40" s="54">
        <v>0</v>
      </c>
      <c r="M40" s="54">
        <v>0</v>
      </c>
      <c r="N40" s="184">
        <f>SUM(B40:M40)</f>
        <v>986.58000000000015</v>
      </c>
      <c r="O40" s="106">
        <f t="shared" si="1"/>
        <v>109.62000000000002</v>
      </c>
    </row>
    <row r="41" spans="1:15" s="25" customFormat="1" ht="12.6" customHeight="1" x14ac:dyDescent="0.2">
      <c r="A41" s="105" t="s">
        <v>283</v>
      </c>
      <c r="B41" s="54">
        <v>0</v>
      </c>
      <c r="C41" s="54">
        <v>150</v>
      </c>
      <c r="D41" s="54">
        <v>150</v>
      </c>
      <c r="E41" s="54">
        <v>0</v>
      </c>
      <c r="F41" s="54">
        <v>150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226">
        <f t="shared" si="3"/>
        <v>450</v>
      </c>
      <c r="O41" s="106">
        <f t="shared" si="1"/>
        <v>150</v>
      </c>
    </row>
    <row r="42" spans="1:15" s="25" customFormat="1" ht="12.6" customHeight="1" x14ac:dyDescent="0.2">
      <c r="A42" s="105" t="s">
        <v>385</v>
      </c>
      <c r="B42" s="54">
        <v>0</v>
      </c>
      <c r="C42" s="54">
        <v>0</v>
      </c>
      <c r="D42" s="54"/>
      <c r="E42" s="54">
        <v>0</v>
      </c>
      <c r="F42" s="54">
        <v>0</v>
      </c>
      <c r="G42" s="54">
        <v>0</v>
      </c>
      <c r="H42" s="54">
        <v>1150</v>
      </c>
      <c r="I42" s="54">
        <v>1100</v>
      </c>
      <c r="J42" s="54">
        <v>0</v>
      </c>
      <c r="K42" s="54">
        <v>0</v>
      </c>
      <c r="L42" s="54">
        <v>0</v>
      </c>
      <c r="M42" s="54">
        <v>0</v>
      </c>
      <c r="N42" s="226">
        <f>SUM(B42:M42)</f>
        <v>2250</v>
      </c>
      <c r="O42" s="106">
        <f t="shared" si="1"/>
        <v>1125</v>
      </c>
    </row>
    <row r="43" spans="1:15" s="25" customFormat="1" ht="12.6" customHeight="1" x14ac:dyDescent="0.2">
      <c r="A43" s="105" t="s">
        <v>545</v>
      </c>
      <c r="B43" s="54">
        <v>0</v>
      </c>
      <c r="C43" s="54">
        <v>0</v>
      </c>
      <c r="D43" s="54">
        <v>500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226">
        <f t="shared" si="3"/>
        <v>500</v>
      </c>
      <c r="O43" s="106">
        <f t="shared" si="1"/>
        <v>500</v>
      </c>
    </row>
    <row r="44" spans="1:15" s="25" customFormat="1" ht="12.6" customHeight="1" x14ac:dyDescent="0.2">
      <c r="A44" s="105" t="s">
        <v>337</v>
      </c>
      <c r="B44" s="54">
        <v>345</v>
      </c>
      <c r="C44" s="54">
        <v>0</v>
      </c>
      <c r="D44" s="54">
        <v>87.5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226">
        <f t="shared" si="3"/>
        <v>432.5</v>
      </c>
      <c r="O44" s="106">
        <f t="shared" si="1"/>
        <v>216.25</v>
      </c>
    </row>
    <row r="45" spans="1:15" s="25" customFormat="1" ht="12.6" customHeight="1" x14ac:dyDescent="0.2">
      <c r="A45" s="105" t="s">
        <v>500</v>
      </c>
      <c r="B45" s="54">
        <v>217.45</v>
      </c>
      <c r="C45" s="54">
        <v>188.3</v>
      </c>
      <c r="D45" s="54">
        <v>917.7</v>
      </c>
      <c r="E45" s="54">
        <v>579.25</v>
      </c>
      <c r="F45" s="54">
        <v>147</v>
      </c>
      <c r="G45" s="54">
        <v>224.45</v>
      </c>
      <c r="H45" s="54">
        <v>193.35</v>
      </c>
      <c r="I45" s="54">
        <v>443.3</v>
      </c>
      <c r="J45" s="54">
        <v>325.25</v>
      </c>
      <c r="K45" s="54">
        <v>0</v>
      </c>
      <c r="L45" s="54">
        <v>0</v>
      </c>
      <c r="M45" s="54">
        <v>0</v>
      </c>
      <c r="N45" s="226">
        <f t="shared" si="3"/>
        <v>3236.0499999999997</v>
      </c>
      <c r="O45" s="106">
        <f t="shared" si="1"/>
        <v>359.56111111111107</v>
      </c>
    </row>
    <row r="46" spans="1:15" s="25" customFormat="1" ht="12.6" customHeight="1" x14ac:dyDescent="0.2">
      <c r="A46" s="105" t="s">
        <v>95</v>
      </c>
      <c r="B46" s="54">
        <v>746.79</v>
      </c>
      <c r="C46" s="54">
        <v>491.27</v>
      </c>
      <c r="D46" s="54">
        <v>827</v>
      </c>
      <c r="E46" s="54">
        <v>836.99</v>
      </c>
      <c r="F46" s="54">
        <v>272.39</v>
      </c>
      <c r="G46" s="54">
        <v>398.01</v>
      </c>
      <c r="H46" s="54">
        <v>337.06</v>
      </c>
      <c r="I46" s="54">
        <v>321.64999999999998</v>
      </c>
      <c r="J46" s="54">
        <v>368.4</v>
      </c>
      <c r="K46" s="54">
        <v>0</v>
      </c>
      <c r="L46" s="54">
        <v>0</v>
      </c>
      <c r="M46" s="54">
        <v>0</v>
      </c>
      <c r="N46" s="226">
        <f>SUM(B46:M46)</f>
        <v>4599.5599999999995</v>
      </c>
      <c r="O46" s="106">
        <f t="shared" si="1"/>
        <v>511.06222222222215</v>
      </c>
    </row>
    <row r="47" spans="1:15" s="15" customFormat="1" ht="12.6" customHeight="1" x14ac:dyDescent="0.2">
      <c r="A47" s="105" t="s">
        <v>598</v>
      </c>
      <c r="B47" s="54">
        <v>0</v>
      </c>
      <c r="C47" s="54">
        <v>0</v>
      </c>
      <c r="D47" s="54"/>
      <c r="E47" s="54">
        <v>0</v>
      </c>
      <c r="F47" s="54"/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242">
        <f>SUM(B47:M47)</f>
        <v>0</v>
      </c>
      <c r="O47" s="106" t="str">
        <f t="shared" si="1"/>
        <v/>
      </c>
    </row>
    <row r="48" spans="1:15" s="25" customFormat="1" ht="12.6" customHeight="1" x14ac:dyDescent="0.2">
      <c r="A48" s="105" t="s">
        <v>169</v>
      </c>
      <c r="B48" s="54">
        <v>0</v>
      </c>
      <c r="C48" s="54">
        <v>0</v>
      </c>
      <c r="D48" s="54"/>
      <c r="E48" s="54">
        <v>0</v>
      </c>
      <c r="F48" s="54">
        <v>0</v>
      </c>
      <c r="G48" s="54">
        <v>0</v>
      </c>
      <c r="H48" s="54">
        <v>150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226">
        <f t="shared" si="3"/>
        <v>150</v>
      </c>
      <c r="O48" s="106">
        <f t="shared" si="1"/>
        <v>150</v>
      </c>
    </row>
    <row r="49" spans="1:15" s="25" customFormat="1" ht="12.6" customHeight="1" x14ac:dyDescent="0.2">
      <c r="A49" s="105" t="s">
        <v>73</v>
      </c>
      <c r="B49" s="54">
        <v>69.900000000000006</v>
      </c>
      <c r="C49" s="54">
        <v>314.8</v>
      </c>
      <c r="D49" s="54">
        <v>314.8</v>
      </c>
      <c r="E49" s="54">
        <v>314.8</v>
      </c>
      <c r="F49" s="54">
        <v>319.8</v>
      </c>
      <c r="G49" s="54">
        <v>314.8</v>
      </c>
      <c r="H49" s="54">
        <v>314.8</v>
      </c>
      <c r="I49" s="54">
        <v>314.8</v>
      </c>
      <c r="J49" s="54">
        <v>314.8</v>
      </c>
      <c r="K49" s="54">
        <v>0</v>
      </c>
      <c r="L49" s="54">
        <v>0</v>
      </c>
      <c r="M49" s="54">
        <v>0</v>
      </c>
      <c r="N49" s="226">
        <f t="shared" si="3"/>
        <v>2593.3000000000002</v>
      </c>
      <c r="O49" s="106">
        <f t="shared" si="1"/>
        <v>288.14444444444445</v>
      </c>
    </row>
    <row r="50" spans="1:15" s="25" customFormat="1" ht="12.6" customHeight="1" x14ac:dyDescent="0.2">
      <c r="A50" s="105" t="s">
        <v>74</v>
      </c>
      <c r="B50" s="54">
        <v>227</v>
      </c>
      <c r="C50" s="54">
        <v>0</v>
      </c>
      <c r="D50" s="54">
        <v>227</v>
      </c>
      <c r="E50" s="54">
        <v>0</v>
      </c>
      <c r="F50" s="54">
        <v>227</v>
      </c>
      <c r="G50" s="54">
        <v>227</v>
      </c>
      <c r="H50" s="54">
        <v>227</v>
      </c>
      <c r="I50" s="54">
        <v>227</v>
      </c>
      <c r="J50" s="54">
        <v>227</v>
      </c>
      <c r="K50" s="54">
        <v>0</v>
      </c>
      <c r="L50" s="54">
        <v>0</v>
      </c>
      <c r="M50" s="54">
        <v>0</v>
      </c>
      <c r="N50" s="226">
        <f t="shared" si="3"/>
        <v>1589</v>
      </c>
      <c r="O50" s="106">
        <f t="shared" si="1"/>
        <v>227</v>
      </c>
    </row>
    <row r="51" spans="1:15" s="25" customFormat="1" ht="12.6" customHeight="1" x14ac:dyDescent="0.2">
      <c r="A51" s="105" t="s">
        <v>201</v>
      </c>
      <c r="B51" s="54">
        <v>0</v>
      </c>
      <c r="C51" s="54">
        <v>0</v>
      </c>
      <c r="D51" s="54"/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226">
        <f t="shared" si="3"/>
        <v>0</v>
      </c>
      <c r="O51" s="106" t="str">
        <f t="shared" si="1"/>
        <v/>
      </c>
    </row>
    <row r="52" spans="1:15" s="25" customFormat="1" ht="12.6" customHeight="1" x14ac:dyDescent="0.2">
      <c r="A52" s="105" t="s">
        <v>75</v>
      </c>
      <c r="B52" s="54">
        <v>61.28</v>
      </c>
      <c r="C52" s="54">
        <v>1324.06</v>
      </c>
      <c r="D52" s="54">
        <v>697.82</v>
      </c>
      <c r="E52" s="54">
        <v>925.61</v>
      </c>
      <c r="F52" s="54">
        <v>672.71</v>
      </c>
      <c r="G52" s="54">
        <v>804.35</v>
      </c>
      <c r="H52" s="54">
        <v>727.74</v>
      </c>
      <c r="I52" s="54">
        <v>663.61</v>
      </c>
      <c r="J52" s="54">
        <v>693.83</v>
      </c>
      <c r="K52" s="54">
        <v>0</v>
      </c>
      <c r="L52" s="54">
        <v>0</v>
      </c>
      <c r="M52" s="54">
        <v>0</v>
      </c>
      <c r="N52" s="226">
        <f t="shared" si="3"/>
        <v>6571.0099999999993</v>
      </c>
      <c r="O52" s="106">
        <f t="shared" si="1"/>
        <v>730.11222222222216</v>
      </c>
    </row>
    <row r="53" spans="1:15" s="25" customFormat="1" ht="12.6" customHeight="1" x14ac:dyDescent="0.2">
      <c r="A53" s="105" t="s">
        <v>269</v>
      </c>
      <c r="B53" s="54">
        <v>0</v>
      </c>
      <c r="C53" s="54">
        <v>0</v>
      </c>
      <c r="D53" s="54"/>
      <c r="E53" s="54">
        <v>0</v>
      </c>
      <c r="F53" s="54">
        <v>0</v>
      </c>
      <c r="G53" s="54">
        <v>30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184">
        <f>SUM(B53:M53)</f>
        <v>30</v>
      </c>
      <c r="O53" s="106">
        <f t="shared" si="1"/>
        <v>30</v>
      </c>
    </row>
    <row r="54" spans="1:15" s="25" customFormat="1" ht="12.6" customHeight="1" x14ac:dyDescent="0.2">
      <c r="A54" s="105" t="s">
        <v>184</v>
      </c>
      <c r="B54" s="54">
        <v>0</v>
      </c>
      <c r="C54" s="54">
        <v>0</v>
      </c>
      <c r="D54" s="54"/>
      <c r="E54" s="54">
        <v>0</v>
      </c>
      <c r="F54" s="54">
        <v>206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226">
        <f t="shared" si="3"/>
        <v>206</v>
      </c>
      <c r="O54" s="106">
        <f t="shared" si="1"/>
        <v>206</v>
      </c>
    </row>
    <row r="55" spans="1:15" s="25" customFormat="1" ht="12.6" customHeight="1" x14ac:dyDescent="0.2">
      <c r="A55" s="105" t="s">
        <v>79</v>
      </c>
      <c r="B55" s="54">
        <v>46</v>
      </c>
      <c r="C55" s="54">
        <v>50</v>
      </c>
      <c r="D55" s="54">
        <v>81.5</v>
      </c>
      <c r="E55" s="54">
        <v>42</v>
      </c>
      <c r="F55" s="54">
        <v>89</v>
      </c>
      <c r="G55" s="54">
        <v>98</v>
      </c>
      <c r="H55" s="54">
        <v>54</v>
      </c>
      <c r="I55" s="54">
        <v>61</v>
      </c>
      <c r="J55" s="54">
        <v>61</v>
      </c>
      <c r="K55" s="54">
        <v>0</v>
      </c>
      <c r="L55" s="54">
        <v>0</v>
      </c>
      <c r="M55" s="54">
        <v>0</v>
      </c>
      <c r="N55" s="226">
        <f t="shared" si="3"/>
        <v>582.5</v>
      </c>
      <c r="O55" s="106">
        <f t="shared" si="1"/>
        <v>64.722222222222229</v>
      </c>
    </row>
    <row r="56" spans="1:15" s="25" customFormat="1" ht="12.6" customHeight="1" x14ac:dyDescent="0.2">
      <c r="A56" s="105" t="s">
        <v>549</v>
      </c>
      <c r="B56" s="54">
        <v>0</v>
      </c>
      <c r="C56" s="54">
        <v>0</v>
      </c>
      <c r="D56" s="54"/>
      <c r="E56" s="54">
        <v>0</v>
      </c>
      <c r="F56" s="54"/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226">
        <f t="shared" si="3"/>
        <v>0</v>
      </c>
      <c r="O56" s="106" t="str">
        <f t="shared" si="1"/>
        <v/>
      </c>
    </row>
    <row r="57" spans="1:15" s="25" customFormat="1" ht="12.6" customHeight="1" x14ac:dyDescent="0.2">
      <c r="A57" s="105" t="s">
        <v>81</v>
      </c>
      <c r="B57" s="54">
        <v>180.31</v>
      </c>
      <c r="C57" s="54">
        <v>130.25</v>
      </c>
      <c r="D57" s="54">
        <v>136.66999999999999</v>
      </c>
      <c r="E57" s="54">
        <v>142.97</v>
      </c>
      <c r="F57" s="54">
        <v>132.01</v>
      </c>
      <c r="G57" s="54">
        <v>125.64</v>
      </c>
      <c r="H57" s="54">
        <v>128.86000000000001</v>
      </c>
      <c r="I57" s="54">
        <v>128.86000000000001</v>
      </c>
      <c r="J57" s="54">
        <v>135.31</v>
      </c>
      <c r="K57" s="54">
        <v>0</v>
      </c>
      <c r="L57" s="54">
        <v>0</v>
      </c>
      <c r="M57" s="54">
        <v>0</v>
      </c>
      <c r="N57" s="226">
        <f>SUM(B57:M57)</f>
        <v>1240.8800000000001</v>
      </c>
      <c r="O57" s="106">
        <f t="shared" si="1"/>
        <v>137.87555555555556</v>
      </c>
    </row>
    <row r="58" spans="1:15" s="25" customFormat="1" ht="12.6" customHeight="1" x14ac:dyDescent="0.2">
      <c r="A58" s="105" t="s">
        <v>202</v>
      </c>
      <c r="B58" s="54">
        <v>0</v>
      </c>
      <c r="C58" s="54">
        <v>0</v>
      </c>
      <c r="D58" s="54"/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226">
        <f t="shared" si="3"/>
        <v>0</v>
      </c>
      <c r="O58" s="106" t="str">
        <f t="shared" si="1"/>
        <v/>
      </c>
    </row>
    <row r="59" spans="1:15" s="25" customFormat="1" ht="12.6" customHeight="1" thickBot="1" x14ac:dyDescent="0.25">
      <c r="A59" s="168" t="s">
        <v>1</v>
      </c>
      <c r="B59" s="169">
        <f t="shared" ref="B59:M59" si="4">SUM(B7:B58)</f>
        <v>2886.65</v>
      </c>
      <c r="C59" s="169">
        <f t="shared" si="4"/>
        <v>3816.7999999999997</v>
      </c>
      <c r="D59" s="169">
        <f>SUM(D7:D58)</f>
        <v>9336.4</v>
      </c>
      <c r="E59" s="169">
        <f>SUM(E7:E58)</f>
        <v>4109.29</v>
      </c>
      <c r="F59" s="169">
        <f t="shared" si="4"/>
        <v>6193.380000000001</v>
      </c>
      <c r="G59" s="169">
        <f t="shared" si="4"/>
        <v>3117.0299999999997</v>
      </c>
      <c r="H59" s="169">
        <f t="shared" si="4"/>
        <v>3982.15</v>
      </c>
      <c r="I59" s="169">
        <f t="shared" si="4"/>
        <v>4332.16</v>
      </c>
      <c r="J59" s="169">
        <f t="shared" si="4"/>
        <v>4736.6400000000003</v>
      </c>
      <c r="K59" s="169">
        <f t="shared" si="4"/>
        <v>0</v>
      </c>
      <c r="L59" s="169">
        <f t="shared" si="4"/>
        <v>0</v>
      </c>
      <c r="M59" s="169">
        <f t="shared" si="4"/>
        <v>0</v>
      </c>
      <c r="N59" s="169">
        <f>SUM(N7:N58)</f>
        <v>42510.5</v>
      </c>
      <c r="O59" s="315">
        <f>IFERROR(AVERAGEIF(B59:M59,"&gt;0"),"")</f>
        <v>4723.3888888888887</v>
      </c>
    </row>
    <row r="60" spans="1:15" s="25" customFormat="1" ht="12.6" customHeight="1" thickBot="1" x14ac:dyDescent="0.25">
      <c r="A60" s="261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63"/>
    </row>
    <row r="61" spans="1:15" s="71" customFormat="1" ht="12.6" customHeight="1" thickBot="1" x14ac:dyDescent="0.25">
      <c r="A61" s="72" t="s">
        <v>2</v>
      </c>
      <c r="B61" s="137">
        <f t="shared" ref="B61:M61" si="5">B6</f>
        <v>43831</v>
      </c>
      <c r="C61" s="137">
        <f t="shared" si="5"/>
        <v>43862</v>
      </c>
      <c r="D61" s="137">
        <f t="shared" si="5"/>
        <v>43891</v>
      </c>
      <c r="E61" s="137">
        <f t="shared" si="5"/>
        <v>43922</v>
      </c>
      <c r="F61" s="137">
        <f t="shared" si="5"/>
        <v>43952</v>
      </c>
      <c r="G61" s="137">
        <f t="shared" si="5"/>
        <v>43983</v>
      </c>
      <c r="H61" s="137">
        <f t="shared" si="5"/>
        <v>44013</v>
      </c>
      <c r="I61" s="137">
        <f t="shared" si="5"/>
        <v>44044</v>
      </c>
      <c r="J61" s="137">
        <f t="shared" si="5"/>
        <v>44075</v>
      </c>
      <c r="K61" s="137">
        <f t="shared" si="5"/>
        <v>44105</v>
      </c>
      <c r="L61" s="137">
        <f t="shared" si="5"/>
        <v>44136</v>
      </c>
      <c r="M61" s="137">
        <f t="shared" si="5"/>
        <v>44166</v>
      </c>
      <c r="N61" s="138" t="str">
        <f>'PATO BRANCO'!N6</f>
        <v>Total</v>
      </c>
      <c r="O61" s="141" t="str">
        <f>'PATO BRANCO'!O6</f>
        <v>Média</v>
      </c>
    </row>
    <row r="62" spans="1:15" s="25" customFormat="1" ht="12.6" customHeight="1" x14ac:dyDescent="0.2">
      <c r="A62" s="111" t="s">
        <v>5</v>
      </c>
      <c r="B62" s="54">
        <v>0</v>
      </c>
      <c r="C62" s="54">
        <v>6000</v>
      </c>
      <c r="D62" s="54">
        <v>7000</v>
      </c>
      <c r="E62" s="54">
        <v>7000</v>
      </c>
      <c r="F62" s="54">
        <v>7000</v>
      </c>
      <c r="G62" s="54">
        <v>7000</v>
      </c>
      <c r="H62" s="54">
        <v>7000</v>
      </c>
      <c r="I62" s="54">
        <v>7000</v>
      </c>
      <c r="J62" s="54">
        <v>7000</v>
      </c>
      <c r="K62" s="54">
        <v>0</v>
      </c>
      <c r="L62" s="54">
        <v>0</v>
      </c>
      <c r="M62" s="54">
        <v>0</v>
      </c>
      <c r="N62" s="214">
        <f t="shared" ref="N62:N71" si="6">SUM(B62:M62)</f>
        <v>55000</v>
      </c>
      <c r="O62" s="106">
        <f>IFERROR(AVERAGEIF(B62:M62,"&gt;0"),"")</f>
        <v>6875</v>
      </c>
    </row>
    <row r="63" spans="1:15" s="25" customFormat="1" ht="12.6" customHeight="1" x14ac:dyDescent="0.2">
      <c r="A63" s="272" t="s">
        <v>526</v>
      </c>
      <c r="B63" s="54">
        <v>0</v>
      </c>
      <c r="C63" s="54">
        <v>880</v>
      </c>
      <c r="D63" s="54">
        <v>0</v>
      </c>
      <c r="E63" s="54">
        <v>0</v>
      </c>
      <c r="F63" s="54">
        <v>2600</v>
      </c>
      <c r="G63" s="54">
        <v>0</v>
      </c>
      <c r="H63" s="54">
        <v>3550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214">
        <f t="shared" si="6"/>
        <v>7030</v>
      </c>
      <c r="O63" s="106">
        <f t="shared" ref="O63:O70" si="7">IFERROR(AVERAGEIF(B63:M63,"&gt;0"),"")</f>
        <v>2343.3333333333335</v>
      </c>
    </row>
    <row r="64" spans="1:15" s="25" customFormat="1" ht="12.6" customHeight="1" x14ac:dyDescent="0.2">
      <c r="A64" s="278" t="s">
        <v>321</v>
      </c>
      <c r="B64" s="54"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214">
        <f t="shared" si="6"/>
        <v>0</v>
      </c>
      <c r="O64" s="106" t="str">
        <f t="shared" si="7"/>
        <v/>
      </c>
    </row>
    <row r="65" spans="1:15" s="25" customFormat="1" ht="12.6" customHeight="1" x14ac:dyDescent="0.2">
      <c r="A65" s="278" t="s">
        <v>515</v>
      </c>
      <c r="B65" s="54">
        <v>800</v>
      </c>
      <c r="C65" s="54">
        <v>800</v>
      </c>
      <c r="D65" s="54">
        <v>1791</v>
      </c>
      <c r="E65" s="54">
        <v>0</v>
      </c>
      <c r="F65" s="54">
        <v>1600</v>
      </c>
      <c r="G65" s="54">
        <v>800</v>
      </c>
      <c r="H65" s="54">
        <v>800</v>
      </c>
      <c r="I65" s="54">
        <v>1800</v>
      </c>
      <c r="J65" s="54">
        <v>0</v>
      </c>
      <c r="K65" s="54">
        <v>0</v>
      </c>
      <c r="L65" s="54">
        <v>0</v>
      </c>
      <c r="M65" s="54">
        <v>0</v>
      </c>
      <c r="N65" s="214">
        <f>SUM(B65:M65)</f>
        <v>8391</v>
      </c>
      <c r="O65" s="106">
        <f t="shared" si="7"/>
        <v>1198.7142857142858</v>
      </c>
    </row>
    <row r="66" spans="1:15" s="25" customFormat="1" ht="12.6" customHeight="1" x14ac:dyDescent="0.2">
      <c r="A66" s="278" t="s">
        <v>148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214">
        <f t="shared" si="6"/>
        <v>0</v>
      </c>
      <c r="O66" s="106" t="str">
        <f t="shared" si="7"/>
        <v/>
      </c>
    </row>
    <row r="67" spans="1:15" s="25" customFormat="1" ht="12.6" customHeight="1" x14ac:dyDescent="0.2">
      <c r="A67" s="278" t="s">
        <v>252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800</v>
      </c>
      <c r="K67" s="54">
        <v>0</v>
      </c>
      <c r="L67" s="54">
        <v>0</v>
      </c>
      <c r="M67" s="54">
        <v>0</v>
      </c>
      <c r="N67" s="214">
        <f t="shared" si="6"/>
        <v>800</v>
      </c>
      <c r="O67" s="106">
        <f t="shared" si="7"/>
        <v>800</v>
      </c>
    </row>
    <row r="68" spans="1:15" s="25" customFormat="1" ht="12.6" customHeight="1" x14ac:dyDescent="0.2">
      <c r="A68" s="112" t="s">
        <v>507</v>
      </c>
      <c r="B68" s="54">
        <v>0</v>
      </c>
      <c r="C68" s="54">
        <v>0</v>
      </c>
      <c r="D68" s="54">
        <v>1150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214">
        <f>SUM(B68:M68)</f>
        <v>1150</v>
      </c>
      <c r="O68" s="106">
        <f t="shared" si="7"/>
        <v>1150</v>
      </c>
    </row>
    <row r="69" spans="1:15" s="25" customFormat="1" ht="12.6" customHeight="1" x14ac:dyDescent="0.2">
      <c r="A69" s="112" t="s">
        <v>649</v>
      </c>
      <c r="B69" s="54">
        <v>0</v>
      </c>
      <c r="C69" s="54">
        <v>80</v>
      </c>
      <c r="D69" s="54">
        <v>20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214">
        <f>SUM(B69:M69)</f>
        <v>100</v>
      </c>
      <c r="O69" s="106">
        <f t="shared" si="7"/>
        <v>50</v>
      </c>
    </row>
    <row r="70" spans="1:15" s="25" customFormat="1" ht="12.6" customHeight="1" x14ac:dyDescent="0.2">
      <c r="A70" s="112" t="s">
        <v>516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214">
        <f>SUM(B70:M70)</f>
        <v>0</v>
      </c>
      <c r="O70" s="106" t="str">
        <f t="shared" si="7"/>
        <v/>
      </c>
    </row>
    <row r="71" spans="1:15" s="25" customFormat="1" ht="12.6" customHeight="1" thickBot="1" x14ac:dyDescent="0.25">
      <c r="A71" s="288" t="s">
        <v>1</v>
      </c>
      <c r="B71" s="177">
        <f>SUM(B62:B70)</f>
        <v>800</v>
      </c>
      <c r="C71" s="177">
        <f t="shared" ref="C71:M71" si="8">SUM(C62:C70)</f>
        <v>7760</v>
      </c>
      <c r="D71" s="177">
        <f t="shared" si="8"/>
        <v>9961</v>
      </c>
      <c r="E71" s="177">
        <f t="shared" si="8"/>
        <v>7000</v>
      </c>
      <c r="F71" s="177">
        <f t="shared" si="8"/>
        <v>11200</v>
      </c>
      <c r="G71" s="177">
        <f t="shared" si="8"/>
        <v>7800</v>
      </c>
      <c r="H71" s="177">
        <f t="shared" si="8"/>
        <v>11350</v>
      </c>
      <c r="I71" s="177">
        <f t="shared" si="8"/>
        <v>8800</v>
      </c>
      <c r="J71" s="177">
        <f t="shared" si="8"/>
        <v>7800</v>
      </c>
      <c r="K71" s="177">
        <f t="shared" si="8"/>
        <v>0</v>
      </c>
      <c r="L71" s="177">
        <f t="shared" si="8"/>
        <v>0</v>
      </c>
      <c r="M71" s="177">
        <f t="shared" si="8"/>
        <v>0</v>
      </c>
      <c r="N71" s="177">
        <f t="shared" si="6"/>
        <v>72471</v>
      </c>
      <c r="O71" s="304">
        <f>IFERROR(AVERAGEIF(B71:M71,"&gt;0"),"")</f>
        <v>8052.333333333333</v>
      </c>
    </row>
    <row r="72" spans="1:15" s="25" customFormat="1" ht="12.6" customHeight="1" thickBot="1" x14ac:dyDescent="0.25">
      <c r="A72" s="41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43"/>
      <c r="O72" s="39"/>
    </row>
    <row r="73" spans="1:15" s="34" customFormat="1" ht="12.6" customHeight="1" thickBot="1" x14ac:dyDescent="0.25">
      <c r="A73" s="185" t="s">
        <v>9</v>
      </c>
      <c r="B73" s="186">
        <f>'[2]2020'!C50</f>
        <v>11018.57</v>
      </c>
      <c r="C73" s="186">
        <f>'[2]2020'!D50</f>
        <v>14862.53</v>
      </c>
      <c r="D73" s="186">
        <f>'[2]2020'!E50</f>
        <v>15595.8</v>
      </c>
      <c r="E73" s="186">
        <f>'[2]2020'!F50</f>
        <v>18595.18</v>
      </c>
      <c r="F73" s="186">
        <f>'[2]2020'!G50</f>
        <v>23710.47</v>
      </c>
      <c r="G73" s="186">
        <f>'[2]2020'!H50</f>
        <v>28543.24</v>
      </c>
      <c r="H73" s="186">
        <f>'[2]2020'!I50</f>
        <v>36060.89</v>
      </c>
      <c r="I73" s="186">
        <f>'[2]2020'!J50</f>
        <v>40678.53</v>
      </c>
      <c r="J73" s="186">
        <f>'[2]2020'!K50</f>
        <v>43891.69</v>
      </c>
      <c r="K73" s="186">
        <f>'[2]2020'!L50</f>
        <v>0</v>
      </c>
      <c r="L73" s="186">
        <f>'[2]2020'!M50</f>
        <v>0</v>
      </c>
      <c r="M73" s="186">
        <f>'[2]2020'!N50</f>
        <v>0</v>
      </c>
      <c r="N73" s="42"/>
      <c r="O73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  <ignoredErrors>
    <ignoredError sqref="C59 F59 H59:M59" formulaRange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/>
  <dimension ref="A1:P75"/>
  <sheetViews>
    <sheetView topLeftCell="A37" zoomScaleNormal="100" workbookViewId="0">
      <selection activeCell="J65" sqref="J65"/>
    </sheetView>
  </sheetViews>
  <sheetFormatPr defaultRowHeight="12.75" x14ac:dyDescent="0.2"/>
  <cols>
    <col min="1" max="1" width="41.5703125" style="44" customWidth="1"/>
    <col min="2" max="2" width="9.7109375" style="44" customWidth="1"/>
    <col min="3" max="3" width="9.85546875" style="44" customWidth="1"/>
    <col min="4" max="4" width="10" style="44" customWidth="1"/>
    <col min="5" max="5" width="9.140625" style="44" customWidth="1"/>
    <col min="6" max="6" width="9.7109375" style="44" customWidth="1"/>
    <col min="7" max="7" width="9.28515625" style="44" customWidth="1"/>
    <col min="8" max="8" width="9.5703125" style="44" customWidth="1"/>
    <col min="9" max="9" width="9.42578125" style="44" customWidth="1"/>
    <col min="10" max="10" width="9.85546875" style="44" customWidth="1"/>
    <col min="11" max="13" width="9.7109375" style="44" customWidth="1"/>
    <col min="14" max="14" width="12.140625" style="219" customWidth="1"/>
    <col min="15" max="15" width="11.28515625" style="44" customWidth="1"/>
    <col min="16" max="16384" width="9.140625" style="44"/>
  </cols>
  <sheetData>
    <row r="1" spans="1:15" ht="14.1" customHeight="1" x14ac:dyDescent="0.2">
      <c r="A1" s="541" t="str">
        <f>APUCARANA!A1</f>
        <v xml:space="preserve">ORDEM DOS ADVOGADOS DO BRASIL - Seção PR 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3"/>
    </row>
    <row r="2" spans="1:15" ht="14.1" customHeight="1" thickBot="1" x14ac:dyDescent="0.25">
      <c r="A2" s="544" t="str">
        <f>APUCARANA!A2</f>
        <v>Demostrativo de Despesas - JANEIRO 2020 A DEZEMBRO 2020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6"/>
    </row>
    <row r="3" spans="1:15" ht="14.1" customHeight="1" thickBot="1" x14ac:dyDescent="0.25">
      <c r="A3" s="45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4.1" customHeight="1" thickBot="1" x14ac:dyDescent="0.25">
      <c r="A4" s="560" t="s">
        <v>23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2"/>
    </row>
    <row r="5" spans="1:15" ht="14.1" customHeight="1" thickBot="1" x14ac:dyDescent="0.2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0"/>
      <c r="O5" s="389"/>
    </row>
    <row r="6" spans="1:15" s="71" customFormat="1" ht="14.1" customHeight="1" thickBot="1" x14ac:dyDescent="0.25">
      <c r="A6" s="486" t="s">
        <v>0</v>
      </c>
      <c r="B6" s="487">
        <f>APUCARANA!B6</f>
        <v>43831</v>
      </c>
      <c r="C6" s="488">
        <f>APUCARANA!C6</f>
        <v>43862</v>
      </c>
      <c r="D6" s="488">
        <f>APUCARANA!D6</f>
        <v>43891</v>
      </c>
      <c r="E6" s="488">
        <f>APUCARANA!E6</f>
        <v>43922</v>
      </c>
      <c r="F6" s="488">
        <f>APUCARANA!F6</f>
        <v>43952</v>
      </c>
      <c r="G6" s="488">
        <f>APUCARANA!G6</f>
        <v>43983</v>
      </c>
      <c r="H6" s="488">
        <f>APUCARANA!H6</f>
        <v>44013</v>
      </c>
      <c r="I6" s="488">
        <f>APUCARANA!I6</f>
        <v>44044</v>
      </c>
      <c r="J6" s="488">
        <f>APUCARANA!J6</f>
        <v>44075</v>
      </c>
      <c r="K6" s="488">
        <f>APUCARANA!K6</f>
        <v>44105</v>
      </c>
      <c r="L6" s="488">
        <f>APUCARANA!L6</f>
        <v>44136</v>
      </c>
      <c r="M6" s="488">
        <f>APUCARANA!M6</f>
        <v>44166</v>
      </c>
      <c r="N6" s="489" t="str">
        <f>APUCARANA!N6</f>
        <v>Total</v>
      </c>
      <c r="O6" s="486" t="str">
        <f>APUCARANA!O6</f>
        <v>Média</v>
      </c>
    </row>
    <row r="7" spans="1:15" s="25" customFormat="1" ht="14.1" customHeight="1" x14ac:dyDescent="0.2">
      <c r="A7" s="395" t="s">
        <v>396</v>
      </c>
      <c r="B7" s="392">
        <v>0</v>
      </c>
      <c r="C7" s="392">
        <v>0</v>
      </c>
      <c r="D7" s="392">
        <v>0</v>
      </c>
      <c r="E7" s="392">
        <v>0</v>
      </c>
      <c r="F7" s="392">
        <v>0</v>
      </c>
      <c r="G7" s="392">
        <v>0</v>
      </c>
      <c r="H7" s="392">
        <v>0</v>
      </c>
      <c r="I7" s="392">
        <v>0</v>
      </c>
      <c r="J7" s="392">
        <v>0</v>
      </c>
      <c r="K7" s="392">
        <v>0</v>
      </c>
      <c r="L7" s="392">
        <v>0</v>
      </c>
      <c r="M7" s="392">
        <v>0</v>
      </c>
      <c r="N7" s="397">
        <f>SUM(B7:M7)</f>
        <v>0</v>
      </c>
      <c r="O7" s="394" t="str">
        <f>IFERROR(AVERAGEIF(B7:M7,"&gt;0"),"")</f>
        <v/>
      </c>
    </row>
    <row r="8" spans="1:15" s="25" customFormat="1" ht="14.1" customHeight="1" x14ac:dyDescent="0.2">
      <c r="A8" s="395" t="s">
        <v>122</v>
      </c>
      <c r="B8" s="392">
        <v>0</v>
      </c>
      <c r="C8" s="392">
        <v>0</v>
      </c>
      <c r="D8" s="392">
        <v>0</v>
      </c>
      <c r="E8" s="392">
        <v>0</v>
      </c>
      <c r="F8" s="392">
        <v>0</v>
      </c>
      <c r="G8" s="392">
        <v>0</v>
      </c>
      <c r="H8" s="392">
        <v>0</v>
      </c>
      <c r="I8" s="392">
        <v>0</v>
      </c>
      <c r="J8" s="392">
        <v>0</v>
      </c>
      <c r="K8" s="392">
        <v>0</v>
      </c>
      <c r="L8" s="392">
        <v>0</v>
      </c>
      <c r="M8" s="392">
        <v>0</v>
      </c>
      <c r="N8" s="397">
        <f>SUM(B8:M8)</f>
        <v>0</v>
      </c>
      <c r="O8" s="394" t="str">
        <f t="shared" ref="O8:O57" si="0">IFERROR(AVERAGEIF(B8:M8,"&gt;0"),"")</f>
        <v/>
      </c>
    </row>
    <row r="9" spans="1:15" s="25" customFormat="1" ht="14.1" customHeight="1" x14ac:dyDescent="0.2">
      <c r="A9" s="395" t="s">
        <v>113</v>
      </c>
      <c r="B9" s="392">
        <v>0</v>
      </c>
      <c r="C9" s="392">
        <v>0</v>
      </c>
      <c r="D9" s="392">
        <v>0</v>
      </c>
      <c r="E9" s="392">
        <v>0</v>
      </c>
      <c r="F9" s="392">
        <v>0</v>
      </c>
      <c r="G9" s="392">
        <v>0</v>
      </c>
      <c r="H9" s="392">
        <v>0</v>
      </c>
      <c r="I9" s="392">
        <v>0</v>
      </c>
      <c r="J9" s="392">
        <v>0</v>
      </c>
      <c r="K9" s="392">
        <v>0</v>
      </c>
      <c r="L9" s="392">
        <v>0</v>
      </c>
      <c r="M9" s="392">
        <v>0</v>
      </c>
      <c r="N9" s="397">
        <f>SUM(B9:M9)</f>
        <v>0</v>
      </c>
      <c r="O9" s="394" t="str">
        <f t="shared" si="0"/>
        <v/>
      </c>
    </row>
    <row r="10" spans="1:15" s="25" customFormat="1" ht="14.1" customHeight="1" x14ac:dyDescent="0.2">
      <c r="A10" s="395" t="s">
        <v>490</v>
      </c>
      <c r="B10" s="392">
        <v>0</v>
      </c>
      <c r="C10" s="392">
        <v>0</v>
      </c>
      <c r="D10" s="392">
        <v>0</v>
      </c>
      <c r="E10" s="392">
        <v>0</v>
      </c>
      <c r="F10" s="392">
        <v>0</v>
      </c>
      <c r="G10" s="392">
        <v>0</v>
      </c>
      <c r="H10" s="392">
        <v>0</v>
      </c>
      <c r="I10" s="392">
        <v>0</v>
      </c>
      <c r="J10" s="392">
        <v>0</v>
      </c>
      <c r="K10" s="392">
        <v>0</v>
      </c>
      <c r="L10" s="392">
        <v>0</v>
      </c>
      <c r="M10" s="392">
        <v>0</v>
      </c>
      <c r="N10" s="397">
        <f t="shared" ref="N10:N18" si="1">SUM(B10:M10)</f>
        <v>0</v>
      </c>
      <c r="O10" s="394" t="str">
        <f t="shared" si="0"/>
        <v/>
      </c>
    </row>
    <row r="11" spans="1:15" s="25" customFormat="1" ht="14.1" customHeight="1" x14ac:dyDescent="0.2">
      <c r="A11" s="395" t="s">
        <v>611</v>
      </c>
      <c r="B11" s="392">
        <v>0</v>
      </c>
      <c r="C11" s="392">
        <v>0</v>
      </c>
      <c r="D11" s="392"/>
      <c r="E11" s="392">
        <v>0</v>
      </c>
      <c r="F11" s="392">
        <v>0</v>
      </c>
      <c r="G11" s="392">
        <v>0</v>
      </c>
      <c r="H11" s="392">
        <v>1201.5</v>
      </c>
      <c r="I11" s="392">
        <v>0</v>
      </c>
      <c r="J11" s="392">
        <v>0</v>
      </c>
      <c r="K11" s="392">
        <v>0</v>
      </c>
      <c r="L11" s="392">
        <v>0</v>
      </c>
      <c r="M11" s="392">
        <v>0</v>
      </c>
      <c r="N11" s="397">
        <f>SUM(B11:M11)</f>
        <v>1201.5</v>
      </c>
      <c r="O11" s="394">
        <f t="shared" si="0"/>
        <v>1201.5</v>
      </c>
    </row>
    <row r="12" spans="1:15" s="25" customFormat="1" ht="14.1" customHeight="1" x14ac:dyDescent="0.2">
      <c r="A12" s="395" t="s">
        <v>278</v>
      </c>
      <c r="B12" s="392">
        <v>0</v>
      </c>
      <c r="C12" s="392">
        <v>0</v>
      </c>
      <c r="D12" s="392">
        <v>0</v>
      </c>
      <c r="E12" s="392">
        <v>0</v>
      </c>
      <c r="F12" s="392">
        <v>0</v>
      </c>
      <c r="G12" s="392">
        <v>91.5</v>
      </c>
      <c r="H12" s="392">
        <v>0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  <c r="N12" s="397">
        <f t="shared" si="1"/>
        <v>91.5</v>
      </c>
      <c r="O12" s="394">
        <f t="shared" si="0"/>
        <v>91.5</v>
      </c>
    </row>
    <row r="13" spans="1:15" s="25" customFormat="1" ht="14.1" customHeight="1" x14ac:dyDescent="0.2">
      <c r="A13" s="395" t="s">
        <v>131</v>
      </c>
      <c r="B13" s="392">
        <v>0</v>
      </c>
      <c r="C13" s="392">
        <v>0</v>
      </c>
      <c r="D13" s="392">
        <v>0</v>
      </c>
      <c r="E13" s="392">
        <v>0</v>
      </c>
      <c r="F13" s="392">
        <v>0</v>
      </c>
      <c r="G13" s="392">
        <v>0</v>
      </c>
      <c r="H13" s="392"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7">
        <f t="shared" si="1"/>
        <v>0</v>
      </c>
      <c r="O13" s="394" t="str">
        <f t="shared" si="0"/>
        <v/>
      </c>
    </row>
    <row r="14" spans="1:15" s="25" customFormat="1" ht="14.1" customHeight="1" x14ac:dyDescent="0.2">
      <c r="A14" s="395" t="s">
        <v>157</v>
      </c>
      <c r="B14" s="392">
        <v>0</v>
      </c>
      <c r="C14" s="392">
        <v>0</v>
      </c>
      <c r="D14" s="392">
        <v>0</v>
      </c>
      <c r="E14" s="392">
        <v>0</v>
      </c>
      <c r="F14" s="392">
        <v>0</v>
      </c>
      <c r="G14" s="392">
        <v>0</v>
      </c>
      <c r="H14" s="392">
        <v>0</v>
      </c>
      <c r="I14" s="392">
        <v>0</v>
      </c>
      <c r="J14" s="392">
        <v>1700</v>
      </c>
      <c r="K14" s="392">
        <v>0</v>
      </c>
      <c r="L14" s="392">
        <v>0</v>
      </c>
      <c r="M14" s="392">
        <v>0</v>
      </c>
      <c r="N14" s="397">
        <f t="shared" si="1"/>
        <v>1700</v>
      </c>
      <c r="O14" s="394">
        <f t="shared" si="0"/>
        <v>1700</v>
      </c>
    </row>
    <row r="15" spans="1:15" s="25" customFormat="1" ht="14.1" customHeight="1" x14ac:dyDescent="0.2">
      <c r="A15" s="395" t="s">
        <v>149</v>
      </c>
      <c r="B15" s="392">
        <v>0</v>
      </c>
      <c r="C15" s="392">
        <v>255.1</v>
      </c>
      <c r="D15" s="392">
        <v>350</v>
      </c>
      <c r="E15" s="392">
        <v>0</v>
      </c>
      <c r="F15" s="392">
        <v>0</v>
      </c>
      <c r="G15" s="392">
        <v>0</v>
      </c>
      <c r="H15" s="392">
        <v>250</v>
      </c>
      <c r="I15" s="392">
        <v>100</v>
      </c>
      <c r="J15" s="392">
        <v>149</v>
      </c>
      <c r="K15" s="392">
        <v>0</v>
      </c>
      <c r="L15" s="392">
        <v>0</v>
      </c>
      <c r="M15" s="392">
        <v>0</v>
      </c>
      <c r="N15" s="397">
        <f t="shared" si="1"/>
        <v>1104.0999999999999</v>
      </c>
      <c r="O15" s="394">
        <f t="shared" si="0"/>
        <v>220.82</v>
      </c>
    </row>
    <row r="16" spans="1:15" s="25" customFormat="1" ht="14.1" customHeight="1" x14ac:dyDescent="0.2">
      <c r="A16" s="395" t="s">
        <v>237</v>
      </c>
      <c r="B16" s="392">
        <v>0</v>
      </c>
      <c r="C16" s="392">
        <v>0</v>
      </c>
      <c r="D16" s="392">
        <v>0</v>
      </c>
      <c r="E16" s="392">
        <v>0</v>
      </c>
      <c r="F16" s="392">
        <v>0</v>
      </c>
      <c r="G16" s="392">
        <v>999</v>
      </c>
      <c r="H16" s="392">
        <v>0</v>
      </c>
      <c r="I16" s="392">
        <v>0</v>
      </c>
      <c r="J16" s="392">
        <v>0</v>
      </c>
      <c r="K16" s="392">
        <v>0</v>
      </c>
      <c r="L16" s="392">
        <v>0</v>
      </c>
      <c r="M16" s="392">
        <v>0</v>
      </c>
      <c r="N16" s="397">
        <f t="shared" si="1"/>
        <v>999</v>
      </c>
      <c r="O16" s="394">
        <f t="shared" si="0"/>
        <v>999</v>
      </c>
    </row>
    <row r="17" spans="1:15" s="25" customFormat="1" ht="14.1" customHeight="1" x14ac:dyDescent="0.2">
      <c r="A17" s="395" t="s">
        <v>187</v>
      </c>
      <c r="B17" s="392">
        <v>0</v>
      </c>
      <c r="C17" s="392">
        <v>0</v>
      </c>
      <c r="D17" s="392">
        <v>0</v>
      </c>
      <c r="E17" s="392">
        <v>0</v>
      </c>
      <c r="F17" s="392">
        <v>40</v>
      </c>
      <c r="G17" s="392">
        <v>0</v>
      </c>
      <c r="H17" s="392">
        <v>0</v>
      </c>
      <c r="I17" s="392">
        <v>0</v>
      </c>
      <c r="J17" s="392">
        <v>0</v>
      </c>
      <c r="K17" s="392">
        <v>0</v>
      </c>
      <c r="L17" s="392">
        <v>0</v>
      </c>
      <c r="M17" s="392">
        <v>0</v>
      </c>
      <c r="N17" s="397">
        <f>SUM(B17:M17)</f>
        <v>40</v>
      </c>
      <c r="O17" s="394">
        <f t="shared" si="0"/>
        <v>40</v>
      </c>
    </row>
    <row r="18" spans="1:15" s="25" customFormat="1" ht="14.1" customHeight="1" x14ac:dyDescent="0.2">
      <c r="A18" s="395" t="s">
        <v>70</v>
      </c>
      <c r="B18" s="392">
        <v>0</v>
      </c>
      <c r="C18" s="392">
        <v>50.8</v>
      </c>
      <c r="D18" s="392">
        <v>426</v>
      </c>
      <c r="E18" s="392">
        <v>0</v>
      </c>
      <c r="F18" s="392">
        <v>0</v>
      </c>
      <c r="G18" s="392">
        <v>0</v>
      </c>
      <c r="H18" s="392">
        <v>0</v>
      </c>
      <c r="I18" s="392">
        <v>0</v>
      </c>
      <c r="J18" s="392">
        <v>0</v>
      </c>
      <c r="K18" s="392">
        <v>0</v>
      </c>
      <c r="L18" s="392">
        <v>0</v>
      </c>
      <c r="M18" s="392">
        <v>0</v>
      </c>
      <c r="N18" s="397">
        <f t="shared" si="1"/>
        <v>476.8</v>
      </c>
      <c r="O18" s="394">
        <f t="shared" si="0"/>
        <v>238.4</v>
      </c>
    </row>
    <row r="19" spans="1:15" s="25" customFormat="1" ht="14.1" customHeight="1" x14ac:dyDescent="0.2">
      <c r="A19" s="395" t="s">
        <v>491</v>
      </c>
      <c r="B19" s="392">
        <v>482.19</v>
      </c>
      <c r="C19" s="392">
        <v>777.23</v>
      </c>
      <c r="D19" s="392">
        <v>171.87</v>
      </c>
      <c r="E19" s="392">
        <v>0</v>
      </c>
      <c r="F19" s="392">
        <v>1207.6500000000001</v>
      </c>
      <c r="G19" s="392">
        <v>0</v>
      </c>
      <c r="H19" s="392">
        <v>0</v>
      </c>
      <c r="I19" s="392">
        <v>0</v>
      </c>
      <c r="J19" s="392">
        <v>0</v>
      </c>
      <c r="K19" s="392">
        <v>0</v>
      </c>
      <c r="L19" s="392">
        <v>0</v>
      </c>
      <c r="M19" s="392">
        <v>0</v>
      </c>
      <c r="N19" s="397">
        <f t="shared" ref="N19:N57" si="2">SUM(B19:M19)</f>
        <v>2638.94</v>
      </c>
      <c r="O19" s="394">
        <f t="shared" si="0"/>
        <v>659.73500000000001</v>
      </c>
    </row>
    <row r="20" spans="1:15" s="25" customFormat="1" ht="14.1" customHeight="1" x14ac:dyDescent="0.2">
      <c r="A20" s="395" t="s">
        <v>67</v>
      </c>
      <c r="B20" s="392">
        <v>0</v>
      </c>
      <c r="C20" s="392">
        <v>0</v>
      </c>
      <c r="D20" s="392">
        <v>92.92</v>
      </c>
      <c r="E20" s="392">
        <v>0</v>
      </c>
      <c r="F20" s="392">
        <v>0</v>
      </c>
      <c r="G20" s="392">
        <v>0</v>
      </c>
      <c r="H20" s="392">
        <v>0</v>
      </c>
      <c r="I20" s="392">
        <v>0</v>
      </c>
      <c r="J20" s="392">
        <v>255.6</v>
      </c>
      <c r="K20" s="392">
        <v>0</v>
      </c>
      <c r="L20" s="392">
        <v>0</v>
      </c>
      <c r="M20" s="392">
        <v>0</v>
      </c>
      <c r="N20" s="397">
        <f t="shared" si="2"/>
        <v>348.52</v>
      </c>
      <c r="O20" s="394">
        <f t="shared" si="0"/>
        <v>174.26</v>
      </c>
    </row>
    <row r="21" spans="1:15" s="25" customFormat="1" ht="14.1" customHeight="1" x14ac:dyDescent="0.2">
      <c r="A21" s="395" t="s">
        <v>119</v>
      </c>
      <c r="B21" s="392">
        <v>0</v>
      </c>
      <c r="C21" s="392">
        <v>425.1</v>
      </c>
      <c r="D21" s="392">
        <v>416.94</v>
      </c>
      <c r="E21" s="392">
        <v>0</v>
      </c>
      <c r="F21" s="392">
        <v>0</v>
      </c>
      <c r="G21" s="392">
        <v>0</v>
      </c>
      <c r="H21" s="392">
        <v>0</v>
      </c>
      <c r="I21" s="392">
        <v>0</v>
      </c>
      <c r="J21" s="392">
        <v>0</v>
      </c>
      <c r="K21" s="392">
        <v>0</v>
      </c>
      <c r="L21" s="392">
        <v>0</v>
      </c>
      <c r="M21" s="392">
        <v>0</v>
      </c>
      <c r="N21" s="397">
        <f>SUM(B21:M21)</f>
        <v>842.04</v>
      </c>
      <c r="O21" s="394">
        <f t="shared" si="0"/>
        <v>421.02</v>
      </c>
    </row>
    <row r="22" spans="1:15" s="25" customFormat="1" ht="14.1" customHeight="1" x14ac:dyDescent="0.2">
      <c r="A22" s="395" t="s">
        <v>223</v>
      </c>
      <c r="B22" s="392">
        <v>0</v>
      </c>
      <c r="C22" s="392">
        <v>9.42</v>
      </c>
      <c r="D22" s="392">
        <v>9.9</v>
      </c>
      <c r="E22" s="392">
        <v>0</v>
      </c>
      <c r="F22" s="392">
        <v>0</v>
      </c>
      <c r="G22" s="392">
        <v>0</v>
      </c>
      <c r="H22" s="392">
        <v>0</v>
      </c>
      <c r="I22" s="392">
        <v>0</v>
      </c>
      <c r="J22" s="392">
        <v>0</v>
      </c>
      <c r="K22" s="392">
        <v>0</v>
      </c>
      <c r="L22" s="392">
        <v>0</v>
      </c>
      <c r="M22" s="392">
        <v>0</v>
      </c>
      <c r="N22" s="397">
        <f t="shared" si="2"/>
        <v>19.32</v>
      </c>
      <c r="O22" s="394">
        <f t="shared" si="0"/>
        <v>9.66</v>
      </c>
    </row>
    <row r="23" spans="1:15" s="25" customFormat="1" ht="14.1" customHeight="1" x14ac:dyDescent="0.2">
      <c r="A23" s="395" t="s">
        <v>600</v>
      </c>
      <c r="B23" s="392">
        <v>0</v>
      </c>
      <c r="C23" s="392">
        <v>0</v>
      </c>
      <c r="D23" s="392">
        <v>0</v>
      </c>
      <c r="E23" s="392">
        <v>0</v>
      </c>
      <c r="F23" s="392">
        <v>0</v>
      </c>
      <c r="G23" s="392">
        <v>0</v>
      </c>
      <c r="H23" s="392">
        <v>0</v>
      </c>
      <c r="I23" s="392">
        <v>0</v>
      </c>
      <c r="J23" s="392">
        <v>0</v>
      </c>
      <c r="K23" s="392">
        <v>0</v>
      </c>
      <c r="L23" s="392">
        <v>0</v>
      </c>
      <c r="M23" s="392">
        <v>0</v>
      </c>
      <c r="N23" s="397">
        <f t="shared" si="2"/>
        <v>0</v>
      </c>
      <c r="O23" s="394" t="str">
        <f t="shared" si="0"/>
        <v/>
      </c>
    </row>
    <row r="24" spans="1:15" s="25" customFormat="1" ht="14.1" customHeight="1" x14ac:dyDescent="0.2">
      <c r="A24" s="395" t="s">
        <v>236</v>
      </c>
      <c r="B24" s="392">
        <v>0</v>
      </c>
      <c r="C24" s="392">
        <v>0</v>
      </c>
      <c r="D24" s="392">
        <v>0</v>
      </c>
      <c r="E24" s="392">
        <v>0</v>
      </c>
      <c r="F24" s="392">
        <v>0</v>
      </c>
      <c r="G24" s="392">
        <v>0</v>
      </c>
      <c r="H24" s="392">
        <v>0</v>
      </c>
      <c r="I24" s="392">
        <v>0</v>
      </c>
      <c r="J24" s="392">
        <v>0</v>
      </c>
      <c r="K24" s="392">
        <v>0</v>
      </c>
      <c r="L24" s="392">
        <v>0</v>
      </c>
      <c r="M24" s="392">
        <v>0</v>
      </c>
      <c r="N24" s="397">
        <f t="shared" si="2"/>
        <v>0</v>
      </c>
      <c r="O24" s="394" t="str">
        <f t="shared" si="0"/>
        <v/>
      </c>
    </row>
    <row r="25" spans="1:15" s="25" customFormat="1" ht="14.1" customHeight="1" x14ac:dyDescent="0.2">
      <c r="A25" s="395" t="s">
        <v>158</v>
      </c>
      <c r="B25" s="392">
        <v>0</v>
      </c>
      <c r="C25" s="392">
        <v>48</v>
      </c>
      <c r="D25" s="392">
        <v>0</v>
      </c>
      <c r="E25" s="392">
        <v>0</v>
      </c>
      <c r="F25" s="392">
        <v>0</v>
      </c>
      <c r="G25" s="392">
        <v>90</v>
      </c>
      <c r="H25" s="392">
        <v>250</v>
      </c>
      <c r="I25" s="392">
        <v>0</v>
      </c>
      <c r="J25" s="392">
        <v>0</v>
      </c>
      <c r="K25" s="392">
        <v>0</v>
      </c>
      <c r="L25" s="392">
        <v>0</v>
      </c>
      <c r="M25" s="392">
        <v>0</v>
      </c>
      <c r="N25" s="397">
        <f t="shared" si="2"/>
        <v>388</v>
      </c>
      <c r="O25" s="394">
        <f t="shared" si="0"/>
        <v>129.33333333333334</v>
      </c>
    </row>
    <row r="26" spans="1:15" s="25" customFormat="1" ht="14.1" customHeight="1" x14ac:dyDescent="0.2">
      <c r="A26" s="395" t="s">
        <v>227</v>
      </c>
      <c r="B26" s="392">
        <v>0</v>
      </c>
      <c r="C26" s="392">
        <v>200</v>
      </c>
      <c r="D26" s="392">
        <v>50</v>
      </c>
      <c r="E26" s="392">
        <v>0</v>
      </c>
      <c r="F26" s="392">
        <v>60</v>
      </c>
      <c r="G26" s="392">
        <v>0</v>
      </c>
      <c r="H26" s="392">
        <v>0</v>
      </c>
      <c r="I26" s="392">
        <v>0</v>
      </c>
      <c r="J26" s="392">
        <v>150</v>
      </c>
      <c r="K26" s="392">
        <v>0</v>
      </c>
      <c r="L26" s="392">
        <v>0</v>
      </c>
      <c r="M26" s="392">
        <v>0</v>
      </c>
      <c r="N26" s="397">
        <f t="shared" si="2"/>
        <v>460</v>
      </c>
      <c r="O26" s="394">
        <f t="shared" si="0"/>
        <v>115</v>
      </c>
    </row>
    <row r="27" spans="1:15" s="25" customFormat="1" ht="14.1" customHeight="1" x14ac:dyDescent="0.2">
      <c r="A27" s="395" t="s">
        <v>341</v>
      </c>
      <c r="B27" s="392">
        <v>0</v>
      </c>
      <c r="C27" s="392">
        <v>0</v>
      </c>
      <c r="D27" s="392">
        <v>0</v>
      </c>
      <c r="E27" s="392">
        <v>0</v>
      </c>
      <c r="F27" s="392">
        <v>0</v>
      </c>
      <c r="G27" s="392">
        <v>0</v>
      </c>
      <c r="H27" s="392">
        <v>0</v>
      </c>
      <c r="I27" s="392">
        <v>0</v>
      </c>
      <c r="J27" s="392">
        <v>0</v>
      </c>
      <c r="K27" s="392">
        <v>0</v>
      </c>
      <c r="L27" s="392">
        <v>0</v>
      </c>
      <c r="M27" s="392">
        <v>0</v>
      </c>
      <c r="N27" s="397">
        <f>SUM(B27:M27)</f>
        <v>0</v>
      </c>
      <c r="O27" s="394" t="str">
        <f t="shared" si="0"/>
        <v/>
      </c>
    </row>
    <row r="28" spans="1:15" s="25" customFormat="1" ht="14.1" customHeight="1" x14ac:dyDescent="0.2">
      <c r="A28" s="395" t="s">
        <v>88</v>
      </c>
      <c r="B28" s="392">
        <v>166.4</v>
      </c>
      <c r="C28" s="392">
        <v>207.76</v>
      </c>
      <c r="D28" s="392">
        <v>0</v>
      </c>
      <c r="E28" s="392">
        <v>0</v>
      </c>
      <c r="F28" s="392">
        <v>0</v>
      </c>
      <c r="G28" s="392">
        <v>0</v>
      </c>
      <c r="H28" s="392">
        <v>0</v>
      </c>
      <c r="I28" s="392">
        <v>44.99</v>
      </c>
      <c r="J28" s="392">
        <v>0</v>
      </c>
      <c r="K28" s="392">
        <v>0</v>
      </c>
      <c r="L28" s="392">
        <v>0</v>
      </c>
      <c r="M28" s="392">
        <v>0</v>
      </c>
      <c r="N28" s="397">
        <f t="shared" si="2"/>
        <v>419.15</v>
      </c>
      <c r="O28" s="394">
        <f t="shared" si="0"/>
        <v>139.71666666666667</v>
      </c>
    </row>
    <row r="29" spans="1:15" s="25" customFormat="1" ht="14.1" customHeight="1" x14ac:dyDescent="0.2">
      <c r="A29" s="395" t="s">
        <v>570</v>
      </c>
      <c r="B29" s="392">
        <v>0</v>
      </c>
      <c r="C29" s="392">
        <v>0</v>
      </c>
      <c r="D29" s="392">
        <v>0</v>
      </c>
      <c r="E29" s="392">
        <v>0</v>
      </c>
      <c r="F29" s="392">
        <v>0</v>
      </c>
      <c r="G29" s="392">
        <v>0</v>
      </c>
      <c r="H29" s="392">
        <v>0</v>
      </c>
      <c r="I29" s="392">
        <v>0</v>
      </c>
      <c r="J29" s="392">
        <v>0</v>
      </c>
      <c r="K29" s="392">
        <v>0</v>
      </c>
      <c r="L29" s="392">
        <v>0</v>
      </c>
      <c r="M29" s="392">
        <v>0</v>
      </c>
      <c r="N29" s="397">
        <f t="shared" si="2"/>
        <v>0</v>
      </c>
      <c r="O29" s="394" t="str">
        <f t="shared" si="0"/>
        <v/>
      </c>
    </row>
    <row r="30" spans="1:15" s="25" customFormat="1" ht="14.1" customHeight="1" x14ac:dyDescent="0.2">
      <c r="A30" s="395" t="s">
        <v>77</v>
      </c>
      <c r="B30" s="392">
        <v>0</v>
      </c>
      <c r="C30" s="392">
        <v>0</v>
      </c>
      <c r="D30" s="392">
        <v>0</v>
      </c>
      <c r="E30" s="392">
        <v>0</v>
      </c>
      <c r="F30" s="392">
        <v>0</v>
      </c>
      <c r="G30" s="392">
        <v>0</v>
      </c>
      <c r="H30" s="392">
        <v>0</v>
      </c>
      <c r="I30" s="392">
        <v>0</v>
      </c>
      <c r="J30" s="392">
        <v>0</v>
      </c>
      <c r="K30" s="392">
        <v>0</v>
      </c>
      <c r="L30" s="392">
        <v>0</v>
      </c>
      <c r="M30" s="392">
        <v>0</v>
      </c>
      <c r="N30" s="397">
        <f t="shared" si="2"/>
        <v>0</v>
      </c>
      <c r="O30" s="394" t="str">
        <f t="shared" si="0"/>
        <v/>
      </c>
    </row>
    <row r="31" spans="1:15" s="25" customFormat="1" ht="14.1" customHeight="1" x14ac:dyDescent="0.2">
      <c r="A31" s="395" t="s">
        <v>111</v>
      </c>
      <c r="B31" s="392">
        <v>124.93</v>
      </c>
      <c r="C31" s="392">
        <v>132.88</v>
      </c>
      <c r="D31" s="392">
        <v>60</v>
      </c>
      <c r="E31" s="392">
        <v>2849.99</v>
      </c>
      <c r="F31" s="392">
        <v>0</v>
      </c>
      <c r="G31" s="392">
        <v>31.95</v>
      </c>
      <c r="H31" s="392">
        <v>175.26</v>
      </c>
      <c r="I31" s="392">
        <v>0</v>
      </c>
      <c r="J31" s="392">
        <v>64.41</v>
      </c>
      <c r="K31" s="392">
        <v>0</v>
      </c>
      <c r="L31" s="392">
        <v>0</v>
      </c>
      <c r="M31" s="392">
        <v>0</v>
      </c>
      <c r="N31" s="397">
        <f t="shared" si="2"/>
        <v>3439.4199999999992</v>
      </c>
      <c r="O31" s="394">
        <f t="shared" si="0"/>
        <v>491.34571428571417</v>
      </c>
    </row>
    <row r="32" spans="1:15" s="25" customFormat="1" ht="14.1" customHeight="1" x14ac:dyDescent="0.2">
      <c r="A32" s="395" t="s">
        <v>76</v>
      </c>
      <c r="B32" s="392">
        <v>0</v>
      </c>
      <c r="C32" s="392">
        <v>0</v>
      </c>
      <c r="D32" s="392">
        <v>0</v>
      </c>
      <c r="E32" s="392">
        <v>0</v>
      </c>
      <c r="F32" s="392">
        <v>0</v>
      </c>
      <c r="G32" s="392">
        <v>0</v>
      </c>
      <c r="H32" s="392">
        <v>0</v>
      </c>
      <c r="I32" s="392">
        <v>13.98</v>
      </c>
      <c r="J32" s="392">
        <v>0</v>
      </c>
      <c r="K32" s="392">
        <v>0</v>
      </c>
      <c r="L32" s="392">
        <v>0</v>
      </c>
      <c r="M32" s="392">
        <v>0</v>
      </c>
      <c r="N32" s="397">
        <f t="shared" si="2"/>
        <v>13.98</v>
      </c>
      <c r="O32" s="394">
        <f t="shared" si="0"/>
        <v>13.98</v>
      </c>
    </row>
    <row r="33" spans="1:15" s="25" customFormat="1" ht="14.1" customHeight="1" x14ac:dyDescent="0.2">
      <c r="A33" s="395" t="s">
        <v>684</v>
      </c>
      <c r="B33" s="392">
        <v>0</v>
      </c>
      <c r="C33" s="392">
        <v>0</v>
      </c>
      <c r="D33" s="392">
        <v>0</v>
      </c>
      <c r="E33" s="392">
        <v>0</v>
      </c>
      <c r="F33" s="392">
        <v>0</v>
      </c>
      <c r="G33" s="392">
        <v>0</v>
      </c>
      <c r="H33" s="392">
        <v>0</v>
      </c>
      <c r="I33" s="392">
        <v>290</v>
      </c>
      <c r="J33" s="392">
        <v>0</v>
      </c>
      <c r="K33" s="392">
        <v>0</v>
      </c>
      <c r="L33" s="392">
        <v>0</v>
      </c>
      <c r="M33" s="392">
        <v>0</v>
      </c>
      <c r="N33" s="397">
        <f t="shared" si="2"/>
        <v>290</v>
      </c>
      <c r="O33" s="394">
        <f t="shared" si="0"/>
        <v>290</v>
      </c>
    </row>
    <row r="34" spans="1:15" s="25" customFormat="1" ht="14.1" customHeight="1" x14ac:dyDescent="0.2">
      <c r="A34" s="395" t="s">
        <v>69</v>
      </c>
      <c r="B34" s="392">
        <v>0</v>
      </c>
      <c r="C34" s="392">
        <v>0</v>
      </c>
      <c r="D34" s="392">
        <v>0</v>
      </c>
      <c r="E34" s="392">
        <v>0</v>
      </c>
      <c r="F34" s="392">
        <v>0</v>
      </c>
      <c r="G34" s="392">
        <v>0</v>
      </c>
      <c r="H34" s="392">
        <v>0</v>
      </c>
      <c r="I34" s="392">
        <v>0</v>
      </c>
      <c r="J34" s="392">
        <v>0</v>
      </c>
      <c r="K34" s="392">
        <v>0</v>
      </c>
      <c r="L34" s="392">
        <v>0</v>
      </c>
      <c r="M34" s="392">
        <v>0</v>
      </c>
      <c r="N34" s="397">
        <f t="shared" si="2"/>
        <v>0</v>
      </c>
      <c r="O34" s="394" t="str">
        <f t="shared" si="0"/>
        <v/>
      </c>
    </row>
    <row r="35" spans="1:15" s="25" customFormat="1" ht="14.1" customHeight="1" x14ac:dyDescent="0.2">
      <c r="A35" s="395" t="s">
        <v>217</v>
      </c>
      <c r="B35" s="392">
        <v>0</v>
      </c>
      <c r="C35" s="392">
        <v>0</v>
      </c>
      <c r="D35" s="392">
        <v>81.97</v>
      </c>
      <c r="E35" s="392">
        <v>0</v>
      </c>
      <c r="F35" s="392">
        <v>579.9</v>
      </c>
      <c r="G35" s="392">
        <v>0</v>
      </c>
      <c r="H35" s="392">
        <v>0</v>
      </c>
      <c r="I35" s="392">
        <v>0</v>
      </c>
      <c r="J35" s="392">
        <v>0</v>
      </c>
      <c r="K35" s="392">
        <v>0</v>
      </c>
      <c r="L35" s="392">
        <v>0</v>
      </c>
      <c r="M35" s="392">
        <v>0</v>
      </c>
      <c r="N35" s="397">
        <f t="shared" si="2"/>
        <v>661.87</v>
      </c>
      <c r="O35" s="394">
        <f t="shared" si="0"/>
        <v>330.935</v>
      </c>
    </row>
    <row r="36" spans="1:15" s="25" customFormat="1" ht="14.1" customHeight="1" x14ac:dyDescent="0.2">
      <c r="A36" s="395" t="s">
        <v>176</v>
      </c>
      <c r="B36" s="392">
        <v>161</v>
      </c>
      <c r="C36" s="392">
        <v>3.6</v>
      </c>
      <c r="D36" s="392">
        <v>165</v>
      </c>
      <c r="E36" s="392">
        <v>0</v>
      </c>
      <c r="F36" s="392">
        <v>0</v>
      </c>
      <c r="G36" s="392">
        <v>0</v>
      </c>
      <c r="H36" s="392">
        <v>376</v>
      </c>
      <c r="I36" s="392">
        <v>0</v>
      </c>
      <c r="J36" s="392">
        <v>0</v>
      </c>
      <c r="K36" s="392">
        <v>0</v>
      </c>
      <c r="L36" s="392">
        <v>0</v>
      </c>
      <c r="M36" s="392">
        <v>0</v>
      </c>
      <c r="N36" s="397">
        <f t="shared" si="2"/>
        <v>705.6</v>
      </c>
      <c r="O36" s="394">
        <f t="shared" si="0"/>
        <v>176.4</v>
      </c>
    </row>
    <row r="37" spans="1:15" s="25" customFormat="1" ht="14.1" customHeight="1" x14ac:dyDescent="0.2">
      <c r="A37" s="395" t="s">
        <v>118</v>
      </c>
      <c r="B37" s="392">
        <v>0</v>
      </c>
      <c r="C37" s="392">
        <v>0</v>
      </c>
      <c r="D37" s="392">
        <v>0</v>
      </c>
      <c r="E37" s="392">
        <v>0</v>
      </c>
      <c r="F37" s="392">
        <v>0</v>
      </c>
      <c r="G37" s="392">
        <v>0</v>
      </c>
      <c r="H37" s="392">
        <v>0</v>
      </c>
      <c r="I37" s="392">
        <v>0</v>
      </c>
      <c r="J37" s="392">
        <v>0</v>
      </c>
      <c r="K37" s="392">
        <v>0</v>
      </c>
      <c r="L37" s="392">
        <v>0</v>
      </c>
      <c r="M37" s="392">
        <v>0</v>
      </c>
      <c r="N37" s="397">
        <f t="shared" si="2"/>
        <v>0</v>
      </c>
      <c r="O37" s="394" t="str">
        <f t="shared" si="0"/>
        <v/>
      </c>
    </row>
    <row r="38" spans="1:15" s="25" customFormat="1" ht="14.1" customHeight="1" x14ac:dyDescent="0.2">
      <c r="A38" s="456" t="s">
        <v>126</v>
      </c>
      <c r="B38" s="392">
        <v>0</v>
      </c>
      <c r="C38" s="392">
        <v>0</v>
      </c>
      <c r="D38" s="392">
        <v>0</v>
      </c>
      <c r="E38" s="392">
        <v>0</v>
      </c>
      <c r="F38" s="392">
        <v>0</v>
      </c>
      <c r="G38" s="392">
        <v>0</v>
      </c>
      <c r="H38" s="392">
        <v>705</v>
      </c>
      <c r="I38" s="392">
        <v>0</v>
      </c>
      <c r="J38" s="392">
        <v>0</v>
      </c>
      <c r="K38" s="392">
        <v>0</v>
      </c>
      <c r="L38" s="392">
        <v>0</v>
      </c>
      <c r="M38" s="392">
        <v>0</v>
      </c>
      <c r="N38" s="397">
        <f t="shared" si="2"/>
        <v>705</v>
      </c>
      <c r="O38" s="394">
        <f t="shared" si="0"/>
        <v>705</v>
      </c>
    </row>
    <row r="39" spans="1:15" s="25" customFormat="1" ht="14.1" customHeight="1" x14ac:dyDescent="0.2">
      <c r="A39" s="456" t="s">
        <v>655</v>
      </c>
      <c r="B39" s="392">
        <v>0</v>
      </c>
      <c r="C39" s="392">
        <v>26.26</v>
      </c>
      <c r="D39" s="392">
        <v>0</v>
      </c>
      <c r="E39" s="392">
        <v>0</v>
      </c>
      <c r="F39" s="392">
        <v>0</v>
      </c>
      <c r="G39" s="392">
        <v>0</v>
      </c>
      <c r="H39" s="392">
        <v>0</v>
      </c>
      <c r="I39" s="392">
        <v>0</v>
      </c>
      <c r="J39" s="392">
        <v>0</v>
      </c>
      <c r="K39" s="392">
        <v>0</v>
      </c>
      <c r="L39" s="392">
        <v>0</v>
      </c>
      <c r="M39" s="392">
        <v>0</v>
      </c>
      <c r="N39" s="397">
        <f t="shared" si="2"/>
        <v>26.26</v>
      </c>
      <c r="O39" s="394">
        <f t="shared" si="0"/>
        <v>26.26</v>
      </c>
    </row>
    <row r="40" spans="1:15" s="25" customFormat="1" ht="14.1" customHeight="1" x14ac:dyDescent="0.2">
      <c r="A40" s="456" t="s">
        <v>372</v>
      </c>
      <c r="B40" s="392">
        <v>91.34</v>
      </c>
      <c r="C40" s="392">
        <v>91.34</v>
      </c>
      <c r="D40" s="392">
        <v>91.34</v>
      </c>
      <c r="E40" s="392">
        <v>91.34</v>
      </c>
      <c r="F40" s="392">
        <v>91.34</v>
      </c>
      <c r="G40" s="392">
        <v>132.47</v>
      </c>
      <c r="H40" s="392">
        <v>132.47</v>
      </c>
      <c r="I40" s="392">
        <v>132.47</v>
      </c>
      <c r="J40" s="392">
        <v>132.47</v>
      </c>
      <c r="K40" s="392">
        <v>0</v>
      </c>
      <c r="L40" s="392">
        <v>0</v>
      </c>
      <c r="M40" s="392">
        <v>0</v>
      </c>
      <c r="N40" s="397">
        <f>SUM(B40:M40)</f>
        <v>986.58000000000015</v>
      </c>
      <c r="O40" s="394">
        <f t="shared" si="0"/>
        <v>109.62000000000002</v>
      </c>
    </row>
    <row r="41" spans="1:15" s="25" customFormat="1" ht="14.1" customHeight="1" x14ac:dyDescent="0.2">
      <c r="A41" s="395" t="s">
        <v>106</v>
      </c>
      <c r="B41" s="392">
        <v>640</v>
      </c>
      <c r="C41" s="392">
        <v>120</v>
      </c>
      <c r="D41" s="392">
        <v>2080</v>
      </c>
      <c r="E41" s="392">
        <v>0</v>
      </c>
      <c r="F41" s="392">
        <v>240</v>
      </c>
      <c r="G41" s="392">
        <v>240</v>
      </c>
      <c r="H41" s="392">
        <v>240</v>
      </c>
      <c r="I41" s="392">
        <v>240</v>
      </c>
      <c r="J41" s="392">
        <v>240</v>
      </c>
      <c r="K41" s="392">
        <v>0</v>
      </c>
      <c r="L41" s="392">
        <v>0</v>
      </c>
      <c r="M41" s="392">
        <v>0</v>
      </c>
      <c r="N41" s="397">
        <f t="shared" si="2"/>
        <v>4040</v>
      </c>
      <c r="O41" s="394">
        <f t="shared" si="0"/>
        <v>505</v>
      </c>
    </row>
    <row r="42" spans="1:15" s="25" customFormat="1" ht="14.1" customHeight="1" x14ac:dyDescent="0.2">
      <c r="A42" s="395" t="s">
        <v>254</v>
      </c>
      <c r="B42" s="392">
        <v>0</v>
      </c>
      <c r="C42" s="392">
        <v>440</v>
      </c>
      <c r="D42" s="392">
        <v>0</v>
      </c>
      <c r="E42" s="392">
        <v>0</v>
      </c>
      <c r="F42" s="392">
        <v>0</v>
      </c>
      <c r="G42" s="392">
        <v>0</v>
      </c>
      <c r="H42" s="392">
        <v>0</v>
      </c>
      <c r="I42" s="392">
        <v>0</v>
      </c>
      <c r="J42" s="392">
        <v>0</v>
      </c>
      <c r="K42" s="392">
        <v>0</v>
      </c>
      <c r="L42" s="392">
        <v>0</v>
      </c>
      <c r="M42" s="392">
        <v>0</v>
      </c>
      <c r="N42" s="397">
        <f t="shared" si="2"/>
        <v>440</v>
      </c>
      <c r="O42" s="394">
        <f t="shared" si="0"/>
        <v>440</v>
      </c>
    </row>
    <row r="43" spans="1:15" s="25" customFormat="1" ht="14.1" customHeight="1" x14ac:dyDescent="0.2">
      <c r="A43" s="395" t="s">
        <v>524</v>
      </c>
      <c r="B43" s="392">
        <v>0</v>
      </c>
      <c r="C43" s="392">
        <v>0</v>
      </c>
      <c r="D43" s="392">
        <v>0</v>
      </c>
      <c r="E43" s="392">
        <v>0</v>
      </c>
      <c r="F43" s="392">
        <v>0</v>
      </c>
      <c r="G43" s="392">
        <v>0</v>
      </c>
      <c r="H43" s="392">
        <v>0</v>
      </c>
      <c r="I43" s="392">
        <v>0</v>
      </c>
      <c r="J43" s="392">
        <v>0</v>
      </c>
      <c r="K43" s="392">
        <v>0</v>
      </c>
      <c r="L43" s="392">
        <v>0</v>
      </c>
      <c r="M43" s="392">
        <v>0</v>
      </c>
      <c r="N43" s="397">
        <f t="shared" si="2"/>
        <v>0</v>
      </c>
      <c r="O43" s="394" t="str">
        <f t="shared" si="0"/>
        <v/>
      </c>
    </row>
    <row r="44" spans="1:15" s="25" customFormat="1" ht="14.1" customHeight="1" x14ac:dyDescent="0.2">
      <c r="A44" s="395" t="s">
        <v>601</v>
      </c>
      <c r="B44" s="392">
        <v>15.25</v>
      </c>
      <c r="C44" s="392">
        <v>11</v>
      </c>
      <c r="D44" s="392">
        <v>22.5</v>
      </c>
      <c r="E44" s="392">
        <v>26</v>
      </c>
      <c r="F44" s="392">
        <v>0</v>
      </c>
      <c r="G44" s="392">
        <v>0</v>
      </c>
      <c r="H44" s="392">
        <v>20</v>
      </c>
      <c r="I44" s="392">
        <v>420</v>
      </c>
      <c r="J44" s="392">
        <v>0</v>
      </c>
      <c r="K44" s="392">
        <v>0</v>
      </c>
      <c r="L44" s="392">
        <v>0</v>
      </c>
      <c r="M44" s="392">
        <v>0</v>
      </c>
      <c r="N44" s="397">
        <f t="shared" si="2"/>
        <v>514.75</v>
      </c>
      <c r="O44" s="394">
        <f t="shared" si="0"/>
        <v>85.791666666666671</v>
      </c>
    </row>
    <row r="45" spans="1:15" s="25" customFormat="1" ht="14.1" customHeight="1" x14ac:dyDescent="0.2">
      <c r="A45" s="395" t="s">
        <v>602</v>
      </c>
      <c r="B45" s="392">
        <v>75.7</v>
      </c>
      <c r="C45" s="392">
        <v>0</v>
      </c>
      <c r="D45" s="392">
        <v>0</v>
      </c>
      <c r="E45" s="392">
        <v>0</v>
      </c>
      <c r="F45" s="392">
        <v>0</v>
      </c>
      <c r="G45" s="392">
        <v>0</v>
      </c>
      <c r="H45" s="392">
        <v>432.25</v>
      </c>
      <c r="I45" s="392">
        <v>140.85</v>
      </c>
      <c r="J45" s="392">
        <v>0</v>
      </c>
      <c r="K45" s="392">
        <v>0</v>
      </c>
      <c r="L45" s="392">
        <v>0</v>
      </c>
      <c r="M45" s="392">
        <v>0</v>
      </c>
      <c r="N45" s="397">
        <f t="shared" si="2"/>
        <v>648.79999999999995</v>
      </c>
      <c r="O45" s="394">
        <f t="shared" si="0"/>
        <v>216.26666666666665</v>
      </c>
    </row>
    <row r="46" spans="1:15" s="25" customFormat="1" ht="14.1" customHeight="1" x14ac:dyDescent="0.2">
      <c r="A46" s="395" t="s">
        <v>95</v>
      </c>
      <c r="B46" s="392">
        <v>1254.58</v>
      </c>
      <c r="C46" s="392">
        <v>487.92</v>
      </c>
      <c r="D46" s="392">
        <v>0</v>
      </c>
      <c r="E46" s="392">
        <v>0</v>
      </c>
      <c r="F46" s="392">
        <v>536.32000000000005</v>
      </c>
      <c r="G46" s="392">
        <v>372.55</v>
      </c>
      <c r="H46" s="392">
        <v>79.17</v>
      </c>
      <c r="I46" s="392">
        <v>224.88</v>
      </c>
      <c r="J46" s="392">
        <v>258.70999999999998</v>
      </c>
      <c r="K46" s="392">
        <v>0</v>
      </c>
      <c r="L46" s="392">
        <v>0</v>
      </c>
      <c r="M46" s="392">
        <v>0</v>
      </c>
      <c r="N46" s="397">
        <f t="shared" si="2"/>
        <v>3214.1300000000006</v>
      </c>
      <c r="O46" s="394">
        <f t="shared" si="0"/>
        <v>459.16142857142864</v>
      </c>
    </row>
    <row r="47" spans="1:15" s="25" customFormat="1" ht="14.1" customHeight="1" x14ac:dyDescent="0.2">
      <c r="A47" s="395" t="s">
        <v>603</v>
      </c>
      <c r="B47" s="392">
        <v>0</v>
      </c>
      <c r="C47" s="392">
        <v>80</v>
      </c>
      <c r="D47" s="392">
        <v>0</v>
      </c>
      <c r="E47" s="392">
        <v>0</v>
      </c>
      <c r="F47" s="392">
        <v>0</v>
      </c>
      <c r="G47" s="392">
        <v>0</v>
      </c>
      <c r="H47" s="392">
        <v>0</v>
      </c>
      <c r="I47" s="392">
        <v>0</v>
      </c>
      <c r="J47" s="392">
        <v>0</v>
      </c>
      <c r="K47" s="392">
        <v>0</v>
      </c>
      <c r="L47" s="392">
        <v>0</v>
      </c>
      <c r="M47" s="392">
        <v>0</v>
      </c>
      <c r="N47" s="397">
        <f t="shared" si="2"/>
        <v>80</v>
      </c>
      <c r="O47" s="394">
        <f t="shared" si="0"/>
        <v>80</v>
      </c>
    </row>
    <row r="48" spans="1:15" s="25" customFormat="1" ht="14.1" customHeight="1" x14ac:dyDescent="0.2">
      <c r="A48" s="395" t="s">
        <v>98</v>
      </c>
      <c r="B48" s="392">
        <v>0</v>
      </c>
      <c r="C48" s="392">
        <v>0</v>
      </c>
      <c r="D48" s="392">
        <v>0</v>
      </c>
      <c r="E48" s="392">
        <v>0</v>
      </c>
      <c r="F48" s="392">
        <v>0</v>
      </c>
      <c r="G48" s="392">
        <v>0</v>
      </c>
      <c r="H48" s="392">
        <v>0</v>
      </c>
      <c r="I48" s="392">
        <v>0</v>
      </c>
      <c r="J48" s="392">
        <v>0</v>
      </c>
      <c r="K48" s="392">
        <v>0</v>
      </c>
      <c r="L48" s="392">
        <v>0</v>
      </c>
      <c r="M48" s="392">
        <v>0</v>
      </c>
      <c r="N48" s="397">
        <f t="shared" si="2"/>
        <v>0</v>
      </c>
      <c r="O48" s="394" t="str">
        <f t="shared" si="0"/>
        <v/>
      </c>
    </row>
    <row r="49" spans="1:15" s="25" customFormat="1" ht="14.1" customHeight="1" x14ac:dyDescent="0.2">
      <c r="A49" s="395" t="s">
        <v>99</v>
      </c>
      <c r="B49" s="392">
        <v>229.99</v>
      </c>
      <c r="C49" s="392">
        <v>229.99</v>
      </c>
      <c r="D49" s="392">
        <v>229.99</v>
      </c>
      <c r="E49" s="392">
        <v>120</v>
      </c>
      <c r="F49" s="392">
        <v>339.98</v>
      </c>
      <c r="G49" s="392">
        <v>229.99</v>
      </c>
      <c r="H49" s="392">
        <v>229.99</v>
      </c>
      <c r="I49" s="392">
        <v>229.99</v>
      </c>
      <c r="J49" s="392">
        <v>109.99</v>
      </c>
      <c r="K49" s="392">
        <v>0</v>
      </c>
      <c r="L49" s="392">
        <v>0</v>
      </c>
      <c r="M49" s="392">
        <v>0</v>
      </c>
      <c r="N49" s="397">
        <f t="shared" si="2"/>
        <v>1949.91</v>
      </c>
      <c r="O49" s="394">
        <f t="shared" si="0"/>
        <v>216.65666666666667</v>
      </c>
    </row>
    <row r="50" spans="1:15" s="25" customFormat="1" ht="14.1" customHeight="1" x14ac:dyDescent="0.2">
      <c r="A50" s="395" t="s">
        <v>74</v>
      </c>
      <c r="B50" s="392">
        <v>90</v>
      </c>
      <c r="C50" s="392">
        <v>90</v>
      </c>
      <c r="D50" s="392">
        <v>90</v>
      </c>
      <c r="E50" s="392">
        <v>90</v>
      </c>
      <c r="F50" s="392">
        <v>90</v>
      </c>
      <c r="G50" s="392">
        <v>90</v>
      </c>
      <c r="H50" s="392">
        <v>90</v>
      </c>
      <c r="I50" s="392">
        <v>90</v>
      </c>
      <c r="J50" s="392">
        <v>90</v>
      </c>
      <c r="K50" s="392">
        <v>0</v>
      </c>
      <c r="L50" s="392">
        <v>0</v>
      </c>
      <c r="M50" s="392">
        <v>0</v>
      </c>
      <c r="N50" s="397">
        <f t="shared" si="2"/>
        <v>810</v>
      </c>
      <c r="O50" s="394">
        <f t="shared" si="0"/>
        <v>90</v>
      </c>
    </row>
    <row r="51" spans="1:15" s="25" customFormat="1" ht="14.1" customHeight="1" x14ac:dyDescent="0.2">
      <c r="A51" s="395" t="s">
        <v>75</v>
      </c>
      <c r="B51" s="392">
        <v>388.79</v>
      </c>
      <c r="C51" s="392">
        <v>408.83</v>
      </c>
      <c r="D51" s="392">
        <v>449.31</v>
      </c>
      <c r="E51" s="392">
        <v>380.59</v>
      </c>
      <c r="F51" s="392">
        <v>372.45</v>
      </c>
      <c r="G51" s="392">
        <v>375.05</v>
      </c>
      <c r="H51" s="392">
        <v>388.02</v>
      </c>
      <c r="I51" s="392">
        <v>396.03</v>
      </c>
      <c r="J51" s="392">
        <v>401.8</v>
      </c>
      <c r="K51" s="392">
        <v>0</v>
      </c>
      <c r="L51" s="392">
        <v>0</v>
      </c>
      <c r="M51" s="392">
        <v>0</v>
      </c>
      <c r="N51" s="397">
        <f t="shared" si="2"/>
        <v>3560.87</v>
      </c>
      <c r="O51" s="394">
        <f t="shared" si="0"/>
        <v>395.65222222222224</v>
      </c>
    </row>
    <row r="52" spans="1:15" s="25" customFormat="1" ht="14.1" customHeight="1" x14ac:dyDescent="0.2">
      <c r="A52" s="395" t="s">
        <v>184</v>
      </c>
      <c r="B52" s="392">
        <v>0</v>
      </c>
      <c r="C52" s="392">
        <v>0</v>
      </c>
      <c r="D52" s="392">
        <v>0</v>
      </c>
      <c r="E52" s="392">
        <v>0</v>
      </c>
      <c r="F52" s="392">
        <v>0</v>
      </c>
      <c r="G52" s="392">
        <v>0</v>
      </c>
      <c r="H52" s="392">
        <v>0</v>
      </c>
      <c r="I52" s="392">
        <v>0</v>
      </c>
      <c r="J52" s="392">
        <v>0</v>
      </c>
      <c r="K52" s="392">
        <v>0</v>
      </c>
      <c r="L52" s="392">
        <v>0</v>
      </c>
      <c r="M52" s="392">
        <v>0</v>
      </c>
      <c r="N52" s="397">
        <f t="shared" si="2"/>
        <v>0</v>
      </c>
      <c r="O52" s="394" t="str">
        <f t="shared" si="0"/>
        <v/>
      </c>
    </row>
    <row r="53" spans="1:15" s="25" customFormat="1" ht="14.1" customHeight="1" x14ac:dyDescent="0.2">
      <c r="A53" s="395" t="s">
        <v>248</v>
      </c>
      <c r="B53" s="392">
        <v>0</v>
      </c>
      <c r="C53" s="392">
        <v>0</v>
      </c>
      <c r="D53" s="392">
        <v>0</v>
      </c>
      <c r="E53" s="392">
        <v>0</v>
      </c>
      <c r="F53" s="392">
        <v>0</v>
      </c>
      <c r="G53" s="392">
        <v>0</v>
      </c>
      <c r="H53" s="392">
        <v>0</v>
      </c>
      <c r="I53" s="392">
        <v>0</v>
      </c>
      <c r="J53" s="392">
        <v>0</v>
      </c>
      <c r="K53" s="392">
        <v>0</v>
      </c>
      <c r="L53" s="392">
        <v>0</v>
      </c>
      <c r="M53" s="392">
        <v>0</v>
      </c>
      <c r="N53" s="397">
        <f t="shared" si="2"/>
        <v>0</v>
      </c>
      <c r="O53" s="394" t="str">
        <f t="shared" si="0"/>
        <v/>
      </c>
    </row>
    <row r="54" spans="1:15" s="25" customFormat="1" ht="14.1" customHeight="1" x14ac:dyDescent="0.2">
      <c r="A54" s="395" t="s">
        <v>351</v>
      </c>
      <c r="B54" s="392">
        <v>0</v>
      </c>
      <c r="C54" s="392">
        <v>43.5</v>
      </c>
      <c r="D54" s="392">
        <v>49</v>
      </c>
      <c r="E54" s="392">
        <v>44.5</v>
      </c>
      <c r="F54" s="392">
        <v>42</v>
      </c>
      <c r="G54" s="392">
        <v>53.5</v>
      </c>
      <c r="H54" s="392">
        <v>54.8</v>
      </c>
      <c r="I54" s="392">
        <v>85.5</v>
      </c>
      <c r="J54" s="392">
        <v>110</v>
      </c>
      <c r="K54" s="392">
        <v>0</v>
      </c>
      <c r="L54" s="392">
        <v>0</v>
      </c>
      <c r="M54" s="392">
        <v>0</v>
      </c>
      <c r="N54" s="397">
        <f t="shared" si="2"/>
        <v>482.8</v>
      </c>
      <c r="O54" s="394">
        <f t="shared" si="0"/>
        <v>60.35</v>
      </c>
    </row>
    <row r="55" spans="1:15" s="25" customFormat="1" ht="14.1" customHeight="1" x14ac:dyDescent="0.2">
      <c r="A55" s="395" t="s">
        <v>81</v>
      </c>
      <c r="B55" s="392">
        <v>0</v>
      </c>
      <c r="C55" s="392">
        <v>314.69</v>
      </c>
      <c r="D55" s="392">
        <v>169.7</v>
      </c>
      <c r="E55" s="392">
        <v>153.46</v>
      </c>
      <c r="F55" s="392">
        <v>148.91999999999999</v>
      </c>
      <c r="G55" s="392">
        <v>148.91999999999999</v>
      </c>
      <c r="H55" s="392">
        <v>148.91999999999999</v>
      </c>
      <c r="I55" s="392">
        <v>148.91999999999999</v>
      </c>
      <c r="J55" s="392">
        <v>148.91999999999999</v>
      </c>
      <c r="K55" s="392">
        <v>0</v>
      </c>
      <c r="L55" s="392">
        <v>0</v>
      </c>
      <c r="M55" s="392">
        <v>0</v>
      </c>
      <c r="N55" s="397">
        <f t="shared" si="2"/>
        <v>1382.45</v>
      </c>
      <c r="O55" s="394">
        <f t="shared" si="0"/>
        <v>172.80625000000001</v>
      </c>
    </row>
    <row r="56" spans="1:15" s="25" customFormat="1" ht="14.1" customHeight="1" x14ac:dyDescent="0.2">
      <c r="A56" s="395" t="s">
        <v>87</v>
      </c>
      <c r="B56" s="392">
        <v>3.5</v>
      </c>
      <c r="C56" s="392">
        <v>11.6</v>
      </c>
      <c r="D56" s="392">
        <v>0</v>
      </c>
      <c r="E56" s="392">
        <v>2.71</v>
      </c>
      <c r="F56" s="392">
        <v>5.68</v>
      </c>
      <c r="G56" s="392">
        <v>3.25</v>
      </c>
      <c r="H56" s="392">
        <v>1.05</v>
      </c>
      <c r="I56" s="392">
        <v>0.8</v>
      </c>
      <c r="J56" s="392">
        <v>0.86</v>
      </c>
      <c r="K56" s="392">
        <v>0</v>
      </c>
      <c r="L56" s="392">
        <v>0</v>
      </c>
      <c r="M56" s="392">
        <v>0</v>
      </c>
      <c r="N56" s="490">
        <f t="shared" si="2"/>
        <v>29.45</v>
      </c>
      <c r="O56" s="394">
        <f t="shared" si="0"/>
        <v>3.6812499999999999</v>
      </c>
    </row>
    <row r="57" spans="1:15" s="25" customFormat="1" ht="14.1" customHeight="1" x14ac:dyDescent="0.2">
      <c r="A57" s="456" t="s">
        <v>202</v>
      </c>
      <c r="B57" s="392">
        <v>0</v>
      </c>
      <c r="C57" s="392">
        <v>0</v>
      </c>
      <c r="D57" s="392">
        <v>150</v>
      </c>
      <c r="E57" s="392">
        <v>0</v>
      </c>
      <c r="F57" s="392">
        <v>0</v>
      </c>
      <c r="G57" s="392">
        <v>0</v>
      </c>
      <c r="H57" s="392">
        <v>0</v>
      </c>
      <c r="I57" s="392">
        <v>0</v>
      </c>
      <c r="J57" s="392">
        <v>0</v>
      </c>
      <c r="K57" s="392">
        <v>0</v>
      </c>
      <c r="L57" s="392">
        <v>0</v>
      </c>
      <c r="M57" s="392">
        <v>0</v>
      </c>
      <c r="N57" s="393">
        <f t="shared" si="2"/>
        <v>150</v>
      </c>
      <c r="O57" s="394">
        <f t="shared" si="0"/>
        <v>150</v>
      </c>
    </row>
    <row r="58" spans="1:15" s="25" customFormat="1" ht="14.1" customHeight="1" thickBot="1" x14ac:dyDescent="0.25">
      <c r="A58" s="400" t="s">
        <v>1</v>
      </c>
      <c r="B58" s="401">
        <f t="shared" ref="B58:G58" si="3">SUM(B7:B57)</f>
        <v>3723.67</v>
      </c>
      <c r="C58" s="401">
        <f t="shared" si="3"/>
        <v>4465.0200000000004</v>
      </c>
      <c r="D58" s="401">
        <f t="shared" si="3"/>
        <v>5156.4400000000005</v>
      </c>
      <c r="E58" s="401">
        <f t="shared" si="3"/>
        <v>3758.59</v>
      </c>
      <c r="F58" s="401">
        <f t="shared" si="3"/>
        <v>3754.2400000000002</v>
      </c>
      <c r="G58" s="401">
        <f t="shared" si="3"/>
        <v>2858.1800000000003</v>
      </c>
      <c r="H58" s="401">
        <f t="shared" ref="H58:M58" si="4">SUM(H7:H57)</f>
        <v>4774.43</v>
      </c>
      <c r="I58" s="401">
        <f t="shared" si="4"/>
        <v>2558.4100000000003</v>
      </c>
      <c r="J58" s="401">
        <f t="shared" si="4"/>
        <v>3811.7599999999998</v>
      </c>
      <c r="K58" s="401">
        <f t="shared" si="4"/>
        <v>0</v>
      </c>
      <c r="L58" s="401">
        <f t="shared" si="4"/>
        <v>0</v>
      </c>
      <c r="M58" s="401">
        <f t="shared" si="4"/>
        <v>0</v>
      </c>
      <c r="N58" s="457">
        <f>SUM(N8:N57)</f>
        <v>34860.74</v>
      </c>
      <c r="O58" s="491">
        <f>IFERROR(AVERAGEIF(B58:M58,"&gt;0"),"")</f>
        <v>3873.4155555555562</v>
      </c>
    </row>
    <row r="59" spans="1:15" s="25" customFormat="1" ht="14.1" customHeight="1" thickBot="1" x14ac:dyDescent="0.25">
      <c r="A59" s="458"/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0"/>
    </row>
    <row r="60" spans="1:15" s="71" customFormat="1" ht="14.1" customHeight="1" thickBot="1" x14ac:dyDescent="0.25">
      <c r="A60" s="492" t="s">
        <v>2</v>
      </c>
      <c r="B60" s="493">
        <f t="shared" ref="B60:M60" si="5">B6</f>
        <v>43831</v>
      </c>
      <c r="C60" s="494">
        <f t="shared" si="5"/>
        <v>43862</v>
      </c>
      <c r="D60" s="494">
        <f t="shared" si="5"/>
        <v>43891</v>
      </c>
      <c r="E60" s="494">
        <f t="shared" si="5"/>
        <v>43922</v>
      </c>
      <c r="F60" s="494">
        <f t="shared" si="5"/>
        <v>43952</v>
      </c>
      <c r="G60" s="494">
        <f t="shared" si="5"/>
        <v>43983</v>
      </c>
      <c r="H60" s="494">
        <f t="shared" si="5"/>
        <v>44013</v>
      </c>
      <c r="I60" s="494">
        <f t="shared" si="5"/>
        <v>44044</v>
      </c>
      <c r="J60" s="494">
        <f t="shared" si="5"/>
        <v>44075</v>
      </c>
      <c r="K60" s="494">
        <f t="shared" si="5"/>
        <v>44105</v>
      </c>
      <c r="L60" s="494">
        <f t="shared" si="5"/>
        <v>44136</v>
      </c>
      <c r="M60" s="494">
        <f t="shared" si="5"/>
        <v>44166</v>
      </c>
      <c r="N60" s="495" t="str">
        <f>'PATO BRANCO'!N6</f>
        <v>Total</v>
      </c>
      <c r="O60" s="496" t="str">
        <f>'PATO BRANCO'!O6</f>
        <v>Média</v>
      </c>
    </row>
    <row r="61" spans="1:15" s="25" customFormat="1" ht="14.1" customHeight="1" x14ac:dyDescent="0.2">
      <c r="A61" s="408" t="s">
        <v>5</v>
      </c>
      <c r="B61" s="447">
        <v>0</v>
      </c>
      <c r="C61" s="447">
        <v>4500</v>
      </c>
      <c r="D61" s="447">
        <v>5500</v>
      </c>
      <c r="E61" s="447">
        <v>5500</v>
      </c>
      <c r="F61" s="447">
        <v>5500</v>
      </c>
      <c r="G61" s="447">
        <v>5500</v>
      </c>
      <c r="H61" s="447">
        <v>5500</v>
      </c>
      <c r="I61" s="447">
        <v>5500</v>
      </c>
      <c r="J61" s="447">
        <v>5500</v>
      </c>
      <c r="K61" s="447">
        <v>0</v>
      </c>
      <c r="L61" s="447">
        <v>0</v>
      </c>
      <c r="M61" s="447">
        <v>0</v>
      </c>
      <c r="N61" s="397">
        <f t="shared" ref="N61:N69" si="6">SUM(B61:M61)</f>
        <v>43000</v>
      </c>
      <c r="O61" s="394">
        <f>IFERROR(AVERAGEIF(B61:M61,"&gt;0"),"")</f>
        <v>5375</v>
      </c>
    </row>
    <row r="62" spans="1:15" s="25" customFormat="1" ht="14.1" customHeight="1" x14ac:dyDescent="0.2">
      <c r="A62" s="408" t="s">
        <v>604</v>
      </c>
      <c r="B62" s="447">
        <v>0</v>
      </c>
      <c r="C62" s="447">
        <v>141.65</v>
      </c>
      <c r="D62" s="447">
        <v>0</v>
      </c>
      <c r="E62" s="447">
        <v>0</v>
      </c>
      <c r="F62" s="447">
        <v>0</v>
      </c>
      <c r="G62" s="447">
        <v>0</v>
      </c>
      <c r="H62" s="447">
        <v>0</v>
      </c>
      <c r="I62" s="447">
        <v>0</v>
      </c>
      <c r="J62" s="447">
        <v>0</v>
      </c>
      <c r="K62" s="447">
        <v>0</v>
      </c>
      <c r="L62" s="447">
        <v>0</v>
      </c>
      <c r="M62" s="447">
        <v>0</v>
      </c>
      <c r="N62" s="397">
        <f t="shared" si="6"/>
        <v>141.65</v>
      </c>
      <c r="O62" s="394">
        <f t="shared" ref="O62:O69" si="7">IFERROR(AVERAGEIF(B62:M62,"&gt;0"),"")</f>
        <v>141.65</v>
      </c>
    </row>
    <row r="63" spans="1:15" s="25" customFormat="1" ht="14.1" customHeight="1" x14ac:dyDescent="0.2">
      <c r="A63" s="408" t="s">
        <v>515</v>
      </c>
      <c r="B63" s="447">
        <v>800</v>
      </c>
      <c r="C63" s="447">
        <v>800</v>
      </c>
      <c r="D63" s="447">
        <v>1800</v>
      </c>
      <c r="E63" s="447">
        <v>0</v>
      </c>
      <c r="F63" s="447">
        <v>0</v>
      </c>
      <c r="G63" s="447">
        <v>0</v>
      </c>
      <c r="H63" s="447">
        <v>0</v>
      </c>
      <c r="I63" s="447">
        <v>0</v>
      </c>
      <c r="J63" s="447">
        <v>0</v>
      </c>
      <c r="K63" s="447">
        <v>0</v>
      </c>
      <c r="L63" s="447">
        <v>0</v>
      </c>
      <c r="M63" s="447">
        <v>0</v>
      </c>
      <c r="N63" s="397">
        <f>SUM(B63:M63)</f>
        <v>3400</v>
      </c>
      <c r="O63" s="394">
        <f t="shared" si="7"/>
        <v>1133.3333333333333</v>
      </c>
    </row>
    <row r="64" spans="1:15" s="25" customFormat="1" ht="14.1" customHeight="1" x14ac:dyDescent="0.2">
      <c r="A64" s="408" t="s">
        <v>321</v>
      </c>
      <c r="B64" s="447">
        <v>0</v>
      </c>
      <c r="C64" s="447">
        <v>0</v>
      </c>
      <c r="D64" s="447">
        <v>0</v>
      </c>
      <c r="E64" s="447">
        <v>0</v>
      </c>
      <c r="F64" s="447">
        <v>0</v>
      </c>
      <c r="G64" s="447">
        <v>0</v>
      </c>
      <c r="H64" s="447">
        <v>0</v>
      </c>
      <c r="I64" s="447">
        <v>0</v>
      </c>
      <c r="J64" s="447">
        <v>0</v>
      </c>
      <c r="K64" s="447">
        <v>0</v>
      </c>
      <c r="L64" s="447">
        <v>0</v>
      </c>
      <c r="M64" s="447">
        <v>0</v>
      </c>
      <c r="N64" s="409">
        <f>SUM(B64:M64)</f>
        <v>0</v>
      </c>
      <c r="O64" s="394" t="str">
        <f t="shared" si="7"/>
        <v/>
      </c>
    </row>
    <row r="65" spans="1:16" s="25" customFormat="1" ht="14.1" customHeight="1" x14ac:dyDescent="0.2">
      <c r="A65" s="410" t="s">
        <v>148</v>
      </c>
      <c r="B65" s="447">
        <v>10</v>
      </c>
      <c r="C65" s="447">
        <v>10</v>
      </c>
      <c r="D65" s="447">
        <v>10</v>
      </c>
      <c r="E65" s="447">
        <v>0</v>
      </c>
      <c r="F65" s="447">
        <v>20.9</v>
      </c>
      <c r="G65" s="447">
        <v>10</v>
      </c>
      <c r="H65" s="447">
        <v>0</v>
      </c>
      <c r="I65" s="447">
        <v>10</v>
      </c>
      <c r="J65" s="447">
        <v>0</v>
      </c>
      <c r="K65" s="447">
        <v>0</v>
      </c>
      <c r="L65" s="447">
        <v>0</v>
      </c>
      <c r="M65" s="447">
        <v>0</v>
      </c>
      <c r="N65" s="397">
        <f t="shared" si="6"/>
        <v>70.900000000000006</v>
      </c>
      <c r="O65" s="394">
        <f t="shared" si="7"/>
        <v>11.816666666666668</v>
      </c>
    </row>
    <row r="66" spans="1:16" s="25" customFormat="1" ht="14.1" customHeight="1" x14ac:dyDescent="0.2">
      <c r="A66" s="410" t="s">
        <v>252</v>
      </c>
      <c r="B66" s="447">
        <v>0</v>
      </c>
      <c r="C66" s="447">
        <v>0</v>
      </c>
      <c r="D66" s="447">
        <v>6.6</v>
      </c>
      <c r="E66" s="447">
        <v>0.53</v>
      </c>
      <c r="F66" s="447">
        <v>0.23</v>
      </c>
      <c r="G66" s="447">
        <v>0</v>
      </c>
      <c r="H66" s="447">
        <v>90.2</v>
      </c>
      <c r="I66" s="447">
        <v>0</v>
      </c>
      <c r="J66" s="447">
        <v>0</v>
      </c>
      <c r="K66" s="447">
        <v>0</v>
      </c>
      <c r="L66" s="447">
        <v>0</v>
      </c>
      <c r="M66" s="447">
        <v>0</v>
      </c>
      <c r="N66" s="397">
        <f t="shared" si="6"/>
        <v>97.56</v>
      </c>
      <c r="O66" s="394">
        <f t="shared" si="7"/>
        <v>24.39</v>
      </c>
    </row>
    <row r="67" spans="1:16" s="25" customFormat="1" ht="14.1" customHeight="1" x14ac:dyDescent="0.2">
      <c r="A67" s="411" t="s">
        <v>3</v>
      </c>
      <c r="B67" s="447">
        <v>35.700000000000003</v>
      </c>
      <c r="C67" s="447">
        <v>57.3</v>
      </c>
      <c r="D67" s="447">
        <v>221.4</v>
      </c>
      <c r="E67" s="447">
        <v>0</v>
      </c>
      <c r="F67" s="447">
        <v>0</v>
      </c>
      <c r="G67" s="447">
        <v>0</v>
      </c>
      <c r="H67" s="447">
        <v>0</v>
      </c>
      <c r="I67" s="447">
        <v>0</v>
      </c>
      <c r="J67" s="447">
        <v>0</v>
      </c>
      <c r="K67" s="447">
        <v>0</v>
      </c>
      <c r="L67" s="447">
        <v>0</v>
      </c>
      <c r="M67" s="447">
        <v>0</v>
      </c>
      <c r="N67" s="397">
        <f t="shared" si="6"/>
        <v>314.39999999999998</v>
      </c>
      <c r="O67" s="394">
        <f t="shared" si="7"/>
        <v>104.8</v>
      </c>
    </row>
    <row r="68" spans="1:16" s="25" customFormat="1" ht="14.1" customHeight="1" x14ac:dyDescent="0.2">
      <c r="A68" s="411" t="s">
        <v>681</v>
      </c>
      <c r="B68" s="447"/>
      <c r="C68" s="447"/>
      <c r="D68" s="447"/>
      <c r="E68" s="447"/>
      <c r="F68" s="447"/>
      <c r="G68" s="447"/>
      <c r="H68" s="447">
        <v>1350</v>
      </c>
      <c r="I68" s="447"/>
      <c r="J68" s="447"/>
      <c r="K68" s="447"/>
      <c r="L68" s="447"/>
      <c r="M68" s="447"/>
      <c r="N68" s="397"/>
      <c r="O68" s="394"/>
    </row>
    <row r="69" spans="1:16" s="25" customFormat="1" ht="14.1" customHeight="1" x14ac:dyDescent="0.2">
      <c r="A69" s="411" t="s">
        <v>516</v>
      </c>
      <c r="B69" s="447">
        <v>0</v>
      </c>
      <c r="C69" s="447">
        <v>0</v>
      </c>
      <c r="D69" s="447">
        <v>0</v>
      </c>
      <c r="E69" s="447">
        <v>0</v>
      </c>
      <c r="F69" s="447">
        <v>0</v>
      </c>
      <c r="G69" s="447">
        <v>0</v>
      </c>
      <c r="H69" s="447">
        <v>0</v>
      </c>
      <c r="I69" s="447">
        <v>0</v>
      </c>
      <c r="J69" s="447">
        <v>0</v>
      </c>
      <c r="K69" s="447">
        <v>0</v>
      </c>
      <c r="L69" s="447">
        <v>0</v>
      </c>
      <c r="M69" s="447">
        <v>0</v>
      </c>
      <c r="N69" s="409">
        <f t="shared" si="6"/>
        <v>0</v>
      </c>
      <c r="O69" s="394" t="str">
        <f t="shared" si="7"/>
        <v/>
      </c>
    </row>
    <row r="70" spans="1:16" s="25" customFormat="1" ht="14.1" customHeight="1" thickBot="1" x14ac:dyDescent="0.25">
      <c r="A70" s="412" t="s">
        <v>1</v>
      </c>
      <c r="B70" s="413">
        <f>SUM(B61:B69)</f>
        <v>845.7</v>
      </c>
      <c r="C70" s="413">
        <f t="shared" ref="C70:M70" si="8">SUM(C61:C69)</f>
        <v>5508.95</v>
      </c>
      <c r="D70" s="413">
        <f t="shared" si="8"/>
        <v>7538</v>
      </c>
      <c r="E70" s="413">
        <f t="shared" si="8"/>
        <v>5500.53</v>
      </c>
      <c r="F70" s="413">
        <f t="shared" si="8"/>
        <v>5521.1299999999992</v>
      </c>
      <c r="G70" s="413">
        <f t="shared" si="8"/>
        <v>5510</v>
      </c>
      <c r="H70" s="413">
        <f t="shared" si="8"/>
        <v>6940.2</v>
      </c>
      <c r="I70" s="413">
        <f t="shared" si="8"/>
        <v>5510</v>
      </c>
      <c r="J70" s="413">
        <f t="shared" si="8"/>
        <v>5500</v>
      </c>
      <c r="K70" s="413">
        <f t="shared" si="8"/>
        <v>0</v>
      </c>
      <c r="L70" s="413">
        <f t="shared" si="8"/>
        <v>0</v>
      </c>
      <c r="M70" s="413">
        <f t="shared" si="8"/>
        <v>0</v>
      </c>
      <c r="N70" s="460">
        <f>SUM(B70:M70)</f>
        <v>48374.509999999995</v>
      </c>
      <c r="O70" s="497">
        <f>IFERROR(AVERAGEIF(B70:M70,"&gt;0"),"")</f>
        <v>5374.9455555555551</v>
      </c>
    </row>
    <row r="71" spans="1:16" s="25" customFormat="1" ht="14.1" customHeight="1" thickBot="1" x14ac:dyDescent="0.25">
      <c r="A71" s="415"/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256"/>
      <c r="O71" s="417"/>
    </row>
    <row r="72" spans="1:16" s="34" customFormat="1" ht="14.1" customHeight="1" thickBot="1" x14ac:dyDescent="0.25">
      <c r="A72" s="451" t="s">
        <v>9</v>
      </c>
      <c r="B72" s="419">
        <f>'[2]2020'!C51</f>
        <v>15595.87</v>
      </c>
      <c r="C72" s="419">
        <f>'[2]2020'!D51</f>
        <v>16377.52</v>
      </c>
      <c r="D72" s="419">
        <f>'[2]2020'!E51</f>
        <v>18775.41</v>
      </c>
      <c r="E72" s="419">
        <f>'[2]2020'!F51</f>
        <v>20187.439999999999</v>
      </c>
      <c r="F72" s="419">
        <f>'[2]2020'!G51</f>
        <v>22059.21</v>
      </c>
      <c r="G72" s="419">
        <f>'[2]2020'!H51</f>
        <v>24843.74</v>
      </c>
      <c r="H72" s="419">
        <f>'[2]2020'!I51</f>
        <v>27087.84</v>
      </c>
      <c r="I72" s="419">
        <f>'[2]2020'!J51</f>
        <v>30172.65</v>
      </c>
      <c r="J72" s="419">
        <f>'[2]2020'!K51</f>
        <v>31993.9</v>
      </c>
      <c r="K72" s="419">
        <f>'[2]2020'!L51</f>
        <v>0</v>
      </c>
      <c r="L72" s="419">
        <f>'[2]2020'!M51</f>
        <v>0</v>
      </c>
      <c r="M72" s="419">
        <f>'[2]2020'!N51</f>
        <v>0</v>
      </c>
      <c r="N72" s="452"/>
      <c r="O72" s="452"/>
      <c r="P72" s="43"/>
    </row>
    <row r="73" spans="1:16" s="25" customFormat="1" ht="13.5" customHeight="1" x14ac:dyDescent="0.2">
      <c r="N73" s="43"/>
      <c r="O73" s="30"/>
      <c r="P73" s="30"/>
    </row>
    <row r="74" spans="1:16" ht="13.5" customHeight="1" x14ac:dyDescent="0.2"/>
    <row r="75" spans="1:16" ht="13.5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82677165354330717" right="0.43307086614173229" top="0.35433070866141736" bottom="0.35433070866141736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9"/>
  <dimension ref="A1:O56"/>
  <sheetViews>
    <sheetView topLeftCell="A31" zoomScale="140" zoomScaleNormal="140" workbookViewId="0">
      <selection activeCell="J50" sqref="J50"/>
    </sheetView>
  </sheetViews>
  <sheetFormatPr defaultRowHeight="12.75" x14ac:dyDescent="0.2"/>
  <cols>
    <col min="1" max="1" width="37.28515625" style="44" customWidth="1"/>
    <col min="2" max="13" width="9.7109375" style="44" customWidth="1"/>
    <col min="14" max="14" width="9.7109375" style="219" customWidth="1"/>
    <col min="15" max="15" width="9.7109375" style="44" customWidth="1"/>
    <col min="16" max="16384" width="9.140625" style="44"/>
  </cols>
  <sheetData>
    <row r="1" spans="1:15" ht="15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4.1" customHeight="1" thickBot="1" x14ac:dyDescent="0.25">
      <c r="A2" s="514" t="s">
        <v>474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7"/>
    </row>
    <row r="3" spans="1:15" s="47" customFormat="1" ht="14.1" customHeight="1" thickBot="1" x14ac:dyDescent="0.25">
      <c r="A3" s="67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31"/>
      <c r="O3" s="69"/>
    </row>
    <row r="4" spans="1:15" ht="12.6" customHeight="1" thickBot="1" x14ac:dyDescent="0.25">
      <c r="A4" s="569" t="s">
        <v>24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71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5" t="s">
        <v>113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184">
        <f t="shared" ref="N7:N13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605</v>
      </c>
      <c r="B8" s="50">
        <v>0</v>
      </c>
      <c r="C8" s="50">
        <v>0</v>
      </c>
      <c r="D8" s="50">
        <v>124.48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184">
        <f t="shared" si="0"/>
        <v>124.48</v>
      </c>
      <c r="O8" s="106">
        <f t="shared" ref="O8:O43" si="1">IFERROR(AVERAGEIF(B8:M8,"&gt;0"),"")</f>
        <v>124.48</v>
      </c>
    </row>
    <row r="9" spans="1:15" s="25" customFormat="1" ht="12.6" customHeight="1" x14ac:dyDescent="0.2">
      <c r="A9" s="105" t="s">
        <v>624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184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278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8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184">
        <f t="shared" si="0"/>
        <v>8</v>
      </c>
      <c r="O10" s="106">
        <f t="shared" si="1"/>
        <v>8</v>
      </c>
    </row>
    <row r="11" spans="1:15" s="25" customFormat="1" ht="12.6" customHeight="1" x14ac:dyDescent="0.2">
      <c r="A11" s="105" t="s">
        <v>167</v>
      </c>
      <c r="B11" s="50">
        <v>0</v>
      </c>
      <c r="C11" s="50">
        <v>1092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184">
        <f t="shared" si="0"/>
        <v>1092</v>
      </c>
      <c r="O11" s="106">
        <f t="shared" si="1"/>
        <v>1092</v>
      </c>
    </row>
    <row r="12" spans="1:15" s="25" customFormat="1" ht="12.6" customHeight="1" x14ac:dyDescent="0.2">
      <c r="A12" s="105" t="s">
        <v>157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184">
        <f t="shared" si="0"/>
        <v>0</v>
      </c>
      <c r="O12" s="106" t="str">
        <f t="shared" si="1"/>
        <v/>
      </c>
    </row>
    <row r="13" spans="1:15" s="25" customFormat="1" ht="12.6" customHeight="1" x14ac:dyDescent="0.2">
      <c r="A13" s="105" t="s">
        <v>386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184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149</v>
      </c>
      <c r="B14" s="50">
        <v>0</v>
      </c>
      <c r="C14" s="50">
        <v>150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184">
        <f t="shared" ref="N14:N22" si="2">SUM(B14:M14)</f>
        <v>150</v>
      </c>
      <c r="O14" s="106">
        <f t="shared" si="1"/>
        <v>150</v>
      </c>
    </row>
    <row r="15" spans="1:15" s="25" customFormat="1" ht="12.6" customHeight="1" x14ac:dyDescent="0.2">
      <c r="A15" s="105" t="s">
        <v>182</v>
      </c>
      <c r="B15" s="50">
        <v>0</v>
      </c>
      <c r="C15" s="50">
        <v>0</v>
      </c>
      <c r="D15" s="50">
        <v>1074.25</v>
      </c>
      <c r="E15" s="50">
        <v>0</v>
      </c>
      <c r="F15" s="50">
        <v>0</v>
      </c>
      <c r="G15" s="50">
        <v>264.39999999999998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184">
        <f t="shared" si="2"/>
        <v>1338.65</v>
      </c>
      <c r="O15" s="106">
        <f t="shared" si="1"/>
        <v>669.32500000000005</v>
      </c>
    </row>
    <row r="16" spans="1:15" s="25" customFormat="1" ht="12.6" customHeight="1" x14ac:dyDescent="0.2">
      <c r="A16" s="105" t="s">
        <v>187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184">
        <f t="shared" si="2"/>
        <v>0</v>
      </c>
      <c r="O16" s="106" t="str">
        <f t="shared" si="1"/>
        <v/>
      </c>
    </row>
    <row r="17" spans="1:15" s="25" customFormat="1" ht="12.6" customHeight="1" x14ac:dyDescent="0.2">
      <c r="A17" s="105" t="s">
        <v>491</v>
      </c>
      <c r="B17" s="50">
        <v>0</v>
      </c>
      <c r="C17" s="50">
        <v>0</v>
      </c>
      <c r="D17" s="50">
        <v>317.35000000000002</v>
      </c>
      <c r="E17" s="50">
        <v>221.02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184">
        <f t="shared" si="2"/>
        <v>538.37</v>
      </c>
      <c r="O17" s="106">
        <f t="shared" si="1"/>
        <v>269.185</v>
      </c>
    </row>
    <row r="18" spans="1:15" s="25" customFormat="1" ht="12.6" customHeight="1" x14ac:dyDescent="0.2">
      <c r="A18" s="117" t="s">
        <v>245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184">
        <f t="shared" si="2"/>
        <v>0</v>
      </c>
      <c r="O18" s="106" t="str">
        <f t="shared" si="1"/>
        <v/>
      </c>
    </row>
    <row r="19" spans="1:15" s="25" customFormat="1" ht="12.6" customHeight="1" x14ac:dyDescent="0.2">
      <c r="A19" s="105" t="s">
        <v>67</v>
      </c>
      <c r="B19" s="50">
        <v>0</v>
      </c>
      <c r="C19" s="50">
        <v>0</v>
      </c>
      <c r="D19" s="50">
        <v>340.15</v>
      </c>
      <c r="E19" s="50">
        <v>0</v>
      </c>
      <c r="F19" s="50">
        <v>0</v>
      </c>
      <c r="G19" s="50">
        <v>22.46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184">
        <f>SUM(B19:M19)</f>
        <v>362.60999999999996</v>
      </c>
      <c r="O19" s="106">
        <f t="shared" si="1"/>
        <v>181.30499999999998</v>
      </c>
    </row>
    <row r="20" spans="1:15" s="25" customFormat="1" ht="12.6" customHeight="1" x14ac:dyDescent="0.2">
      <c r="A20" s="105" t="s">
        <v>557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184">
        <f t="shared" si="2"/>
        <v>0</v>
      </c>
      <c r="O20" s="106" t="str">
        <f t="shared" si="1"/>
        <v/>
      </c>
    </row>
    <row r="21" spans="1:15" s="25" customFormat="1" ht="12.6" customHeight="1" x14ac:dyDescent="0.2">
      <c r="A21" s="105" t="s">
        <v>158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184">
        <f t="shared" si="2"/>
        <v>0</v>
      </c>
      <c r="O21" s="106" t="str">
        <f t="shared" si="1"/>
        <v/>
      </c>
    </row>
    <row r="22" spans="1:15" s="25" customFormat="1" ht="12.6" customHeight="1" x14ac:dyDescent="0.2">
      <c r="A22" s="105" t="s">
        <v>142</v>
      </c>
      <c r="B22" s="50">
        <v>0</v>
      </c>
      <c r="C22" s="50">
        <v>0</v>
      </c>
      <c r="D22" s="50">
        <v>0</v>
      </c>
      <c r="E22" s="50">
        <v>0</v>
      </c>
      <c r="F22" s="50">
        <v>80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184">
        <f t="shared" si="2"/>
        <v>80</v>
      </c>
      <c r="O22" s="106">
        <f t="shared" si="1"/>
        <v>80</v>
      </c>
    </row>
    <row r="23" spans="1:15" s="25" customFormat="1" ht="12.6" customHeight="1" x14ac:dyDescent="0.2">
      <c r="A23" s="105" t="s">
        <v>88</v>
      </c>
      <c r="B23" s="50">
        <v>0</v>
      </c>
      <c r="C23" s="50">
        <v>75</v>
      </c>
      <c r="D23" s="50">
        <v>84.3</v>
      </c>
      <c r="E23" s="50">
        <v>18.95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184">
        <f t="shared" ref="N23:N44" si="3">SUM(B23:M23)</f>
        <v>178.25</v>
      </c>
      <c r="O23" s="106">
        <f t="shared" si="1"/>
        <v>59.416666666666664</v>
      </c>
    </row>
    <row r="24" spans="1:15" s="25" customFormat="1" ht="12.6" customHeight="1" x14ac:dyDescent="0.2">
      <c r="A24" s="105" t="s">
        <v>418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184">
        <f t="shared" si="3"/>
        <v>0</v>
      </c>
      <c r="O24" s="106" t="str">
        <f t="shared" si="1"/>
        <v/>
      </c>
    </row>
    <row r="25" spans="1:15" s="25" customFormat="1" ht="12.6" customHeight="1" x14ac:dyDescent="0.2">
      <c r="A25" s="105" t="s">
        <v>77</v>
      </c>
      <c r="B25" s="50">
        <v>0</v>
      </c>
      <c r="C25" s="50">
        <v>0</v>
      </c>
      <c r="D25" s="50">
        <v>0</v>
      </c>
      <c r="E25" s="50">
        <v>0</v>
      </c>
      <c r="F25" s="50">
        <v>100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184">
        <f t="shared" si="3"/>
        <v>100</v>
      </c>
      <c r="O25" s="106">
        <f t="shared" si="1"/>
        <v>100</v>
      </c>
    </row>
    <row r="26" spans="1:15" s="25" customFormat="1" ht="12.6" customHeight="1" x14ac:dyDescent="0.2">
      <c r="A26" s="105" t="s">
        <v>111</v>
      </c>
      <c r="B26" s="50">
        <v>0</v>
      </c>
      <c r="C26" s="50">
        <v>0</v>
      </c>
      <c r="D26" s="50">
        <v>48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184">
        <f t="shared" si="3"/>
        <v>48</v>
      </c>
      <c r="O26" s="106">
        <f t="shared" si="1"/>
        <v>48</v>
      </c>
    </row>
    <row r="27" spans="1:15" s="25" customFormat="1" ht="12.6" customHeight="1" x14ac:dyDescent="0.2">
      <c r="A27" s="105" t="s">
        <v>126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184">
        <f t="shared" si="3"/>
        <v>0</v>
      </c>
      <c r="O27" s="106" t="str">
        <f t="shared" si="1"/>
        <v/>
      </c>
    </row>
    <row r="28" spans="1:15" s="25" customFormat="1" ht="12.6" customHeight="1" x14ac:dyDescent="0.2">
      <c r="A28" s="105" t="s">
        <v>76</v>
      </c>
      <c r="B28" s="50">
        <v>0</v>
      </c>
      <c r="C28" s="50">
        <v>0</v>
      </c>
      <c r="D28" s="50">
        <v>554.5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184">
        <f t="shared" si="3"/>
        <v>554.5</v>
      </c>
      <c r="O28" s="106">
        <f t="shared" si="1"/>
        <v>554.5</v>
      </c>
    </row>
    <row r="29" spans="1:15" s="25" customFormat="1" ht="12.6" customHeight="1" x14ac:dyDescent="0.2">
      <c r="A29" s="105" t="s">
        <v>510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184">
        <f t="shared" si="3"/>
        <v>0</v>
      </c>
      <c r="O29" s="106" t="str">
        <f t="shared" si="1"/>
        <v/>
      </c>
    </row>
    <row r="30" spans="1:15" s="25" customFormat="1" ht="12.6" customHeight="1" x14ac:dyDescent="0.2">
      <c r="A30" s="105" t="s">
        <v>176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184">
        <f t="shared" si="3"/>
        <v>0</v>
      </c>
      <c r="O30" s="106" t="str">
        <f t="shared" si="1"/>
        <v/>
      </c>
    </row>
    <row r="31" spans="1:15" s="25" customFormat="1" ht="12.6" customHeight="1" x14ac:dyDescent="0.2">
      <c r="A31" s="270" t="s">
        <v>372</v>
      </c>
      <c r="B31" s="50">
        <v>29.82</v>
      </c>
      <c r="C31" s="50">
        <v>29.82</v>
      </c>
      <c r="D31" s="50">
        <v>29.82</v>
      </c>
      <c r="E31" s="50">
        <v>29.82</v>
      </c>
      <c r="F31" s="50">
        <v>29.82</v>
      </c>
      <c r="G31" s="50">
        <v>29.82</v>
      </c>
      <c r="H31" s="50">
        <v>29.82</v>
      </c>
      <c r="I31" s="50">
        <v>29.82</v>
      </c>
      <c r="J31" s="50">
        <v>29.82</v>
      </c>
      <c r="K31" s="50">
        <v>0</v>
      </c>
      <c r="L31" s="50">
        <v>0</v>
      </c>
      <c r="M31" s="50">
        <v>0</v>
      </c>
      <c r="N31" s="184">
        <f t="shared" si="3"/>
        <v>268.38</v>
      </c>
      <c r="O31" s="106">
        <f t="shared" si="1"/>
        <v>29.82</v>
      </c>
    </row>
    <row r="32" spans="1:15" s="25" customFormat="1" ht="12.6" customHeight="1" x14ac:dyDescent="0.2">
      <c r="A32" s="105" t="s">
        <v>173</v>
      </c>
      <c r="B32" s="50">
        <v>0</v>
      </c>
      <c r="C32" s="50">
        <v>400</v>
      </c>
      <c r="D32" s="50">
        <v>800</v>
      </c>
      <c r="E32" s="50">
        <v>0</v>
      </c>
      <c r="F32" s="50">
        <v>240</v>
      </c>
      <c r="G32" s="50">
        <v>0</v>
      </c>
      <c r="H32" s="50">
        <v>0</v>
      </c>
      <c r="I32" s="50">
        <v>240</v>
      </c>
      <c r="J32" s="50">
        <v>240</v>
      </c>
      <c r="K32" s="50">
        <v>0</v>
      </c>
      <c r="L32" s="50">
        <v>0</v>
      </c>
      <c r="M32" s="50">
        <v>0</v>
      </c>
      <c r="N32" s="184">
        <f t="shared" si="3"/>
        <v>1920</v>
      </c>
      <c r="O32" s="106">
        <f t="shared" si="1"/>
        <v>384</v>
      </c>
    </row>
    <row r="33" spans="1:15" s="25" customFormat="1" ht="12.6" customHeight="1" x14ac:dyDescent="0.2">
      <c r="A33" s="105" t="s">
        <v>197</v>
      </c>
      <c r="B33" s="50">
        <v>0</v>
      </c>
      <c r="C33" s="50"/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184">
        <f t="shared" si="3"/>
        <v>0</v>
      </c>
      <c r="O33" s="106" t="str">
        <f t="shared" si="1"/>
        <v/>
      </c>
    </row>
    <row r="34" spans="1:15" s="25" customFormat="1" ht="12.6" customHeight="1" x14ac:dyDescent="0.2">
      <c r="A34" s="105" t="s">
        <v>500</v>
      </c>
      <c r="B34" s="50">
        <v>0</v>
      </c>
      <c r="C34" s="50">
        <v>0</v>
      </c>
      <c r="D34" s="50">
        <v>313.8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289.7</v>
      </c>
      <c r="K34" s="50">
        <v>0</v>
      </c>
      <c r="L34" s="50">
        <v>0</v>
      </c>
      <c r="M34" s="50">
        <v>0</v>
      </c>
      <c r="N34" s="184">
        <f t="shared" si="3"/>
        <v>603.5</v>
      </c>
      <c r="O34" s="106">
        <f t="shared" si="1"/>
        <v>301.75</v>
      </c>
    </row>
    <row r="35" spans="1:15" s="25" customFormat="1" ht="12.6" customHeight="1" x14ac:dyDescent="0.2">
      <c r="A35" s="105" t="s">
        <v>606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184">
        <f t="shared" si="3"/>
        <v>0</v>
      </c>
      <c r="O35" s="106" t="str">
        <f t="shared" si="1"/>
        <v/>
      </c>
    </row>
    <row r="36" spans="1:15" s="25" customFormat="1" ht="12.6" customHeight="1" x14ac:dyDescent="0.2">
      <c r="A36" s="105" t="s">
        <v>395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184">
        <f t="shared" si="3"/>
        <v>0</v>
      </c>
      <c r="O36" s="106" t="str">
        <f t="shared" si="1"/>
        <v/>
      </c>
    </row>
    <row r="37" spans="1:15" s="25" customFormat="1" ht="12.6" customHeight="1" x14ac:dyDescent="0.2">
      <c r="A37" s="105" t="s">
        <v>95</v>
      </c>
      <c r="B37" s="50">
        <v>151.56</v>
      </c>
      <c r="C37" s="50">
        <v>107.88</v>
      </c>
      <c r="D37" s="50">
        <v>246.53</v>
      </c>
      <c r="E37" s="50">
        <v>233.03</v>
      </c>
      <c r="F37" s="50">
        <v>80.11</v>
      </c>
      <c r="G37" s="50">
        <v>82.98</v>
      </c>
      <c r="H37" s="50">
        <v>94.56</v>
      </c>
      <c r="I37" s="50">
        <v>78.22</v>
      </c>
      <c r="J37" s="50">
        <v>86.85</v>
      </c>
      <c r="K37" s="50">
        <v>0</v>
      </c>
      <c r="L37" s="50">
        <v>0</v>
      </c>
      <c r="M37" s="50">
        <v>0</v>
      </c>
      <c r="N37" s="184">
        <f t="shared" si="3"/>
        <v>1161.72</v>
      </c>
      <c r="O37" s="106">
        <f t="shared" si="1"/>
        <v>129.08000000000001</v>
      </c>
    </row>
    <row r="38" spans="1:15" s="25" customFormat="1" ht="12.6" customHeight="1" x14ac:dyDescent="0.2">
      <c r="A38" s="105" t="s">
        <v>99</v>
      </c>
      <c r="B38" s="50">
        <v>616.16</v>
      </c>
      <c r="C38" s="50">
        <v>616.05999999999995</v>
      </c>
      <c r="D38" s="50">
        <v>1876.06</v>
      </c>
      <c r="E38" s="50">
        <v>596.05999999999995</v>
      </c>
      <c r="F38" s="50">
        <v>616.05999999999995</v>
      </c>
      <c r="G38" s="50">
        <v>616.05999999999995</v>
      </c>
      <c r="H38" s="50">
        <v>623.05999999999995</v>
      </c>
      <c r="I38" s="50">
        <v>623.05999999999995</v>
      </c>
      <c r="J38" s="50">
        <v>843.06</v>
      </c>
      <c r="K38" s="50">
        <v>0</v>
      </c>
      <c r="L38" s="50">
        <v>0</v>
      </c>
      <c r="M38" s="50">
        <v>0</v>
      </c>
      <c r="N38" s="184">
        <f t="shared" si="3"/>
        <v>7025.6399999999976</v>
      </c>
      <c r="O38" s="106">
        <f t="shared" si="1"/>
        <v>780.62666666666644</v>
      </c>
    </row>
    <row r="39" spans="1:15" s="25" customFormat="1" ht="12.6" customHeight="1" x14ac:dyDescent="0.2">
      <c r="A39" s="105" t="s">
        <v>75</v>
      </c>
      <c r="B39" s="50">
        <v>107.15</v>
      </c>
      <c r="C39" s="50">
        <v>132.28</v>
      </c>
      <c r="D39" s="50">
        <v>224.3</v>
      </c>
      <c r="E39" s="50">
        <v>124.69</v>
      </c>
      <c r="F39" s="50">
        <v>115.88</v>
      </c>
      <c r="G39" s="50">
        <v>206.81</v>
      </c>
      <c r="H39" s="50">
        <v>118.71</v>
      </c>
      <c r="I39" s="50">
        <v>105.91</v>
      </c>
      <c r="J39" s="50">
        <v>88.82</v>
      </c>
      <c r="K39" s="50">
        <v>0</v>
      </c>
      <c r="L39" s="50">
        <v>0</v>
      </c>
      <c r="M39" s="50">
        <v>0</v>
      </c>
      <c r="N39" s="184">
        <f t="shared" si="3"/>
        <v>1224.5500000000002</v>
      </c>
      <c r="O39" s="106">
        <f t="shared" si="1"/>
        <v>136.06111111111113</v>
      </c>
    </row>
    <row r="40" spans="1:15" s="25" customFormat="1" ht="12.6" customHeight="1" x14ac:dyDescent="0.2">
      <c r="A40" s="105" t="s">
        <v>353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184">
        <f t="shared" si="3"/>
        <v>0</v>
      </c>
      <c r="O40" s="106" t="str">
        <f t="shared" si="1"/>
        <v/>
      </c>
    </row>
    <row r="41" spans="1:15" s="25" customFormat="1" ht="12.6" customHeight="1" x14ac:dyDescent="0.2">
      <c r="A41" s="105" t="s">
        <v>79</v>
      </c>
      <c r="B41" s="50">
        <v>0</v>
      </c>
      <c r="C41" s="50">
        <v>42</v>
      </c>
      <c r="D41" s="50">
        <v>43.5</v>
      </c>
      <c r="E41" s="50">
        <v>42</v>
      </c>
      <c r="F41" s="50">
        <v>78.5</v>
      </c>
      <c r="G41" s="50">
        <v>49</v>
      </c>
      <c r="H41" s="50">
        <v>49</v>
      </c>
      <c r="I41" s="50">
        <v>49</v>
      </c>
      <c r="J41" s="50">
        <v>49</v>
      </c>
      <c r="K41" s="50">
        <v>0</v>
      </c>
      <c r="L41" s="50">
        <v>0</v>
      </c>
      <c r="M41" s="50">
        <v>0</v>
      </c>
      <c r="N41" s="184">
        <f t="shared" si="3"/>
        <v>402</v>
      </c>
      <c r="O41" s="106">
        <f t="shared" si="1"/>
        <v>50.25</v>
      </c>
    </row>
    <row r="42" spans="1:15" s="25" customFormat="1" ht="12.6" customHeight="1" x14ac:dyDescent="0.2">
      <c r="A42" s="105" t="s">
        <v>81</v>
      </c>
      <c r="B42" s="50">
        <v>0</v>
      </c>
      <c r="C42" s="50">
        <v>300.52</v>
      </c>
      <c r="D42" s="50">
        <v>153.84</v>
      </c>
      <c r="E42" s="50">
        <v>150.63999999999999</v>
      </c>
      <c r="F42" s="50">
        <v>146.43</v>
      </c>
      <c r="G42" s="50">
        <v>146.43</v>
      </c>
      <c r="H42" s="50">
        <v>152.87</v>
      </c>
      <c r="I42" s="50">
        <v>146.43</v>
      </c>
      <c r="J42" s="50">
        <v>146.43</v>
      </c>
      <c r="K42" s="50">
        <v>0</v>
      </c>
      <c r="L42" s="50">
        <v>0</v>
      </c>
      <c r="M42" s="50">
        <v>0</v>
      </c>
      <c r="N42" s="184">
        <f t="shared" si="3"/>
        <v>1343.5900000000001</v>
      </c>
      <c r="O42" s="106">
        <f t="shared" si="1"/>
        <v>167.94875000000002</v>
      </c>
    </row>
    <row r="43" spans="1:15" s="25" customFormat="1" ht="12.6" customHeight="1" x14ac:dyDescent="0.2">
      <c r="A43" s="105" t="s">
        <v>87</v>
      </c>
      <c r="B43" s="50">
        <v>0.61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184">
        <f t="shared" si="3"/>
        <v>0.61</v>
      </c>
      <c r="O43" s="106">
        <f t="shared" si="1"/>
        <v>0.61</v>
      </c>
    </row>
    <row r="44" spans="1:15" s="25" customFormat="1" ht="12.6" customHeight="1" thickBot="1" x14ac:dyDescent="0.25">
      <c r="A44" s="168" t="s">
        <v>1</v>
      </c>
      <c r="B44" s="178">
        <f t="shared" ref="B44:M44" si="4">SUM(B7:B43)</f>
        <v>905.3</v>
      </c>
      <c r="C44" s="178">
        <f t="shared" si="4"/>
        <v>2945.56</v>
      </c>
      <c r="D44" s="178">
        <f t="shared" si="4"/>
        <v>6230.88</v>
      </c>
      <c r="E44" s="178">
        <f t="shared" si="4"/>
        <v>1416.21</v>
      </c>
      <c r="F44" s="178">
        <f t="shared" si="4"/>
        <v>1486.8</v>
      </c>
      <c r="G44" s="178">
        <f t="shared" si="4"/>
        <v>1425.96</v>
      </c>
      <c r="H44" s="178">
        <f t="shared" si="4"/>
        <v>1068.02</v>
      </c>
      <c r="I44" s="178">
        <f t="shared" si="4"/>
        <v>1272.44</v>
      </c>
      <c r="J44" s="178">
        <f t="shared" si="4"/>
        <v>1773.6799999999998</v>
      </c>
      <c r="K44" s="178">
        <f t="shared" si="4"/>
        <v>0</v>
      </c>
      <c r="L44" s="178">
        <f t="shared" si="4"/>
        <v>0</v>
      </c>
      <c r="M44" s="181">
        <f t="shared" si="4"/>
        <v>0</v>
      </c>
      <c r="N44" s="172">
        <f t="shared" si="3"/>
        <v>18524.849999999999</v>
      </c>
      <c r="O44" s="315">
        <f>IFERROR(AVERAGEIF(B44:M44,"&gt;0"),"")</f>
        <v>2058.3166666666666</v>
      </c>
    </row>
    <row r="45" spans="1:15" s="25" customFormat="1" ht="12.6" customHeight="1" thickBo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1"/>
    </row>
    <row r="46" spans="1:15" s="71" customFormat="1" ht="12.6" customHeight="1" thickBot="1" x14ac:dyDescent="0.25">
      <c r="A46" s="72" t="s">
        <v>2</v>
      </c>
      <c r="B46" s="136">
        <f t="shared" ref="B46:M46" si="5">B6</f>
        <v>43831</v>
      </c>
      <c r="C46" s="137">
        <f t="shared" si="5"/>
        <v>43862</v>
      </c>
      <c r="D46" s="137">
        <f t="shared" si="5"/>
        <v>43891</v>
      </c>
      <c r="E46" s="137">
        <f t="shared" si="5"/>
        <v>43922</v>
      </c>
      <c r="F46" s="137">
        <f t="shared" si="5"/>
        <v>43952</v>
      </c>
      <c r="G46" s="137">
        <f t="shared" si="5"/>
        <v>43983</v>
      </c>
      <c r="H46" s="137">
        <f t="shared" si="5"/>
        <v>44013</v>
      </c>
      <c r="I46" s="137">
        <f t="shared" si="5"/>
        <v>44044</v>
      </c>
      <c r="J46" s="137">
        <f t="shared" si="5"/>
        <v>44075</v>
      </c>
      <c r="K46" s="137">
        <f t="shared" si="5"/>
        <v>44105</v>
      </c>
      <c r="L46" s="154">
        <f t="shared" si="5"/>
        <v>44136</v>
      </c>
      <c r="M46" s="86">
        <f t="shared" si="5"/>
        <v>44166</v>
      </c>
      <c r="N46" s="73" t="str">
        <f>'PATO BRANCO'!N6</f>
        <v>Total</v>
      </c>
      <c r="O46" s="72" t="str">
        <f>'PATO BRANCO'!O6</f>
        <v>Média</v>
      </c>
    </row>
    <row r="47" spans="1:15" s="25" customFormat="1" ht="12.6" customHeight="1" x14ac:dyDescent="0.2">
      <c r="A47" s="111" t="s">
        <v>5</v>
      </c>
      <c r="B47" s="50">
        <v>0</v>
      </c>
      <c r="C47" s="50">
        <v>4000</v>
      </c>
      <c r="D47" s="50">
        <v>4500</v>
      </c>
      <c r="E47" s="50">
        <v>4500</v>
      </c>
      <c r="F47" s="50">
        <v>4500</v>
      </c>
      <c r="G47" s="50">
        <v>4500</v>
      </c>
      <c r="H47" s="50">
        <v>4500</v>
      </c>
      <c r="I47" s="50">
        <v>4500</v>
      </c>
      <c r="J47" s="50">
        <v>4500</v>
      </c>
      <c r="K47" s="50">
        <v>0</v>
      </c>
      <c r="L47" s="50">
        <v>0</v>
      </c>
      <c r="M47" s="50">
        <v>0</v>
      </c>
      <c r="N47" s="265">
        <f t="shared" ref="N47:N53" si="6">SUM(B47:M47)</f>
        <v>35500</v>
      </c>
      <c r="O47" s="106">
        <f t="shared" ref="O47:O53" si="7">IFERROR(AVERAGEIF(B47:M47,"&gt;0"),"")</f>
        <v>4437.5</v>
      </c>
    </row>
    <row r="48" spans="1:15" s="25" customFormat="1" ht="12.6" customHeight="1" x14ac:dyDescent="0.2">
      <c r="A48" s="272" t="s">
        <v>526</v>
      </c>
      <c r="B48" s="50">
        <v>0</v>
      </c>
      <c r="C48" s="50">
        <v>301.95</v>
      </c>
      <c r="D48" s="50">
        <v>109.4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265">
        <f t="shared" si="6"/>
        <v>411.35</v>
      </c>
      <c r="O48" s="106">
        <f t="shared" si="7"/>
        <v>205.67500000000001</v>
      </c>
    </row>
    <row r="49" spans="1:15" s="25" customFormat="1" ht="12.6" customHeight="1" x14ac:dyDescent="0.2">
      <c r="A49" s="278" t="s">
        <v>515</v>
      </c>
      <c r="B49" s="50">
        <v>0</v>
      </c>
      <c r="C49" s="50">
        <v>0</v>
      </c>
      <c r="D49" s="50">
        <v>685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265">
        <f>SUM(B49:M49)</f>
        <v>685</v>
      </c>
      <c r="O49" s="106">
        <f t="shared" si="7"/>
        <v>685</v>
      </c>
    </row>
    <row r="50" spans="1:15" s="25" customFormat="1" ht="12.6" customHeight="1" x14ac:dyDescent="0.2">
      <c r="A50" s="278" t="s">
        <v>148</v>
      </c>
      <c r="B50" s="50">
        <v>20.100000000000001</v>
      </c>
      <c r="C50" s="50">
        <v>20</v>
      </c>
      <c r="D50" s="50">
        <v>20</v>
      </c>
      <c r="E50" s="50">
        <v>0</v>
      </c>
      <c r="F50" s="50">
        <v>20</v>
      </c>
      <c r="G50" s="50">
        <v>20</v>
      </c>
      <c r="H50" s="50">
        <v>20</v>
      </c>
      <c r="I50" s="50">
        <v>20</v>
      </c>
      <c r="J50" s="50">
        <v>20</v>
      </c>
      <c r="K50" s="50">
        <v>0</v>
      </c>
      <c r="L50" s="50">
        <v>0</v>
      </c>
      <c r="M50" s="50">
        <v>0</v>
      </c>
      <c r="N50" s="265">
        <f t="shared" si="6"/>
        <v>160.1</v>
      </c>
      <c r="O50" s="106">
        <f t="shared" si="7"/>
        <v>20.012499999999999</v>
      </c>
    </row>
    <row r="51" spans="1:15" s="25" customFormat="1" ht="12.6" customHeight="1" x14ac:dyDescent="0.2">
      <c r="A51" s="278" t="s">
        <v>61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265">
        <f t="shared" si="6"/>
        <v>0</v>
      </c>
      <c r="O51" s="106" t="str">
        <f t="shared" si="7"/>
        <v/>
      </c>
    </row>
    <row r="52" spans="1:15" s="25" customFormat="1" ht="12.6" customHeight="1" x14ac:dyDescent="0.2">
      <c r="A52" s="278" t="s">
        <v>265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166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265">
        <f t="shared" si="6"/>
        <v>166</v>
      </c>
      <c r="O52" s="106">
        <f t="shared" si="7"/>
        <v>166</v>
      </c>
    </row>
    <row r="53" spans="1:15" s="25" customFormat="1" ht="12.6" customHeight="1" thickBot="1" x14ac:dyDescent="0.25">
      <c r="A53" s="288" t="s">
        <v>1</v>
      </c>
      <c r="B53" s="177">
        <f>SUM(B47:B52)</f>
        <v>20.100000000000001</v>
      </c>
      <c r="C53" s="177">
        <f t="shared" ref="C53:L53" si="8">SUM(C47:C52)</f>
        <v>4321.95</v>
      </c>
      <c r="D53" s="177">
        <f t="shared" si="8"/>
        <v>5314.4</v>
      </c>
      <c r="E53" s="177">
        <f t="shared" si="8"/>
        <v>4500</v>
      </c>
      <c r="F53" s="177">
        <f t="shared" si="8"/>
        <v>4520</v>
      </c>
      <c r="G53" s="177">
        <f t="shared" si="8"/>
        <v>4686</v>
      </c>
      <c r="H53" s="177">
        <f t="shared" si="8"/>
        <v>4520</v>
      </c>
      <c r="I53" s="177">
        <f t="shared" si="8"/>
        <v>4520</v>
      </c>
      <c r="J53" s="177">
        <f t="shared" si="8"/>
        <v>4520</v>
      </c>
      <c r="K53" s="177">
        <f t="shared" si="8"/>
        <v>0</v>
      </c>
      <c r="L53" s="179">
        <f t="shared" si="8"/>
        <v>0</v>
      </c>
      <c r="M53" s="180">
        <f>SUM(M47:M52)</f>
        <v>0</v>
      </c>
      <c r="N53" s="269">
        <f t="shared" si="6"/>
        <v>36922.449999999997</v>
      </c>
      <c r="O53" s="304">
        <f t="shared" si="7"/>
        <v>4102.4944444444445</v>
      </c>
    </row>
    <row r="54" spans="1:15" s="25" customFormat="1" ht="12.6" customHeight="1" thickBot="1" x14ac:dyDescent="0.25">
      <c r="A54" s="15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43"/>
      <c r="O54" s="39"/>
    </row>
    <row r="55" spans="1:15" s="34" customFormat="1" ht="12.6" customHeight="1" thickBot="1" x14ac:dyDescent="0.25">
      <c r="A55" s="187" t="s">
        <v>9</v>
      </c>
      <c r="B55" s="186">
        <f>'[2]2020'!C52</f>
        <v>11812</v>
      </c>
      <c r="C55" s="186">
        <f>'[2]2020'!D52</f>
        <v>13112.32</v>
      </c>
      <c r="D55" s="186">
        <f>'[2]2020'!E52</f>
        <v>11728.66</v>
      </c>
      <c r="E55" s="186">
        <f>'[2]2020'!F52</f>
        <v>14867.68</v>
      </c>
      <c r="F55" s="186">
        <f>'[2]2020'!G52</f>
        <v>17909.97</v>
      </c>
      <c r="G55" s="186">
        <f>'[2]2020'!H52</f>
        <v>21204.68</v>
      </c>
      <c r="H55" s="186">
        <f>'[2]2020'!I52</f>
        <v>24676.95</v>
      </c>
      <c r="I55" s="186">
        <f>'[2]2020'!J52</f>
        <v>27958.9</v>
      </c>
      <c r="J55" s="186">
        <f>'[2]2020'!K52</f>
        <v>30748.51</v>
      </c>
      <c r="K55" s="186">
        <f>'[2]2020'!L52</f>
        <v>0</v>
      </c>
      <c r="L55" s="186">
        <f>'[2]2020'!M52</f>
        <v>0</v>
      </c>
      <c r="M55" s="186">
        <f>'[2]2020'!N52</f>
        <v>0</v>
      </c>
      <c r="N55" s="42"/>
      <c r="O55" s="42"/>
    </row>
    <row r="56" spans="1:15" s="25" customFormat="1" ht="12" x14ac:dyDescent="0.2">
      <c r="N56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4:I44 J44:M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Q73"/>
  <sheetViews>
    <sheetView topLeftCell="B43" zoomScale="150" zoomScaleNormal="150" workbookViewId="0">
      <selection activeCell="J52" sqref="J52"/>
    </sheetView>
  </sheetViews>
  <sheetFormatPr defaultRowHeight="12.75" x14ac:dyDescent="0.2"/>
  <cols>
    <col min="1" max="1" width="33.7109375" customWidth="1"/>
    <col min="2" max="9" width="10.7109375" customWidth="1"/>
    <col min="10" max="10" width="10.7109375" style="1" customWidth="1"/>
    <col min="11" max="13" width="10.7109375" customWidth="1"/>
    <col min="14" max="14" width="10.7109375" style="222" customWidth="1"/>
    <col min="15" max="15" width="10.7109375" customWidth="1"/>
  </cols>
  <sheetData>
    <row r="1" spans="1:17" ht="12.6" customHeight="1" x14ac:dyDescent="0.2">
      <c r="A1" s="520" t="str">
        <f>APUCARANA!A1</f>
        <v xml:space="preserve">ORDEM DOS ADVOGADOS DO BRASIL - Seção PR 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2"/>
    </row>
    <row r="2" spans="1:17" ht="12.6" customHeight="1" thickBot="1" x14ac:dyDescent="0.25">
      <c r="A2" s="523" t="str">
        <f>APUCARANA!A2</f>
        <v>Demostrativo de Despesas - JANEIRO 2020 A DEZEMBRO 2020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5"/>
    </row>
    <row r="3" spans="1:17" ht="12.6" customHeight="1" thickBo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21"/>
      <c r="O3" s="3"/>
    </row>
    <row r="4" spans="1:17" ht="12.6" customHeight="1" thickBot="1" x14ac:dyDescent="0.25">
      <c r="A4" s="529" t="s">
        <v>58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1"/>
    </row>
    <row r="5" spans="1:17" ht="12.6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21"/>
      <c r="O5" s="3"/>
    </row>
    <row r="6" spans="1:17" s="25" customFormat="1" ht="12.6" customHeight="1" thickBot="1" x14ac:dyDescent="0.25">
      <c r="A6" s="321" t="s">
        <v>0</v>
      </c>
      <c r="B6" s="322">
        <f>APUCARANA!B6</f>
        <v>43831</v>
      </c>
      <c r="C6" s="322">
        <f>APUCARANA!C6</f>
        <v>43862</v>
      </c>
      <c r="D6" s="322">
        <f>APUCARANA!D6</f>
        <v>43891</v>
      </c>
      <c r="E6" s="322">
        <f>APUCARANA!E6</f>
        <v>43922</v>
      </c>
      <c r="F6" s="322">
        <f>APUCARANA!F6</f>
        <v>43952</v>
      </c>
      <c r="G6" s="322">
        <f>APUCARANA!G6</f>
        <v>43983</v>
      </c>
      <c r="H6" s="322">
        <f>APUCARANA!H6</f>
        <v>44013</v>
      </c>
      <c r="I6" s="322">
        <f>APUCARANA!I6</f>
        <v>44044</v>
      </c>
      <c r="J6" s="322">
        <f>APUCARANA!J6</f>
        <v>44075</v>
      </c>
      <c r="K6" s="322">
        <f>APUCARANA!K6</f>
        <v>44105</v>
      </c>
      <c r="L6" s="322">
        <f>APUCARANA!L6</f>
        <v>44136</v>
      </c>
      <c r="M6" s="322">
        <f>APUCARANA!M6</f>
        <v>44166</v>
      </c>
      <c r="N6" s="323" t="str">
        <f>APUCARANA!N6</f>
        <v>Total</v>
      </c>
      <c r="O6" s="324" t="str">
        <f>APUCARANA!O6</f>
        <v>Média</v>
      </c>
    </row>
    <row r="7" spans="1:17" s="71" customFormat="1" ht="12.6" customHeight="1" x14ac:dyDescent="0.2">
      <c r="A7" s="325" t="s">
        <v>122</v>
      </c>
      <c r="B7" s="326">
        <v>0</v>
      </c>
      <c r="C7" s="326">
        <v>0</v>
      </c>
      <c r="D7" s="326">
        <v>0</v>
      </c>
      <c r="E7" s="326">
        <v>0</v>
      </c>
      <c r="F7" s="326">
        <v>0</v>
      </c>
      <c r="G7" s="326">
        <v>0</v>
      </c>
      <c r="H7" s="326">
        <v>0</v>
      </c>
      <c r="I7" s="326">
        <v>0</v>
      </c>
      <c r="J7" s="326">
        <v>0</v>
      </c>
      <c r="K7" s="326">
        <v>0</v>
      </c>
      <c r="L7" s="326">
        <v>0</v>
      </c>
      <c r="M7" s="326">
        <v>0</v>
      </c>
      <c r="N7" s="327">
        <f>SUM(B7:M7)</f>
        <v>0</v>
      </c>
      <c r="O7" s="328" t="str">
        <f>IFERROR(AVERAGEIF(B7:M7,"&gt;0"),"")</f>
        <v/>
      </c>
    </row>
    <row r="8" spans="1:17" s="25" customFormat="1" ht="12.6" customHeight="1" x14ac:dyDescent="0.2">
      <c r="A8" s="329" t="s">
        <v>220</v>
      </c>
      <c r="B8" s="326">
        <v>0</v>
      </c>
      <c r="C8" s="326">
        <v>0</v>
      </c>
      <c r="D8" s="326">
        <v>0</v>
      </c>
      <c r="E8" s="326">
        <v>0</v>
      </c>
      <c r="F8" s="326">
        <v>0</v>
      </c>
      <c r="G8" s="326">
        <v>0</v>
      </c>
      <c r="H8" s="326">
        <v>0</v>
      </c>
      <c r="I8" s="326">
        <v>0</v>
      </c>
      <c r="J8" s="326">
        <v>0</v>
      </c>
      <c r="K8" s="326">
        <v>0</v>
      </c>
      <c r="L8" s="326">
        <v>0</v>
      </c>
      <c r="M8" s="326">
        <v>0</v>
      </c>
      <c r="N8" s="330">
        <f>SUM(B8:M8)</f>
        <v>0</v>
      </c>
      <c r="O8" s="328" t="str">
        <f t="shared" ref="O8:O51" si="0">IFERROR(AVERAGEIF(B8:M8,"&gt;0"),"")</f>
        <v/>
      </c>
    </row>
    <row r="9" spans="1:17" s="25" customFormat="1" ht="12.6" customHeight="1" x14ac:dyDescent="0.2">
      <c r="A9" s="331" t="s">
        <v>113</v>
      </c>
      <c r="B9" s="326">
        <v>0</v>
      </c>
      <c r="C9" s="326">
        <v>0</v>
      </c>
      <c r="D9" s="326">
        <v>179</v>
      </c>
      <c r="E9" s="326">
        <v>0</v>
      </c>
      <c r="F9" s="326">
        <v>0</v>
      </c>
      <c r="G9" s="326">
        <v>0</v>
      </c>
      <c r="H9" s="326">
        <v>0</v>
      </c>
      <c r="I9" s="326">
        <v>0</v>
      </c>
      <c r="J9" s="326">
        <v>0</v>
      </c>
      <c r="K9" s="326">
        <v>0</v>
      </c>
      <c r="L9" s="326">
        <v>0</v>
      </c>
      <c r="M9" s="326">
        <v>0</v>
      </c>
      <c r="N9" s="332">
        <f>SUM(B9:M9)</f>
        <v>179</v>
      </c>
      <c r="O9" s="328">
        <f t="shared" si="0"/>
        <v>179</v>
      </c>
      <c r="P9" s="77"/>
      <c r="Q9" s="77"/>
    </row>
    <row r="10" spans="1:17" s="25" customFormat="1" ht="12.6" customHeight="1" x14ac:dyDescent="0.2">
      <c r="A10" s="333" t="s">
        <v>624</v>
      </c>
      <c r="B10" s="326">
        <v>178</v>
      </c>
      <c r="C10" s="326">
        <v>0</v>
      </c>
      <c r="D10" s="326">
        <v>0</v>
      </c>
      <c r="E10" s="326">
        <v>0</v>
      </c>
      <c r="F10" s="326">
        <v>0</v>
      </c>
      <c r="G10" s="326">
        <v>0</v>
      </c>
      <c r="H10" s="326">
        <v>0</v>
      </c>
      <c r="I10" s="326">
        <v>0</v>
      </c>
      <c r="J10" s="326">
        <v>0</v>
      </c>
      <c r="K10" s="326">
        <v>0</v>
      </c>
      <c r="L10" s="326">
        <v>0</v>
      </c>
      <c r="M10" s="326">
        <v>0</v>
      </c>
      <c r="N10" s="332">
        <f>SUM(B10:M10)</f>
        <v>178</v>
      </c>
      <c r="O10" s="328">
        <f t="shared" si="0"/>
        <v>178</v>
      </c>
      <c r="P10" s="77"/>
      <c r="Q10" s="77"/>
    </row>
    <row r="11" spans="1:17" s="25" customFormat="1" ht="12.6" customHeight="1" x14ac:dyDescent="0.2">
      <c r="A11" s="334" t="s">
        <v>278</v>
      </c>
      <c r="B11" s="326">
        <v>0</v>
      </c>
      <c r="C11" s="326">
        <v>0</v>
      </c>
      <c r="D11" s="326">
        <v>0</v>
      </c>
      <c r="E11" s="326">
        <v>0</v>
      </c>
      <c r="F11" s="326">
        <v>120</v>
      </c>
      <c r="G11" s="326">
        <v>0</v>
      </c>
      <c r="H11" s="326">
        <v>0</v>
      </c>
      <c r="I11" s="326">
        <v>0</v>
      </c>
      <c r="J11" s="326">
        <v>249</v>
      </c>
      <c r="K11" s="326">
        <v>0</v>
      </c>
      <c r="L11" s="326">
        <v>0</v>
      </c>
      <c r="M11" s="326">
        <v>0</v>
      </c>
      <c r="N11" s="327">
        <f t="shared" ref="N11:N17" si="1">SUM(B11:M11)</f>
        <v>369</v>
      </c>
      <c r="O11" s="328">
        <f t="shared" si="0"/>
        <v>184.5</v>
      </c>
    </row>
    <row r="12" spans="1:17" s="25" customFormat="1" ht="12.6" customHeight="1" x14ac:dyDescent="0.2">
      <c r="A12" s="325" t="s">
        <v>131</v>
      </c>
      <c r="B12" s="326">
        <v>0</v>
      </c>
      <c r="C12" s="326">
        <v>0</v>
      </c>
      <c r="D12" s="326">
        <v>0</v>
      </c>
      <c r="E12" s="326">
        <v>0</v>
      </c>
      <c r="F12" s="326"/>
      <c r="G12" s="326">
        <v>0</v>
      </c>
      <c r="H12" s="326">
        <v>0</v>
      </c>
      <c r="I12" s="326">
        <v>0</v>
      </c>
      <c r="J12" s="326">
        <v>40</v>
      </c>
      <c r="K12" s="326">
        <v>0</v>
      </c>
      <c r="L12" s="326">
        <v>0</v>
      </c>
      <c r="M12" s="326">
        <v>0</v>
      </c>
      <c r="N12" s="330">
        <f t="shared" si="1"/>
        <v>40</v>
      </c>
      <c r="O12" s="328">
        <f t="shared" si="0"/>
        <v>40</v>
      </c>
    </row>
    <row r="13" spans="1:17" s="25" customFormat="1" ht="12.6" customHeight="1" x14ac:dyDescent="0.2">
      <c r="A13" s="329" t="s">
        <v>149</v>
      </c>
      <c r="B13" s="326">
        <v>38.97</v>
      </c>
      <c r="C13" s="326">
        <v>0</v>
      </c>
      <c r="D13" s="326">
        <v>0</v>
      </c>
      <c r="E13" s="326">
        <v>0</v>
      </c>
      <c r="F13" s="326">
        <v>0</v>
      </c>
      <c r="G13" s="326">
        <v>0</v>
      </c>
      <c r="H13" s="326">
        <v>0</v>
      </c>
      <c r="I13" s="326">
        <v>0</v>
      </c>
      <c r="J13" s="326">
        <v>0</v>
      </c>
      <c r="K13" s="326">
        <v>0</v>
      </c>
      <c r="L13" s="326">
        <v>0</v>
      </c>
      <c r="M13" s="326">
        <v>0</v>
      </c>
      <c r="N13" s="330">
        <f t="shared" si="1"/>
        <v>38.97</v>
      </c>
      <c r="O13" s="328">
        <f t="shared" si="0"/>
        <v>38.97</v>
      </c>
    </row>
    <row r="14" spans="1:17" s="25" customFormat="1" ht="12.6" customHeight="1" x14ac:dyDescent="0.2">
      <c r="A14" s="329" t="s">
        <v>157</v>
      </c>
      <c r="B14" s="326">
        <v>923</v>
      </c>
      <c r="C14" s="326">
        <v>0</v>
      </c>
      <c r="D14" s="326">
        <v>0</v>
      </c>
      <c r="E14" s="326">
        <v>0</v>
      </c>
      <c r="F14" s="326">
        <v>0</v>
      </c>
      <c r="G14" s="326">
        <v>0</v>
      </c>
      <c r="H14" s="326">
        <v>0</v>
      </c>
      <c r="I14" s="326">
        <v>1530</v>
      </c>
      <c r="J14" s="326">
        <v>0</v>
      </c>
      <c r="K14" s="326">
        <v>0</v>
      </c>
      <c r="L14" s="326">
        <v>0</v>
      </c>
      <c r="M14" s="326">
        <v>0</v>
      </c>
      <c r="N14" s="330">
        <f t="shared" si="1"/>
        <v>2453</v>
      </c>
      <c r="O14" s="328">
        <f t="shared" si="0"/>
        <v>1226.5</v>
      </c>
    </row>
    <row r="15" spans="1:17" s="25" customFormat="1" ht="12.6" customHeight="1" x14ac:dyDescent="0.2">
      <c r="A15" s="329" t="s">
        <v>167</v>
      </c>
      <c r="B15" s="326">
        <v>0</v>
      </c>
      <c r="C15" s="326">
        <v>0</v>
      </c>
      <c r="D15" s="326">
        <v>0</v>
      </c>
      <c r="E15" s="326">
        <v>0</v>
      </c>
      <c r="F15" s="326">
        <v>840</v>
      </c>
      <c r="G15" s="326">
        <v>0</v>
      </c>
      <c r="H15" s="326">
        <v>335.7</v>
      </c>
      <c r="I15" s="326">
        <v>0</v>
      </c>
      <c r="J15" s="326">
        <v>0</v>
      </c>
      <c r="K15" s="326">
        <v>0</v>
      </c>
      <c r="L15" s="326">
        <v>0</v>
      </c>
      <c r="M15" s="326">
        <v>0</v>
      </c>
      <c r="N15" s="330">
        <f t="shared" si="1"/>
        <v>1175.7</v>
      </c>
      <c r="O15" s="328">
        <f t="shared" si="0"/>
        <v>587.85</v>
      </c>
    </row>
    <row r="16" spans="1:17" s="25" customFormat="1" ht="12.6" customHeight="1" x14ac:dyDescent="0.2">
      <c r="A16" s="329" t="s">
        <v>182</v>
      </c>
      <c r="B16" s="326">
        <v>0</v>
      </c>
      <c r="C16" s="326">
        <v>55</v>
      </c>
      <c r="D16" s="326">
        <v>0</v>
      </c>
      <c r="E16" s="326">
        <v>0</v>
      </c>
      <c r="F16" s="326">
        <v>0</v>
      </c>
      <c r="G16" s="326">
        <v>0</v>
      </c>
      <c r="H16" s="326">
        <v>0</v>
      </c>
      <c r="I16" s="326">
        <v>0</v>
      </c>
      <c r="J16" s="326">
        <v>0</v>
      </c>
      <c r="K16" s="326">
        <v>0</v>
      </c>
      <c r="L16" s="326">
        <v>0</v>
      </c>
      <c r="M16" s="326">
        <v>0</v>
      </c>
      <c r="N16" s="330">
        <f t="shared" si="1"/>
        <v>55</v>
      </c>
      <c r="O16" s="328">
        <f t="shared" si="0"/>
        <v>55</v>
      </c>
    </row>
    <row r="17" spans="1:15" s="25" customFormat="1" ht="12.6" customHeight="1" x14ac:dyDescent="0.2">
      <c r="A17" s="329" t="s">
        <v>80</v>
      </c>
      <c r="B17" s="326">
        <v>65.569999999999993</v>
      </c>
      <c r="C17" s="326">
        <v>306.83</v>
      </c>
      <c r="D17" s="326">
        <v>0</v>
      </c>
      <c r="E17" s="326">
        <v>0</v>
      </c>
      <c r="F17" s="326">
        <v>0</v>
      </c>
      <c r="G17" s="326">
        <v>64</v>
      </c>
      <c r="H17" s="326">
        <v>104.34</v>
      </c>
      <c r="I17" s="326">
        <v>0</v>
      </c>
      <c r="J17" s="326">
        <v>0</v>
      </c>
      <c r="K17" s="326">
        <v>0</v>
      </c>
      <c r="L17" s="326">
        <v>0</v>
      </c>
      <c r="M17" s="326">
        <v>0</v>
      </c>
      <c r="N17" s="330">
        <f t="shared" si="1"/>
        <v>540.74</v>
      </c>
      <c r="O17" s="328">
        <f t="shared" si="0"/>
        <v>135.185</v>
      </c>
    </row>
    <row r="18" spans="1:15" s="25" customFormat="1" ht="12.6" customHeight="1" x14ac:dyDescent="0.2">
      <c r="A18" s="329" t="s">
        <v>67</v>
      </c>
      <c r="B18" s="326">
        <v>0</v>
      </c>
      <c r="C18" s="326">
        <v>445.5</v>
      </c>
      <c r="D18" s="326">
        <v>315</v>
      </c>
      <c r="E18" s="326">
        <v>0</v>
      </c>
      <c r="F18" s="326">
        <v>29.85</v>
      </c>
      <c r="G18" s="326">
        <v>0</v>
      </c>
      <c r="H18" s="326">
        <v>54</v>
      </c>
      <c r="I18" s="326">
        <v>0</v>
      </c>
      <c r="J18" s="326">
        <v>0</v>
      </c>
      <c r="K18" s="326">
        <v>0</v>
      </c>
      <c r="L18" s="326">
        <v>0</v>
      </c>
      <c r="M18" s="326">
        <v>0</v>
      </c>
      <c r="N18" s="330">
        <f t="shared" ref="N18:N51" si="2">SUM(B18:M18)</f>
        <v>844.35</v>
      </c>
      <c r="O18" s="328">
        <f t="shared" si="0"/>
        <v>211.08750000000001</v>
      </c>
    </row>
    <row r="19" spans="1:15" s="25" customFormat="1" ht="12.6" customHeight="1" x14ac:dyDescent="0.2">
      <c r="A19" s="329" t="s">
        <v>313</v>
      </c>
      <c r="B19" s="326">
        <v>0</v>
      </c>
      <c r="C19" s="326">
        <v>0</v>
      </c>
      <c r="D19" s="326">
        <v>0</v>
      </c>
      <c r="E19" s="326">
        <v>0</v>
      </c>
      <c r="F19" s="326">
        <v>0</v>
      </c>
      <c r="G19" s="326">
        <v>0</v>
      </c>
      <c r="H19" s="326">
        <v>0</v>
      </c>
      <c r="I19" s="326">
        <v>0</v>
      </c>
      <c r="J19" s="326">
        <v>0</v>
      </c>
      <c r="K19" s="326">
        <v>0</v>
      </c>
      <c r="L19" s="326">
        <v>0</v>
      </c>
      <c r="M19" s="326">
        <v>0</v>
      </c>
      <c r="N19" s="330">
        <f t="shared" si="2"/>
        <v>0</v>
      </c>
      <c r="O19" s="328" t="str">
        <f t="shared" si="0"/>
        <v/>
      </c>
    </row>
    <row r="20" spans="1:15" s="25" customFormat="1" ht="12.6" customHeight="1" x14ac:dyDescent="0.2">
      <c r="A20" s="329" t="s">
        <v>414</v>
      </c>
      <c r="B20" s="326">
        <v>0</v>
      </c>
      <c r="C20" s="326">
        <v>0</v>
      </c>
      <c r="D20" s="326">
        <v>0</v>
      </c>
      <c r="E20" s="326">
        <v>0</v>
      </c>
      <c r="F20" s="326">
        <v>0</v>
      </c>
      <c r="G20" s="326">
        <v>0</v>
      </c>
      <c r="H20" s="326">
        <v>0</v>
      </c>
      <c r="I20" s="326">
        <v>0</v>
      </c>
      <c r="J20" s="326">
        <v>0</v>
      </c>
      <c r="K20" s="326">
        <v>0</v>
      </c>
      <c r="L20" s="326">
        <v>0</v>
      </c>
      <c r="M20" s="326">
        <v>0</v>
      </c>
      <c r="N20" s="330">
        <f t="shared" si="2"/>
        <v>0</v>
      </c>
      <c r="O20" s="328" t="str">
        <f t="shared" si="0"/>
        <v/>
      </c>
    </row>
    <row r="21" spans="1:15" s="25" customFormat="1" ht="12.6" customHeight="1" x14ac:dyDescent="0.2">
      <c r="A21" s="329" t="s">
        <v>377</v>
      </c>
      <c r="B21" s="326">
        <v>0</v>
      </c>
      <c r="C21" s="326">
        <v>0</v>
      </c>
      <c r="D21" s="326"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6">
        <v>0</v>
      </c>
      <c r="K21" s="326">
        <v>0</v>
      </c>
      <c r="L21" s="326">
        <v>0</v>
      </c>
      <c r="M21" s="326">
        <v>0</v>
      </c>
      <c r="N21" s="330">
        <f t="shared" si="2"/>
        <v>0</v>
      </c>
      <c r="O21" s="328" t="str">
        <f t="shared" si="0"/>
        <v/>
      </c>
    </row>
    <row r="22" spans="1:15" s="25" customFormat="1" ht="12.6" customHeight="1" x14ac:dyDescent="0.2">
      <c r="A22" s="329" t="s">
        <v>92</v>
      </c>
      <c r="B22" s="326">
        <v>0</v>
      </c>
      <c r="C22" s="326">
        <v>0</v>
      </c>
      <c r="D22" s="326">
        <v>136</v>
      </c>
      <c r="E22" s="326">
        <v>0</v>
      </c>
      <c r="F22" s="326">
        <v>0</v>
      </c>
      <c r="G22" s="326">
        <v>0</v>
      </c>
      <c r="H22" s="326">
        <v>0</v>
      </c>
      <c r="I22" s="326">
        <v>0</v>
      </c>
      <c r="J22" s="326">
        <v>600</v>
      </c>
      <c r="K22" s="326">
        <v>0</v>
      </c>
      <c r="L22" s="326">
        <v>0</v>
      </c>
      <c r="M22" s="326">
        <v>0</v>
      </c>
      <c r="N22" s="330">
        <f t="shared" si="2"/>
        <v>736</v>
      </c>
      <c r="O22" s="328">
        <f t="shared" si="0"/>
        <v>368</v>
      </c>
    </row>
    <row r="23" spans="1:15" s="25" customFormat="1" ht="12.6" customHeight="1" x14ac:dyDescent="0.2">
      <c r="A23" s="329" t="s">
        <v>142</v>
      </c>
      <c r="B23" s="326">
        <v>0</v>
      </c>
      <c r="C23" s="326">
        <v>0</v>
      </c>
      <c r="D23" s="326">
        <v>0</v>
      </c>
      <c r="E23" s="326">
        <v>0</v>
      </c>
      <c r="F23" s="326">
        <v>215</v>
      </c>
      <c r="G23" s="326">
        <v>0</v>
      </c>
      <c r="H23" s="326">
        <v>0</v>
      </c>
      <c r="I23" s="326">
        <v>0</v>
      </c>
      <c r="J23" s="326">
        <v>100</v>
      </c>
      <c r="K23" s="326">
        <v>0</v>
      </c>
      <c r="L23" s="326">
        <v>0</v>
      </c>
      <c r="M23" s="326">
        <v>0</v>
      </c>
      <c r="N23" s="330">
        <f t="shared" si="2"/>
        <v>315</v>
      </c>
      <c r="O23" s="328">
        <f t="shared" si="0"/>
        <v>157.5</v>
      </c>
    </row>
    <row r="24" spans="1:15" s="25" customFormat="1" ht="12.6" customHeight="1" x14ac:dyDescent="0.2">
      <c r="A24" s="329" t="s">
        <v>123</v>
      </c>
      <c r="B24" s="326">
        <v>0</v>
      </c>
      <c r="C24" s="326">
        <v>24.9</v>
      </c>
      <c r="D24" s="326">
        <v>0</v>
      </c>
      <c r="E24" s="326">
        <v>0</v>
      </c>
      <c r="F24" s="326">
        <v>0</v>
      </c>
      <c r="G24" s="326">
        <v>0</v>
      </c>
      <c r="H24" s="326">
        <v>155</v>
      </c>
      <c r="I24" s="326">
        <v>0</v>
      </c>
      <c r="J24" s="326">
        <v>35</v>
      </c>
      <c r="K24" s="326">
        <v>0</v>
      </c>
      <c r="L24" s="326">
        <v>0</v>
      </c>
      <c r="M24" s="326">
        <v>0</v>
      </c>
      <c r="N24" s="330">
        <f t="shared" si="2"/>
        <v>214.9</v>
      </c>
      <c r="O24" s="328">
        <f t="shared" si="0"/>
        <v>71.63333333333334</v>
      </c>
    </row>
    <row r="25" spans="1:15" s="25" customFormat="1" ht="12.6" customHeight="1" x14ac:dyDescent="0.2">
      <c r="A25" s="329" t="s">
        <v>68</v>
      </c>
      <c r="B25" s="326">
        <v>0</v>
      </c>
      <c r="C25" s="326">
        <v>47</v>
      </c>
      <c r="D25" s="326">
        <v>72</v>
      </c>
      <c r="E25" s="326">
        <v>0</v>
      </c>
      <c r="F25" s="326">
        <v>36</v>
      </c>
      <c r="G25" s="326">
        <v>24</v>
      </c>
      <c r="H25" s="326">
        <v>12</v>
      </c>
      <c r="I25" s="326">
        <v>119.45</v>
      </c>
      <c r="J25" s="326">
        <v>0</v>
      </c>
      <c r="K25" s="326">
        <v>0</v>
      </c>
      <c r="L25" s="326">
        <v>0</v>
      </c>
      <c r="M25" s="326">
        <v>0</v>
      </c>
      <c r="N25" s="330">
        <f t="shared" si="2"/>
        <v>310.45</v>
      </c>
      <c r="O25" s="328">
        <f t="shared" si="0"/>
        <v>51.741666666666667</v>
      </c>
    </row>
    <row r="26" spans="1:15" s="25" customFormat="1" ht="12.6" customHeight="1" x14ac:dyDescent="0.2">
      <c r="A26" s="329" t="s">
        <v>108</v>
      </c>
      <c r="B26" s="326">
        <v>0</v>
      </c>
      <c r="C26" s="326">
        <v>50</v>
      </c>
      <c r="D26" s="326">
        <v>0</v>
      </c>
      <c r="E26" s="326">
        <v>0</v>
      </c>
      <c r="F26" s="326">
        <v>0</v>
      </c>
      <c r="G26" s="326">
        <v>0</v>
      </c>
      <c r="H26" s="326">
        <v>0</v>
      </c>
      <c r="I26" s="326">
        <v>0</v>
      </c>
      <c r="J26" s="326">
        <v>0</v>
      </c>
      <c r="K26" s="326">
        <v>0</v>
      </c>
      <c r="L26" s="326">
        <v>0</v>
      </c>
      <c r="M26" s="326">
        <v>0</v>
      </c>
      <c r="N26" s="330">
        <f t="shared" si="2"/>
        <v>50</v>
      </c>
      <c r="O26" s="328">
        <f t="shared" si="0"/>
        <v>50</v>
      </c>
    </row>
    <row r="27" spans="1:15" s="25" customFormat="1" ht="12.6" customHeight="1" x14ac:dyDescent="0.2">
      <c r="A27" s="331" t="s">
        <v>217</v>
      </c>
      <c r="B27" s="326">
        <v>0</v>
      </c>
      <c r="C27" s="326">
        <v>0</v>
      </c>
      <c r="D27" s="326">
        <v>0</v>
      </c>
      <c r="E27" s="326">
        <v>0</v>
      </c>
      <c r="F27" s="326">
        <v>0</v>
      </c>
      <c r="G27" s="326">
        <v>0</v>
      </c>
      <c r="H27" s="326">
        <v>0</v>
      </c>
      <c r="I27" s="326">
        <v>0</v>
      </c>
      <c r="J27" s="326">
        <v>0</v>
      </c>
      <c r="K27" s="326">
        <v>0</v>
      </c>
      <c r="L27" s="326">
        <v>0</v>
      </c>
      <c r="M27" s="326">
        <v>0</v>
      </c>
      <c r="N27" s="332">
        <f t="shared" si="2"/>
        <v>0</v>
      </c>
      <c r="O27" s="328" t="str">
        <f t="shared" si="0"/>
        <v/>
      </c>
    </row>
    <row r="28" spans="1:15" s="25" customFormat="1" ht="12.6" customHeight="1" x14ac:dyDescent="0.2">
      <c r="A28" s="329" t="s">
        <v>111</v>
      </c>
      <c r="B28" s="326">
        <v>67</v>
      </c>
      <c r="C28" s="326">
        <v>0</v>
      </c>
      <c r="D28" s="326">
        <v>211.5</v>
      </c>
      <c r="E28" s="326">
        <v>41.05</v>
      </c>
      <c r="F28" s="326">
        <v>60</v>
      </c>
      <c r="G28" s="326">
        <v>141.91</v>
      </c>
      <c r="H28" s="326">
        <v>0</v>
      </c>
      <c r="I28" s="326">
        <v>86.08</v>
      </c>
      <c r="J28" s="326">
        <v>209.62</v>
      </c>
      <c r="K28" s="326">
        <v>0</v>
      </c>
      <c r="L28" s="326">
        <v>0</v>
      </c>
      <c r="M28" s="326">
        <v>0</v>
      </c>
      <c r="N28" s="330">
        <f t="shared" si="2"/>
        <v>817.16000000000008</v>
      </c>
      <c r="O28" s="328">
        <f t="shared" si="0"/>
        <v>116.73714285714287</v>
      </c>
    </row>
    <row r="29" spans="1:15" s="25" customFormat="1" ht="12.6" customHeight="1" x14ac:dyDescent="0.2">
      <c r="A29" s="329" t="s">
        <v>126</v>
      </c>
      <c r="B29" s="326">
        <v>0</v>
      </c>
      <c r="C29" s="326">
        <v>0</v>
      </c>
      <c r="D29" s="326">
        <v>0</v>
      </c>
      <c r="E29" s="326">
        <v>0</v>
      </c>
      <c r="F29" s="326">
        <v>0</v>
      </c>
      <c r="G29" s="326">
        <v>0</v>
      </c>
      <c r="H29" s="326">
        <v>0</v>
      </c>
      <c r="I29" s="326">
        <v>0</v>
      </c>
      <c r="J29" s="326">
        <v>0</v>
      </c>
      <c r="K29" s="326">
        <v>0</v>
      </c>
      <c r="L29" s="326">
        <v>0</v>
      </c>
      <c r="M29" s="326">
        <v>0</v>
      </c>
      <c r="N29" s="330">
        <f t="shared" si="2"/>
        <v>0</v>
      </c>
      <c r="O29" s="328" t="str">
        <f t="shared" si="0"/>
        <v/>
      </c>
    </row>
    <row r="30" spans="1:15" s="25" customFormat="1" ht="12.6" customHeight="1" x14ac:dyDescent="0.2">
      <c r="A30" s="329" t="s">
        <v>69</v>
      </c>
      <c r="B30" s="326">
        <v>0</v>
      </c>
      <c r="C30" s="326">
        <v>0</v>
      </c>
      <c r="D30" s="326">
        <v>0</v>
      </c>
      <c r="E30" s="326">
        <v>0</v>
      </c>
      <c r="F30" s="326">
        <v>0</v>
      </c>
      <c r="G30" s="326">
        <v>0</v>
      </c>
      <c r="H30" s="326">
        <v>0</v>
      </c>
      <c r="I30" s="326">
        <v>0</v>
      </c>
      <c r="J30" s="326">
        <v>0</v>
      </c>
      <c r="K30" s="326">
        <v>0</v>
      </c>
      <c r="L30" s="326">
        <v>0</v>
      </c>
      <c r="M30" s="326">
        <v>0</v>
      </c>
      <c r="N30" s="330">
        <f t="shared" si="2"/>
        <v>0</v>
      </c>
      <c r="O30" s="328" t="str">
        <f t="shared" si="0"/>
        <v/>
      </c>
    </row>
    <row r="31" spans="1:15" s="25" customFormat="1" ht="12.6" customHeight="1" x14ac:dyDescent="0.2">
      <c r="A31" s="329" t="s">
        <v>296</v>
      </c>
      <c r="B31" s="326">
        <v>0</v>
      </c>
      <c r="C31" s="326">
        <v>0</v>
      </c>
      <c r="D31" s="326">
        <v>0</v>
      </c>
      <c r="E31" s="326">
        <v>0</v>
      </c>
      <c r="F31" s="326">
        <v>0</v>
      </c>
      <c r="G31" s="326">
        <v>0</v>
      </c>
      <c r="H31" s="326">
        <v>0</v>
      </c>
      <c r="I31" s="326">
        <v>0</v>
      </c>
      <c r="J31" s="326">
        <v>0</v>
      </c>
      <c r="K31" s="326">
        <v>0</v>
      </c>
      <c r="L31" s="326">
        <v>0</v>
      </c>
      <c r="M31" s="326">
        <v>0</v>
      </c>
      <c r="N31" s="330">
        <f t="shared" si="2"/>
        <v>0</v>
      </c>
      <c r="O31" s="328" t="str">
        <f t="shared" si="0"/>
        <v/>
      </c>
    </row>
    <row r="32" spans="1:15" s="25" customFormat="1" ht="12.6" customHeight="1" x14ac:dyDescent="0.2">
      <c r="A32" s="329" t="s">
        <v>85</v>
      </c>
      <c r="B32" s="326">
        <v>0</v>
      </c>
      <c r="C32" s="326">
        <v>250</v>
      </c>
      <c r="D32" s="326">
        <v>0</v>
      </c>
      <c r="E32" s="326">
        <v>0</v>
      </c>
      <c r="F32" s="326">
        <v>8</v>
      </c>
      <c r="G32" s="326">
        <v>0</v>
      </c>
      <c r="H32" s="326">
        <v>0</v>
      </c>
      <c r="I32" s="326">
        <v>0</v>
      </c>
      <c r="J32" s="326">
        <v>90.11</v>
      </c>
      <c r="K32" s="326">
        <v>0</v>
      </c>
      <c r="L32" s="326">
        <v>0</v>
      </c>
      <c r="M32" s="326">
        <v>0</v>
      </c>
      <c r="N32" s="330">
        <f t="shared" si="2"/>
        <v>348.11</v>
      </c>
      <c r="O32" s="328">
        <f t="shared" si="0"/>
        <v>116.03666666666668</v>
      </c>
    </row>
    <row r="33" spans="1:15" s="25" customFormat="1" ht="12.6" customHeight="1" x14ac:dyDescent="0.2">
      <c r="A33" s="329" t="s">
        <v>139</v>
      </c>
      <c r="B33" s="326">
        <v>0</v>
      </c>
      <c r="C33" s="326">
        <v>0</v>
      </c>
      <c r="D33" s="326">
        <v>0</v>
      </c>
      <c r="E33" s="326">
        <v>0</v>
      </c>
      <c r="F33" s="326">
        <v>0</v>
      </c>
      <c r="G33" s="326">
        <v>200</v>
      </c>
      <c r="H33" s="326">
        <v>0</v>
      </c>
      <c r="I33" s="326">
        <v>200</v>
      </c>
      <c r="J33" s="326">
        <v>210</v>
      </c>
      <c r="K33" s="326">
        <v>0</v>
      </c>
      <c r="L33" s="326">
        <v>0</v>
      </c>
      <c r="M33" s="326">
        <v>0</v>
      </c>
      <c r="N33" s="330">
        <f t="shared" si="2"/>
        <v>610</v>
      </c>
      <c r="O33" s="328">
        <f t="shared" si="0"/>
        <v>203.33333333333334</v>
      </c>
    </row>
    <row r="34" spans="1:15" s="25" customFormat="1" ht="12.6" customHeight="1" x14ac:dyDescent="0.2">
      <c r="A34" s="335" t="s">
        <v>372</v>
      </c>
      <c r="B34" s="326">
        <v>37.729999999999997</v>
      </c>
      <c r="C34" s="326">
        <v>37.729999999999997</v>
      </c>
      <c r="D34" s="326">
        <v>37.729999999999997</v>
      </c>
      <c r="E34" s="326">
        <v>37.729999999999997</v>
      </c>
      <c r="F34" s="326">
        <v>37.729999999999997</v>
      </c>
      <c r="G34" s="326">
        <v>53.4</v>
      </c>
      <c r="H34" s="326">
        <v>53.4</v>
      </c>
      <c r="I34" s="326">
        <v>53.4</v>
      </c>
      <c r="J34" s="326">
        <v>53.4</v>
      </c>
      <c r="K34" s="326">
        <v>0</v>
      </c>
      <c r="L34" s="326">
        <v>0</v>
      </c>
      <c r="M34" s="326">
        <v>0</v>
      </c>
      <c r="N34" s="330">
        <f t="shared" si="2"/>
        <v>402.24999999999994</v>
      </c>
      <c r="O34" s="328">
        <f t="shared" si="0"/>
        <v>44.694444444444436</v>
      </c>
    </row>
    <row r="35" spans="1:15" s="25" customFormat="1" ht="12.6" customHeight="1" x14ac:dyDescent="0.2">
      <c r="A35" s="329" t="s">
        <v>172</v>
      </c>
      <c r="B35" s="326">
        <v>1110</v>
      </c>
      <c r="C35" s="326">
        <v>980</v>
      </c>
      <c r="D35" s="326">
        <v>1960</v>
      </c>
      <c r="E35" s="326">
        <v>0</v>
      </c>
      <c r="F35" s="326">
        <v>870</v>
      </c>
      <c r="G35" s="326">
        <v>930</v>
      </c>
      <c r="H35" s="326">
        <v>800</v>
      </c>
      <c r="I35" s="326">
        <v>800</v>
      </c>
      <c r="J35" s="326">
        <v>1170</v>
      </c>
      <c r="K35" s="326">
        <v>0</v>
      </c>
      <c r="L35" s="326">
        <v>0</v>
      </c>
      <c r="M35" s="326">
        <v>0</v>
      </c>
      <c r="N35" s="330">
        <f t="shared" si="2"/>
        <v>8620</v>
      </c>
      <c r="O35" s="328">
        <f t="shared" si="0"/>
        <v>1077.5</v>
      </c>
    </row>
    <row r="36" spans="1:15" s="25" customFormat="1" ht="12.6" customHeight="1" x14ac:dyDescent="0.2">
      <c r="A36" s="329" t="s">
        <v>434</v>
      </c>
      <c r="B36" s="326">
        <v>0</v>
      </c>
      <c r="C36" s="326">
        <v>0</v>
      </c>
      <c r="D36" s="326">
        <v>0</v>
      </c>
      <c r="E36" s="326">
        <v>0</v>
      </c>
      <c r="F36" s="326">
        <v>0</v>
      </c>
      <c r="G36" s="326">
        <v>0</v>
      </c>
      <c r="H36" s="326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30">
        <f t="shared" si="2"/>
        <v>0</v>
      </c>
      <c r="O36" s="328" t="str">
        <f t="shared" si="0"/>
        <v/>
      </c>
    </row>
    <row r="37" spans="1:15" s="25" customFormat="1" ht="12.6" customHeight="1" x14ac:dyDescent="0.2">
      <c r="A37" s="329" t="s">
        <v>361</v>
      </c>
      <c r="B37" s="326">
        <v>0</v>
      </c>
      <c r="C37" s="326">
        <v>0</v>
      </c>
      <c r="D37" s="326">
        <v>0</v>
      </c>
      <c r="E37" s="326">
        <v>0</v>
      </c>
      <c r="F37" s="326">
        <v>0</v>
      </c>
      <c r="G37" s="326">
        <v>0</v>
      </c>
      <c r="H37" s="326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30">
        <f t="shared" si="2"/>
        <v>0</v>
      </c>
      <c r="O37" s="328" t="str">
        <f t="shared" si="0"/>
        <v/>
      </c>
    </row>
    <row r="38" spans="1:15" s="25" customFormat="1" ht="12.6" customHeight="1" x14ac:dyDescent="0.2">
      <c r="A38" s="329" t="s">
        <v>337</v>
      </c>
      <c r="B38" s="326">
        <v>0</v>
      </c>
      <c r="C38" s="326">
        <v>0</v>
      </c>
      <c r="D38" s="326">
        <v>0</v>
      </c>
      <c r="E38" s="326">
        <v>0</v>
      </c>
      <c r="F38" s="326">
        <v>0</v>
      </c>
      <c r="G38" s="326">
        <v>0</v>
      </c>
      <c r="H38" s="326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30">
        <f t="shared" si="2"/>
        <v>0</v>
      </c>
      <c r="O38" s="328" t="str">
        <f t="shared" si="0"/>
        <v/>
      </c>
    </row>
    <row r="39" spans="1:15" s="25" customFormat="1" ht="12.6" customHeight="1" x14ac:dyDescent="0.2">
      <c r="A39" s="325" t="s">
        <v>71</v>
      </c>
      <c r="B39" s="326">
        <v>44.5</v>
      </c>
      <c r="C39" s="326">
        <v>41.05</v>
      </c>
      <c r="D39" s="326">
        <v>64</v>
      </c>
      <c r="E39" s="326">
        <v>143.9</v>
      </c>
      <c r="F39" s="326">
        <v>48.2</v>
      </c>
      <c r="G39" s="326">
        <v>19.5</v>
      </c>
      <c r="H39" s="326">
        <v>86.6</v>
      </c>
      <c r="I39" s="326">
        <v>64</v>
      </c>
      <c r="J39" s="326">
        <v>62.6</v>
      </c>
      <c r="K39" s="326">
        <v>0</v>
      </c>
      <c r="L39" s="326">
        <v>0</v>
      </c>
      <c r="M39" s="326">
        <v>0</v>
      </c>
      <c r="N39" s="330">
        <f t="shared" si="2"/>
        <v>574.35</v>
      </c>
      <c r="O39" s="328">
        <f t="shared" si="0"/>
        <v>63.81666666666667</v>
      </c>
    </row>
    <row r="40" spans="1:15" s="25" customFormat="1" ht="12.6" customHeight="1" x14ac:dyDescent="0.2">
      <c r="A40" s="325" t="s">
        <v>72</v>
      </c>
      <c r="B40" s="326">
        <v>497.87</v>
      </c>
      <c r="C40" s="326">
        <v>673.37</v>
      </c>
      <c r="D40" s="326">
        <v>636.97</v>
      </c>
      <c r="E40" s="326">
        <v>590.16</v>
      </c>
      <c r="F40" s="326">
        <v>152.02000000000001</v>
      </c>
      <c r="G40" s="326">
        <v>162.66</v>
      </c>
      <c r="H40" s="326">
        <v>175.32</v>
      </c>
      <c r="I40" s="326">
        <v>220.51</v>
      </c>
      <c r="J40" s="326">
        <v>212.34</v>
      </c>
      <c r="K40" s="326">
        <v>0</v>
      </c>
      <c r="L40" s="326">
        <v>0</v>
      </c>
      <c r="M40" s="326">
        <v>0</v>
      </c>
      <c r="N40" s="330">
        <f t="shared" si="2"/>
        <v>3321.2200000000003</v>
      </c>
      <c r="O40" s="328">
        <f t="shared" si="0"/>
        <v>369.0244444444445</v>
      </c>
    </row>
    <row r="41" spans="1:15" s="25" customFormat="1" ht="12.6" customHeight="1" x14ac:dyDescent="0.2">
      <c r="A41" s="331" t="s">
        <v>130</v>
      </c>
      <c r="B41" s="326">
        <v>0</v>
      </c>
      <c r="C41" s="326">
        <v>0</v>
      </c>
      <c r="D41" s="326">
        <v>0</v>
      </c>
      <c r="E41" s="326">
        <v>0</v>
      </c>
      <c r="F41" s="326">
        <v>0</v>
      </c>
      <c r="G41" s="326">
        <v>0</v>
      </c>
      <c r="H41" s="326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7">
        <f t="shared" si="2"/>
        <v>0</v>
      </c>
      <c r="O41" s="328" t="str">
        <f t="shared" si="0"/>
        <v/>
      </c>
    </row>
    <row r="42" spans="1:15" s="25" customFormat="1" ht="12.6" customHeight="1" x14ac:dyDescent="0.2">
      <c r="A42" s="325" t="s">
        <v>99</v>
      </c>
      <c r="B42" s="326">
        <v>219.8</v>
      </c>
      <c r="C42" s="326">
        <v>219.8</v>
      </c>
      <c r="D42" s="326">
        <v>219.8</v>
      </c>
      <c r="E42" s="326">
        <v>219.8</v>
      </c>
      <c r="F42" s="326">
        <v>219.8</v>
      </c>
      <c r="G42" s="326">
        <v>200</v>
      </c>
      <c r="H42" s="326">
        <v>206</v>
      </c>
      <c r="I42" s="326">
        <v>219.8</v>
      </c>
      <c r="J42" s="326">
        <v>219.8</v>
      </c>
      <c r="K42" s="326">
        <v>0</v>
      </c>
      <c r="L42" s="326">
        <v>0</v>
      </c>
      <c r="M42" s="326">
        <v>0</v>
      </c>
      <c r="N42" s="330">
        <f t="shared" si="2"/>
        <v>1944.6</v>
      </c>
      <c r="O42" s="328">
        <f t="shared" si="0"/>
        <v>216.06666666666666</v>
      </c>
    </row>
    <row r="43" spans="1:15" s="25" customFormat="1" ht="12.6" customHeight="1" x14ac:dyDescent="0.2">
      <c r="A43" s="325" t="s">
        <v>98</v>
      </c>
      <c r="B43" s="326">
        <v>150</v>
      </c>
      <c r="C43" s="326">
        <v>0</v>
      </c>
      <c r="D43" s="326">
        <v>150</v>
      </c>
      <c r="E43" s="326">
        <v>0</v>
      </c>
      <c r="F43" s="326">
        <v>0</v>
      </c>
      <c r="G43" s="326">
        <v>0</v>
      </c>
      <c r="H43" s="326">
        <v>0</v>
      </c>
      <c r="I43" s="326">
        <v>0</v>
      </c>
      <c r="J43" s="326">
        <v>180</v>
      </c>
      <c r="K43" s="326">
        <v>0</v>
      </c>
      <c r="L43" s="326">
        <v>0</v>
      </c>
      <c r="M43" s="326">
        <v>0</v>
      </c>
      <c r="N43" s="330">
        <f t="shared" si="2"/>
        <v>480</v>
      </c>
      <c r="O43" s="328">
        <f t="shared" si="0"/>
        <v>160</v>
      </c>
    </row>
    <row r="44" spans="1:15" s="25" customFormat="1" ht="12.6" customHeight="1" x14ac:dyDescent="0.2">
      <c r="A44" s="325" t="s">
        <v>211</v>
      </c>
      <c r="B44" s="326">
        <v>0</v>
      </c>
      <c r="C44" s="326">
        <v>0</v>
      </c>
      <c r="D44" s="326">
        <v>0</v>
      </c>
      <c r="E44" s="326">
        <v>0</v>
      </c>
      <c r="F44" s="326">
        <v>0</v>
      </c>
      <c r="G44" s="326">
        <v>0</v>
      </c>
      <c r="H44" s="326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30">
        <f t="shared" si="2"/>
        <v>0</v>
      </c>
      <c r="O44" s="328" t="str">
        <f t="shared" si="0"/>
        <v/>
      </c>
    </row>
    <row r="45" spans="1:15" s="25" customFormat="1" ht="12.6" customHeight="1" x14ac:dyDescent="0.2">
      <c r="A45" s="325" t="s">
        <v>248</v>
      </c>
      <c r="B45" s="326">
        <v>0</v>
      </c>
      <c r="C45" s="326">
        <v>0</v>
      </c>
      <c r="D45" s="326">
        <v>70</v>
      </c>
      <c r="E45" s="326">
        <v>0</v>
      </c>
      <c r="F45" s="326">
        <v>0</v>
      </c>
      <c r="G45" s="326">
        <v>0</v>
      </c>
      <c r="H45" s="326">
        <v>240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30">
        <f t="shared" si="2"/>
        <v>310</v>
      </c>
      <c r="O45" s="328">
        <f t="shared" si="0"/>
        <v>155</v>
      </c>
    </row>
    <row r="46" spans="1:15" s="25" customFormat="1" ht="12.6" customHeight="1" x14ac:dyDescent="0.2">
      <c r="A46" s="325" t="s">
        <v>74</v>
      </c>
      <c r="B46" s="326">
        <v>180.86</v>
      </c>
      <c r="C46" s="326">
        <v>180.86</v>
      </c>
      <c r="D46" s="326">
        <v>180.86</v>
      </c>
      <c r="E46" s="326">
        <v>180.86</v>
      </c>
      <c r="F46" s="326">
        <v>180.86</v>
      </c>
      <c r="G46" s="326">
        <v>180.86</v>
      </c>
      <c r="H46" s="326">
        <v>193</v>
      </c>
      <c r="I46" s="326">
        <v>193</v>
      </c>
      <c r="J46" s="326">
        <v>193</v>
      </c>
      <c r="K46" s="326">
        <v>0</v>
      </c>
      <c r="L46" s="326">
        <v>0</v>
      </c>
      <c r="M46" s="326">
        <v>0</v>
      </c>
      <c r="N46" s="330">
        <f t="shared" si="2"/>
        <v>1664.16</v>
      </c>
      <c r="O46" s="328">
        <f t="shared" si="0"/>
        <v>184.90666666666667</v>
      </c>
    </row>
    <row r="47" spans="1:15" s="25" customFormat="1" ht="12.6" customHeight="1" x14ac:dyDescent="0.2">
      <c r="A47" s="325" t="s">
        <v>75</v>
      </c>
      <c r="B47" s="326">
        <v>435.36</v>
      </c>
      <c r="C47" s="326">
        <v>435.36</v>
      </c>
      <c r="D47" s="326">
        <v>435.36</v>
      </c>
      <c r="E47" s="326">
        <v>434.55</v>
      </c>
      <c r="F47" s="326">
        <v>448.75</v>
      </c>
      <c r="G47" s="326">
        <v>655.16</v>
      </c>
      <c r="H47" s="326">
        <v>665.16</v>
      </c>
      <c r="I47" s="326">
        <v>445.02</v>
      </c>
      <c r="J47" s="326">
        <v>445.36</v>
      </c>
      <c r="K47" s="326">
        <v>0</v>
      </c>
      <c r="L47" s="326">
        <v>0</v>
      </c>
      <c r="M47" s="326">
        <v>0</v>
      </c>
      <c r="N47" s="330">
        <f t="shared" si="2"/>
        <v>4400.08</v>
      </c>
      <c r="O47" s="328">
        <f t="shared" si="0"/>
        <v>488.89777777777778</v>
      </c>
    </row>
    <row r="48" spans="1:15" s="25" customFormat="1" ht="12.6" customHeight="1" x14ac:dyDescent="0.2">
      <c r="A48" s="325" t="s">
        <v>79</v>
      </c>
      <c r="B48" s="326">
        <v>44.8</v>
      </c>
      <c r="C48" s="326">
        <v>0</v>
      </c>
      <c r="D48" s="326">
        <v>42</v>
      </c>
      <c r="E48" s="326">
        <v>44.5</v>
      </c>
      <c r="F48" s="326">
        <v>44.5</v>
      </c>
      <c r="G48" s="326">
        <v>85.5</v>
      </c>
      <c r="H48" s="326">
        <v>49</v>
      </c>
      <c r="I48" s="326">
        <v>49</v>
      </c>
      <c r="J48" s="326">
        <v>87.5</v>
      </c>
      <c r="K48" s="326">
        <v>0</v>
      </c>
      <c r="L48" s="326">
        <v>0</v>
      </c>
      <c r="M48" s="326">
        <v>0</v>
      </c>
      <c r="N48" s="330">
        <f t="shared" si="2"/>
        <v>446.8</v>
      </c>
      <c r="O48" s="328">
        <f t="shared" si="0"/>
        <v>55.85</v>
      </c>
    </row>
    <row r="49" spans="1:15" s="25" customFormat="1" ht="12.6" customHeight="1" x14ac:dyDescent="0.2">
      <c r="A49" s="325" t="s">
        <v>81</v>
      </c>
      <c r="B49" s="326">
        <v>372.92</v>
      </c>
      <c r="C49" s="326">
        <v>418.29</v>
      </c>
      <c r="D49" s="326">
        <v>227.82</v>
      </c>
      <c r="E49" s="326">
        <v>302.37</v>
      </c>
      <c r="F49" s="326">
        <v>257</v>
      </c>
      <c r="G49" s="326">
        <v>195.06</v>
      </c>
      <c r="H49" s="326">
        <v>168</v>
      </c>
      <c r="I49" s="326">
        <v>75.17</v>
      </c>
      <c r="J49" s="326">
        <v>0.5</v>
      </c>
      <c r="K49" s="326">
        <v>0</v>
      </c>
      <c r="L49" s="326">
        <v>0</v>
      </c>
      <c r="M49" s="326">
        <v>0</v>
      </c>
      <c r="N49" s="330">
        <f t="shared" si="2"/>
        <v>2017.13</v>
      </c>
      <c r="O49" s="328">
        <f t="shared" si="0"/>
        <v>224.12555555555556</v>
      </c>
    </row>
    <row r="50" spans="1:15" s="25" customFormat="1" ht="12.6" customHeight="1" x14ac:dyDescent="0.2">
      <c r="A50" s="325" t="s">
        <v>87</v>
      </c>
      <c r="B50" s="326">
        <v>0</v>
      </c>
      <c r="C50" s="326">
        <v>45.1</v>
      </c>
      <c r="D50" s="326">
        <v>0</v>
      </c>
      <c r="E50" s="326">
        <v>6.1</v>
      </c>
      <c r="F50" s="326">
        <v>0.27</v>
      </c>
      <c r="G50" s="326">
        <v>0</v>
      </c>
      <c r="H50" s="326">
        <v>0</v>
      </c>
      <c r="I50" s="326">
        <v>0</v>
      </c>
      <c r="J50" s="326">
        <v>330.84</v>
      </c>
      <c r="K50" s="326">
        <v>0</v>
      </c>
      <c r="L50" s="326">
        <v>0</v>
      </c>
      <c r="M50" s="326">
        <v>0</v>
      </c>
      <c r="N50" s="330">
        <f t="shared" si="2"/>
        <v>382.31</v>
      </c>
      <c r="O50" s="328">
        <f t="shared" si="0"/>
        <v>95.577500000000001</v>
      </c>
    </row>
    <row r="51" spans="1:15" s="25" customFormat="1" ht="12.6" customHeight="1" x14ac:dyDescent="0.2">
      <c r="A51" s="325" t="s">
        <v>202</v>
      </c>
      <c r="B51" s="326">
        <v>0</v>
      </c>
      <c r="C51" s="326">
        <v>0</v>
      </c>
      <c r="D51" s="326">
        <v>0</v>
      </c>
      <c r="E51" s="326">
        <v>0</v>
      </c>
      <c r="F51" s="326">
        <v>0</v>
      </c>
      <c r="G51" s="326">
        <v>0</v>
      </c>
      <c r="H51" s="326">
        <v>0</v>
      </c>
      <c r="I51" s="326">
        <v>0</v>
      </c>
      <c r="J51" s="326">
        <v>0</v>
      </c>
      <c r="K51" s="326">
        <v>0</v>
      </c>
      <c r="L51" s="326">
        <v>0</v>
      </c>
      <c r="M51" s="326">
        <v>0</v>
      </c>
      <c r="N51" s="336">
        <f t="shared" si="2"/>
        <v>0</v>
      </c>
      <c r="O51" s="328" t="str">
        <f t="shared" si="0"/>
        <v/>
      </c>
    </row>
    <row r="52" spans="1:15" s="25" customFormat="1" ht="12.6" customHeight="1" thickBot="1" x14ac:dyDescent="0.25">
      <c r="A52" s="337" t="s">
        <v>1</v>
      </c>
      <c r="B52" s="338">
        <f t="shared" ref="B52:N52" si="3">SUM(B7:B51)</f>
        <v>4366.38</v>
      </c>
      <c r="C52" s="338">
        <f t="shared" si="3"/>
        <v>4210.7900000000009</v>
      </c>
      <c r="D52" s="338">
        <f t="shared" si="3"/>
        <v>4938.0399999999991</v>
      </c>
      <c r="E52" s="338">
        <f t="shared" si="3"/>
        <v>2001.02</v>
      </c>
      <c r="F52" s="338">
        <f t="shared" si="3"/>
        <v>3567.98</v>
      </c>
      <c r="G52" s="338">
        <f t="shared" si="3"/>
        <v>2912.0499999999997</v>
      </c>
      <c r="H52" s="338">
        <f t="shared" si="3"/>
        <v>3297.5199999999995</v>
      </c>
      <c r="I52" s="338">
        <f t="shared" si="3"/>
        <v>4055.4300000000007</v>
      </c>
      <c r="J52" s="338">
        <f t="shared" si="3"/>
        <v>4489.0700000000006</v>
      </c>
      <c r="K52" s="338">
        <f t="shared" si="3"/>
        <v>0</v>
      </c>
      <c r="L52" s="338">
        <f t="shared" si="3"/>
        <v>0</v>
      </c>
      <c r="M52" s="338">
        <f t="shared" si="3"/>
        <v>0</v>
      </c>
      <c r="N52" s="338">
        <f t="shared" si="3"/>
        <v>33838.28</v>
      </c>
      <c r="O52" s="339">
        <f>IFERROR(AVERAGEIF(B52:M52,"&gt;0"),"")</f>
        <v>3759.8088888888897</v>
      </c>
    </row>
    <row r="53" spans="1:15" s="25" customFormat="1" ht="12.6" customHeight="1" thickBot="1" x14ac:dyDescent="0.25">
      <c r="A53" s="340"/>
      <c r="B53" s="340"/>
      <c r="C53" s="340"/>
      <c r="D53" s="340"/>
      <c r="E53" s="340"/>
      <c r="F53" s="340"/>
      <c r="G53" s="340"/>
      <c r="H53" s="340"/>
      <c r="I53" s="340"/>
      <c r="J53" s="341"/>
      <c r="K53" s="340"/>
      <c r="L53" s="340"/>
      <c r="M53" s="340"/>
      <c r="N53" s="340"/>
      <c r="O53" s="342"/>
    </row>
    <row r="54" spans="1:15" s="25" customFormat="1" ht="12.6" customHeight="1" x14ac:dyDescent="0.2">
      <c r="A54" s="343" t="s">
        <v>2</v>
      </c>
      <c r="B54" s="344">
        <f t="shared" ref="B54:O54" si="4">B6</f>
        <v>43831</v>
      </c>
      <c r="C54" s="344">
        <f t="shared" si="4"/>
        <v>43862</v>
      </c>
      <c r="D54" s="344">
        <f t="shared" si="4"/>
        <v>43891</v>
      </c>
      <c r="E54" s="344">
        <f t="shared" si="4"/>
        <v>43922</v>
      </c>
      <c r="F54" s="344">
        <f t="shared" si="4"/>
        <v>43952</v>
      </c>
      <c r="G54" s="344">
        <f t="shared" si="4"/>
        <v>43983</v>
      </c>
      <c r="H54" s="344">
        <f t="shared" si="4"/>
        <v>44013</v>
      </c>
      <c r="I54" s="344">
        <f t="shared" si="4"/>
        <v>44044</v>
      </c>
      <c r="J54" s="344">
        <f t="shared" si="4"/>
        <v>44075</v>
      </c>
      <c r="K54" s="344">
        <f t="shared" si="4"/>
        <v>44105</v>
      </c>
      <c r="L54" s="344">
        <f t="shared" si="4"/>
        <v>44136</v>
      </c>
      <c r="M54" s="344">
        <f t="shared" si="4"/>
        <v>44166</v>
      </c>
      <c r="N54" s="345" t="str">
        <f t="shared" si="4"/>
        <v>Total</v>
      </c>
      <c r="O54" s="346" t="str">
        <f t="shared" si="4"/>
        <v>Média</v>
      </c>
    </row>
    <row r="55" spans="1:15" s="25" customFormat="1" ht="12.6" customHeight="1" x14ac:dyDescent="0.2">
      <c r="A55" s="347" t="s">
        <v>5</v>
      </c>
      <c r="B55" s="348">
        <v>0</v>
      </c>
      <c r="C55" s="348">
        <v>3000</v>
      </c>
      <c r="D55" s="348">
        <v>4000</v>
      </c>
      <c r="E55" s="348">
        <v>4000</v>
      </c>
      <c r="F55" s="348">
        <v>4000</v>
      </c>
      <c r="G55" s="348">
        <v>4000</v>
      </c>
      <c r="H55" s="348">
        <v>4000</v>
      </c>
      <c r="I55" s="348">
        <v>4000</v>
      </c>
      <c r="J55" s="348">
        <v>4000</v>
      </c>
      <c r="K55" s="348">
        <v>0</v>
      </c>
      <c r="L55" s="348">
        <v>0</v>
      </c>
      <c r="M55" s="348">
        <v>0</v>
      </c>
      <c r="N55" s="349">
        <f t="shared" ref="N55:N63" si="5">SUM(B55:M55)</f>
        <v>31000</v>
      </c>
      <c r="O55" s="328">
        <f>IFERROR(AVERAGEIF(B55:M55,"&gt;0"),"")</f>
        <v>3875</v>
      </c>
    </row>
    <row r="56" spans="1:15" s="25" customFormat="1" ht="12.6" customHeight="1" x14ac:dyDescent="0.2">
      <c r="A56" s="347" t="s">
        <v>410</v>
      </c>
      <c r="B56" s="348">
        <v>0</v>
      </c>
      <c r="C56" s="348">
        <v>0</v>
      </c>
      <c r="D56" s="348">
        <v>0</v>
      </c>
      <c r="E56" s="348">
        <v>0</v>
      </c>
      <c r="F56" s="348">
        <v>0</v>
      </c>
      <c r="G56" s="348">
        <v>0</v>
      </c>
      <c r="H56" s="348">
        <v>0</v>
      </c>
      <c r="I56" s="348">
        <v>0</v>
      </c>
      <c r="J56" s="348">
        <v>0</v>
      </c>
      <c r="K56" s="348">
        <v>0</v>
      </c>
      <c r="L56" s="348">
        <v>0</v>
      </c>
      <c r="M56" s="348">
        <v>0</v>
      </c>
      <c r="N56" s="349">
        <f>SUM(B56:M56)</f>
        <v>0</v>
      </c>
      <c r="O56" s="328" t="str">
        <f t="shared" ref="O56:O63" si="6">IFERROR(AVERAGEIF(B56:M56,"&gt;0"),"")</f>
        <v/>
      </c>
    </row>
    <row r="57" spans="1:15" s="25" customFormat="1" ht="12.6" customHeight="1" x14ac:dyDescent="0.2">
      <c r="A57" s="350" t="s">
        <v>452</v>
      </c>
      <c r="B57" s="348">
        <v>0</v>
      </c>
      <c r="C57" s="348">
        <v>0</v>
      </c>
      <c r="D57" s="348">
        <v>0</v>
      </c>
      <c r="E57" s="348">
        <v>0</v>
      </c>
      <c r="F57" s="348">
        <v>0</v>
      </c>
      <c r="G57" s="348">
        <v>0</v>
      </c>
      <c r="H57" s="348">
        <v>0</v>
      </c>
      <c r="I57" s="348">
        <v>0</v>
      </c>
      <c r="J57" s="348">
        <v>0</v>
      </c>
      <c r="K57" s="348">
        <v>0</v>
      </c>
      <c r="L57" s="348">
        <v>0</v>
      </c>
      <c r="M57" s="348">
        <v>0</v>
      </c>
      <c r="N57" s="351">
        <f>SUM(B57:M57)</f>
        <v>0</v>
      </c>
      <c r="O57" s="328" t="str">
        <f t="shared" si="6"/>
        <v/>
      </c>
    </row>
    <row r="58" spans="1:15" s="25" customFormat="1" ht="12.6" customHeight="1" x14ac:dyDescent="0.2">
      <c r="A58" s="347" t="s">
        <v>320</v>
      </c>
      <c r="B58" s="348">
        <v>0</v>
      </c>
      <c r="C58" s="348">
        <v>0</v>
      </c>
      <c r="D58" s="348">
        <v>0</v>
      </c>
      <c r="E58" s="348">
        <v>0</v>
      </c>
      <c r="F58" s="348">
        <v>0</v>
      </c>
      <c r="G58" s="348">
        <v>0</v>
      </c>
      <c r="H58" s="348">
        <v>0</v>
      </c>
      <c r="I58" s="348">
        <v>0</v>
      </c>
      <c r="J58" s="348">
        <v>0</v>
      </c>
      <c r="K58" s="348">
        <v>0</v>
      </c>
      <c r="L58" s="348">
        <v>0</v>
      </c>
      <c r="M58" s="348">
        <v>0</v>
      </c>
      <c r="N58" s="349">
        <f t="shared" si="5"/>
        <v>0</v>
      </c>
      <c r="O58" s="328" t="str">
        <f t="shared" si="6"/>
        <v/>
      </c>
    </row>
    <row r="59" spans="1:15" s="25" customFormat="1" ht="12.6" customHeight="1" x14ac:dyDescent="0.2">
      <c r="A59" s="347" t="s">
        <v>463</v>
      </c>
      <c r="B59" s="348">
        <v>0</v>
      </c>
      <c r="C59" s="348">
        <v>0</v>
      </c>
      <c r="D59" s="348">
        <v>0</v>
      </c>
      <c r="E59" s="348">
        <v>0</v>
      </c>
      <c r="F59" s="348">
        <v>0</v>
      </c>
      <c r="G59" s="348">
        <v>0</v>
      </c>
      <c r="H59" s="348">
        <v>0</v>
      </c>
      <c r="I59" s="348">
        <v>0</v>
      </c>
      <c r="J59" s="348">
        <v>0</v>
      </c>
      <c r="K59" s="348">
        <v>0</v>
      </c>
      <c r="L59" s="348">
        <v>0</v>
      </c>
      <c r="M59" s="348">
        <v>0</v>
      </c>
      <c r="N59" s="349">
        <f>SUM(B59:M59)</f>
        <v>0</v>
      </c>
      <c r="O59" s="328" t="str">
        <f t="shared" si="6"/>
        <v/>
      </c>
    </row>
    <row r="60" spans="1:15" s="25" customFormat="1" ht="12.6" customHeight="1" x14ac:dyDescent="0.2">
      <c r="A60" s="347" t="s">
        <v>148</v>
      </c>
      <c r="B60" s="348">
        <v>0</v>
      </c>
      <c r="C60" s="348">
        <v>0</v>
      </c>
      <c r="D60" s="348">
        <v>0</v>
      </c>
      <c r="E60" s="348">
        <v>0</v>
      </c>
      <c r="F60" s="348">
        <v>0</v>
      </c>
      <c r="G60" s="348">
        <v>0</v>
      </c>
      <c r="H60" s="348">
        <v>0</v>
      </c>
      <c r="I60" s="348">
        <v>0</v>
      </c>
      <c r="J60" s="348">
        <v>0</v>
      </c>
      <c r="K60" s="348">
        <v>0</v>
      </c>
      <c r="L60" s="348">
        <v>0</v>
      </c>
      <c r="M60" s="348">
        <v>0</v>
      </c>
      <c r="N60" s="349">
        <f t="shared" si="5"/>
        <v>0</v>
      </c>
      <c r="O60" s="328" t="str">
        <f t="shared" si="6"/>
        <v/>
      </c>
    </row>
    <row r="61" spans="1:15" s="25" customFormat="1" ht="12.6" customHeight="1" x14ac:dyDescent="0.2">
      <c r="A61" s="347" t="s">
        <v>61</v>
      </c>
      <c r="B61" s="348">
        <v>1816</v>
      </c>
      <c r="C61" s="348">
        <v>925</v>
      </c>
      <c r="D61" s="348">
        <v>225</v>
      </c>
      <c r="E61" s="348">
        <v>0</v>
      </c>
      <c r="F61" s="348">
        <v>0</v>
      </c>
      <c r="G61" s="348">
        <v>0</v>
      </c>
      <c r="H61" s="348">
        <v>0</v>
      </c>
      <c r="I61" s="348">
        <v>0</v>
      </c>
      <c r="J61" s="348">
        <v>70</v>
      </c>
      <c r="K61" s="348">
        <v>0</v>
      </c>
      <c r="L61" s="348">
        <v>0</v>
      </c>
      <c r="M61" s="348">
        <v>0</v>
      </c>
      <c r="N61" s="349">
        <f t="shared" si="5"/>
        <v>3036</v>
      </c>
      <c r="O61" s="328">
        <f t="shared" si="6"/>
        <v>759</v>
      </c>
    </row>
    <row r="62" spans="1:15" s="25" customFormat="1" ht="12.6" customHeight="1" x14ac:dyDescent="0.2">
      <c r="A62" s="347" t="s">
        <v>3</v>
      </c>
      <c r="B62" s="348">
        <v>13</v>
      </c>
      <c r="C62" s="348">
        <v>0</v>
      </c>
      <c r="D62" s="348">
        <v>0</v>
      </c>
      <c r="E62" s="348"/>
      <c r="F62" s="348">
        <v>30</v>
      </c>
      <c r="G62" s="348">
        <v>0</v>
      </c>
      <c r="H62" s="348">
        <v>0</v>
      </c>
      <c r="I62" s="348">
        <v>23.4</v>
      </c>
      <c r="J62" s="348">
        <v>0.6</v>
      </c>
      <c r="K62" s="348">
        <v>0</v>
      </c>
      <c r="L62" s="348">
        <v>0</v>
      </c>
      <c r="M62" s="348">
        <v>0</v>
      </c>
      <c r="N62" s="349">
        <f t="shared" si="5"/>
        <v>67</v>
      </c>
      <c r="O62" s="328">
        <f t="shared" si="6"/>
        <v>16.75</v>
      </c>
    </row>
    <row r="63" spans="1:15" s="25" customFormat="1" ht="12.6" customHeight="1" thickBot="1" x14ac:dyDescent="0.25">
      <c r="A63" s="352" t="s">
        <v>1</v>
      </c>
      <c r="B63" s="353">
        <f t="shared" ref="B63:M63" si="7">SUM(B55:B62)</f>
        <v>1829</v>
      </c>
      <c r="C63" s="353">
        <f t="shared" si="7"/>
        <v>3925</v>
      </c>
      <c r="D63" s="353">
        <f t="shared" si="7"/>
        <v>4225</v>
      </c>
      <c r="E63" s="353">
        <f t="shared" si="7"/>
        <v>4000</v>
      </c>
      <c r="F63" s="353">
        <f t="shared" si="7"/>
        <v>4030</v>
      </c>
      <c r="G63" s="353">
        <f t="shared" si="7"/>
        <v>4000</v>
      </c>
      <c r="H63" s="353">
        <f t="shared" si="7"/>
        <v>4000</v>
      </c>
      <c r="I63" s="353">
        <f t="shared" si="7"/>
        <v>4023.4</v>
      </c>
      <c r="J63" s="353">
        <f t="shared" si="7"/>
        <v>4070.6</v>
      </c>
      <c r="K63" s="353">
        <f t="shared" si="7"/>
        <v>0</v>
      </c>
      <c r="L63" s="353">
        <f t="shared" si="7"/>
        <v>0</v>
      </c>
      <c r="M63" s="353">
        <f t="shared" si="7"/>
        <v>0</v>
      </c>
      <c r="N63" s="353">
        <f t="shared" si="5"/>
        <v>34103</v>
      </c>
      <c r="O63" s="354">
        <f t="shared" si="6"/>
        <v>3789.2222222222222</v>
      </c>
    </row>
    <row r="64" spans="1:15" s="25" customFormat="1" ht="12.6" customHeight="1" thickBot="1" x14ac:dyDescent="0.25">
      <c r="A64" s="355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7"/>
      <c r="O64" s="356"/>
    </row>
    <row r="65" spans="1:15" s="34" customFormat="1" ht="12.6" customHeight="1" thickBot="1" x14ac:dyDescent="0.25">
      <c r="A65" s="358" t="s">
        <v>9</v>
      </c>
      <c r="B65" s="359">
        <f>'[2]2020'!C8</f>
        <v>4012.59</v>
      </c>
      <c r="C65" s="359">
        <f>'[2]2020'!D8</f>
        <v>3453.29</v>
      </c>
      <c r="D65" s="359">
        <f>'[2]2020'!E8</f>
        <v>2789.66</v>
      </c>
      <c r="E65" s="359">
        <f>'[2]2020'!F8</f>
        <v>4925.67</v>
      </c>
      <c r="F65" s="359">
        <f>'[2]2020'!G8</f>
        <v>5765.08</v>
      </c>
      <c r="G65" s="359">
        <f>'[2]2020'!H8</f>
        <v>6579.06</v>
      </c>
      <c r="H65" s="359">
        <f>'[2]2020'!I8</f>
        <v>7183.41</v>
      </c>
      <c r="I65" s="359">
        <f>'[2]2020'!J8</f>
        <v>8327.09</v>
      </c>
      <c r="J65" s="359">
        <f>'[2]2020'!K8</f>
        <v>7774.79</v>
      </c>
      <c r="K65" s="359">
        <f>'[2]2020'!L8</f>
        <v>0</v>
      </c>
      <c r="L65" s="359">
        <f>'[2]2020'!M8</f>
        <v>0</v>
      </c>
      <c r="M65" s="359">
        <f>'[2]2020'!N8</f>
        <v>0</v>
      </c>
      <c r="N65" s="357"/>
      <c r="O65" s="360"/>
    </row>
    <row r="66" spans="1:15" s="25" customFormat="1" ht="12.95" customHeight="1" x14ac:dyDescent="0.2">
      <c r="N66" s="34"/>
    </row>
    <row r="67" spans="1:15" s="25" customFormat="1" ht="12.95" customHeight="1" x14ac:dyDescent="0.2">
      <c r="N67" s="34"/>
    </row>
    <row r="68" spans="1:15" s="25" customFormat="1" ht="12.95" customHeight="1" x14ac:dyDescent="0.2">
      <c r="J68" s="251"/>
      <c r="N68" s="34"/>
    </row>
    <row r="69" spans="1:15" s="25" customFormat="1" ht="12.95" customHeight="1" x14ac:dyDescent="0.2">
      <c r="N69" s="34"/>
    </row>
    <row r="70" spans="1:15" s="25" customFormat="1" ht="12.95" customHeight="1" x14ac:dyDescent="0.2">
      <c r="N70" s="34"/>
    </row>
    <row r="71" spans="1:15" s="25" customFormat="1" ht="12.95" customHeight="1" x14ac:dyDescent="0.2">
      <c r="N71" s="34"/>
    </row>
    <row r="72" spans="1:15" s="25" customFormat="1" ht="12.95" customHeight="1" x14ac:dyDescent="0.2">
      <c r="N72" s="34"/>
    </row>
    <row r="73" spans="1:15" s="25" customFormat="1" ht="12.95" customHeight="1" x14ac:dyDescent="0.2">
      <c r="N73" s="34"/>
    </row>
  </sheetData>
  <sheetProtection password="E499" sheet="1" objects="1" scenarios="1"/>
  <mergeCells count="3">
    <mergeCell ref="A1:O1"/>
    <mergeCell ref="A2:O2"/>
    <mergeCell ref="A4:O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P60"/>
  <sheetViews>
    <sheetView topLeftCell="A22" zoomScale="130" zoomScaleNormal="130" workbookViewId="0">
      <selection activeCell="J45" sqref="J45"/>
    </sheetView>
  </sheetViews>
  <sheetFormatPr defaultRowHeight="12.75" x14ac:dyDescent="0.2"/>
  <cols>
    <col min="1" max="1" width="39" style="44" customWidth="1"/>
    <col min="2" max="2" width="9.5703125" style="44" customWidth="1"/>
    <col min="3" max="3" width="10.28515625" style="44" customWidth="1"/>
    <col min="4" max="4" width="9.7109375" style="44" customWidth="1"/>
    <col min="5" max="13" width="10.7109375" style="44" customWidth="1"/>
    <col min="14" max="14" width="10.7109375" style="219" customWidth="1"/>
    <col min="15" max="15" width="10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x14ac:dyDescent="0.2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s="47" customFormat="1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x14ac:dyDescent="0.2">
      <c r="A4" s="535" t="s">
        <v>16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x14ac:dyDescent="0.2">
      <c r="A6" s="158" t="s">
        <v>0</v>
      </c>
      <c r="B6" s="159">
        <f>APUCARANA!B6</f>
        <v>43831</v>
      </c>
      <c r="C6" s="159">
        <f>APUCARANA!C6</f>
        <v>43862</v>
      </c>
      <c r="D6" s="159">
        <f>APUCARANA!D6</f>
        <v>43891</v>
      </c>
      <c r="E6" s="159">
        <f>APUCARANA!E6</f>
        <v>43922</v>
      </c>
      <c r="F6" s="159">
        <f>APUCARANA!F6</f>
        <v>43952</v>
      </c>
      <c r="G6" s="159">
        <f>APUCARANA!G6</f>
        <v>43983</v>
      </c>
      <c r="H6" s="159">
        <f>APUCARANA!H6</f>
        <v>44013</v>
      </c>
      <c r="I6" s="159">
        <f>APUCARANA!I6</f>
        <v>44044</v>
      </c>
      <c r="J6" s="159">
        <f>APUCARANA!J6</f>
        <v>44075</v>
      </c>
      <c r="K6" s="159">
        <f>APUCARANA!K6</f>
        <v>44105</v>
      </c>
      <c r="L6" s="159">
        <f>APUCARANA!L6</f>
        <v>44136</v>
      </c>
      <c r="M6" s="159">
        <f>APUCARANA!M6</f>
        <v>44166</v>
      </c>
      <c r="N6" s="160" t="str">
        <f>APUCARANA!N6</f>
        <v>Total</v>
      </c>
      <c r="O6" s="161" t="str">
        <f>APUCARANA!O6</f>
        <v>Média</v>
      </c>
    </row>
    <row r="7" spans="1:15" s="25" customFormat="1" ht="12.6" customHeight="1" x14ac:dyDescent="0.2">
      <c r="A7" s="270" t="s">
        <v>122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20">
        <f t="shared" ref="N7:N44" si="0">SUM(B7:M7)</f>
        <v>0</v>
      </c>
      <c r="O7" s="106" t="str">
        <f t="shared" ref="O7:O44" si="1">IFERROR(AVERAGEIF(B7:M7,"&gt;0"),"")</f>
        <v/>
      </c>
    </row>
    <row r="8" spans="1:15" s="25" customFormat="1" ht="12.6" customHeight="1" x14ac:dyDescent="0.2">
      <c r="A8" s="270" t="s">
        <v>113</v>
      </c>
      <c r="B8" s="29">
        <v>0</v>
      </c>
      <c r="C8" s="29">
        <v>0</v>
      </c>
      <c r="D8" s="29">
        <v>0</v>
      </c>
      <c r="E8" s="29">
        <v>0</v>
      </c>
      <c r="F8" s="29">
        <v>7120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20">
        <f>SUM(B8:M8)</f>
        <v>7120</v>
      </c>
      <c r="O8" s="106">
        <f t="shared" si="1"/>
        <v>7120</v>
      </c>
    </row>
    <row r="9" spans="1:15" s="25" customFormat="1" ht="12.6" customHeight="1" x14ac:dyDescent="0.2">
      <c r="A9" s="156" t="s">
        <v>180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20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56" t="s">
        <v>362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20">
        <f>SUM(B10:M10)</f>
        <v>0</v>
      </c>
      <c r="O10" s="106" t="str">
        <f t="shared" si="1"/>
        <v/>
      </c>
    </row>
    <row r="11" spans="1:15" s="25" customFormat="1" ht="12.6" customHeight="1" x14ac:dyDescent="0.2">
      <c r="A11" s="156" t="s">
        <v>157</v>
      </c>
      <c r="B11" s="29">
        <v>0</v>
      </c>
      <c r="C11" s="29">
        <v>0</v>
      </c>
      <c r="D11" s="29">
        <v>5100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20">
        <f>SUM(B11:M11)</f>
        <v>5100</v>
      </c>
      <c r="O11" s="106">
        <f t="shared" si="1"/>
        <v>5100</v>
      </c>
    </row>
    <row r="12" spans="1:15" s="25" customFormat="1" ht="12.6" customHeight="1" x14ac:dyDescent="0.2">
      <c r="A12" s="156" t="s">
        <v>149</v>
      </c>
      <c r="B12" s="29">
        <v>0</v>
      </c>
      <c r="C12" s="29">
        <v>0</v>
      </c>
      <c r="D12" s="29">
        <v>0</v>
      </c>
      <c r="E12" s="29">
        <v>151.76</v>
      </c>
      <c r="F12" s="29">
        <v>96.6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20">
        <f t="shared" si="0"/>
        <v>248.35999999999999</v>
      </c>
      <c r="O12" s="106">
        <f t="shared" si="1"/>
        <v>124.17999999999999</v>
      </c>
    </row>
    <row r="13" spans="1:15" s="25" customFormat="1" ht="12.6" customHeight="1" x14ac:dyDescent="0.2">
      <c r="A13" s="157" t="s">
        <v>182</v>
      </c>
      <c r="B13" s="29">
        <v>0</v>
      </c>
      <c r="C13" s="29">
        <v>0</v>
      </c>
      <c r="D13" s="29">
        <v>742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20">
        <f t="shared" si="0"/>
        <v>742</v>
      </c>
      <c r="O13" s="106">
        <f t="shared" si="1"/>
        <v>742</v>
      </c>
    </row>
    <row r="14" spans="1:15" s="25" customFormat="1" ht="12.6" customHeight="1" x14ac:dyDescent="0.2">
      <c r="A14" s="156" t="s">
        <v>187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20">
        <f t="shared" si="0"/>
        <v>0</v>
      </c>
      <c r="O14" s="106" t="str">
        <f t="shared" si="1"/>
        <v/>
      </c>
    </row>
    <row r="15" spans="1:15" s="25" customFormat="1" ht="12.6" customHeight="1" x14ac:dyDescent="0.2">
      <c r="A15" s="156" t="s">
        <v>80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20">
        <f t="shared" si="0"/>
        <v>0</v>
      </c>
      <c r="O15" s="106" t="str">
        <f t="shared" si="1"/>
        <v/>
      </c>
    </row>
    <row r="16" spans="1:15" s="25" customFormat="1" ht="12.6" customHeight="1" x14ac:dyDescent="0.2">
      <c r="A16" s="156" t="s">
        <v>67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20">
        <f t="shared" si="0"/>
        <v>0</v>
      </c>
      <c r="O16" s="106" t="str">
        <f t="shared" si="1"/>
        <v/>
      </c>
    </row>
    <row r="17" spans="1:15" s="25" customFormat="1" ht="12.6" customHeight="1" x14ac:dyDescent="0.2">
      <c r="A17" s="156" t="s">
        <v>272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20">
        <f>SUM(B17:M17)</f>
        <v>0</v>
      </c>
      <c r="O17" s="106" t="str">
        <f t="shared" si="1"/>
        <v/>
      </c>
    </row>
    <row r="18" spans="1:15" s="25" customFormat="1" ht="12.6" customHeight="1" x14ac:dyDescent="0.2">
      <c r="A18" s="156" t="s">
        <v>633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20">
        <f>SUM(B18:M18)</f>
        <v>0</v>
      </c>
      <c r="O18" s="106" t="str">
        <f t="shared" si="1"/>
        <v/>
      </c>
    </row>
    <row r="19" spans="1:15" s="25" customFormat="1" ht="12.6" customHeight="1" x14ac:dyDescent="0.2">
      <c r="A19" s="156" t="s">
        <v>92</v>
      </c>
      <c r="B19" s="29">
        <v>0</v>
      </c>
      <c r="C19" s="29">
        <v>120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20">
        <f t="shared" si="0"/>
        <v>120</v>
      </c>
      <c r="O19" s="106">
        <f t="shared" si="1"/>
        <v>120</v>
      </c>
    </row>
    <row r="20" spans="1:15" s="25" customFormat="1" ht="12.6" customHeight="1" x14ac:dyDescent="0.2">
      <c r="A20" s="156" t="s">
        <v>142</v>
      </c>
      <c r="B20" s="29">
        <v>300</v>
      </c>
      <c r="C20" s="29">
        <v>0</v>
      </c>
      <c r="D20" s="29">
        <v>30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20">
        <f t="shared" si="0"/>
        <v>330</v>
      </c>
      <c r="O20" s="106">
        <f t="shared" si="1"/>
        <v>165</v>
      </c>
    </row>
    <row r="21" spans="1:15" s="25" customFormat="1" ht="12.6" customHeight="1" x14ac:dyDescent="0.2">
      <c r="A21" s="156" t="s">
        <v>186</v>
      </c>
      <c r="B21" s="29">
        <v>73</v>
      </c>
      <c r="C21" s="29">
        <v>0</v>
      </c>
      <c r="D21" s="29">
        <v>60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100</v>
      </c>
      <c r="K21" s="29">
        <v>0</v>
      </c>
      <c r="L21" s="29">
        <v>0</v>
      </c>
      <c r="M21" s="29">
        <v>0</v>
      </c>
      <c r="N21" s="220">
        <f t="shared" si="0"/>
        <v>233</v>
      </c>
      <c r="O21" s="106">
        <f t="shared" si="1"/>
        <v>77.666666666666671</v>
      </c>
    </row>
    <row r="22" spans="1:15" s="25" customFormat="1" ht="12.6" customHeight="1" x14ac:dyDescent="0.2">
      <c r="A22" s="277" t="s">
        <v>108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20">
        <f t="shared" si="0"/>
        <v>0</v>
      </c>
      <c r="O22" s="106" t="str">
        <f t="shared" si="1"/>
        <v/>
      </c>
    </row>
    <row r="23" spans="1:15" s="25" customFormat="1" ht="12.6" customHeight="1" x14ac:dyDescent="0.2">
      <c r="A23" s="162" t="s">
        <v>83</v>
      </c>
      <c r="B23" s="29">
        <v>0</v>
      </c>
      <c r="C23" s="29">
        <v>0</v>
      </c>
      <c r="D23" s="29">
        <v>0</v>
      </c>
      <c r="E23" s="29">
        <v>38</v>
      </c>
      <c r="F23" s="29">
        <v>497.92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20">
        <f t="shared" si="0"/>
        <v>535.92000000000007</v>
      </c>
      <c r="O23" s="106">
        <f t="shared" si="1"/>
        <v>267.96000000000004</v>
      </c>
    </row>
    <row r="24" spans="1:15" s="25" customFormat="1" ht="12.6" customHeight="1" x14ac:dyDescent="0.2">
      <c r="A24" s="162" t="s">
        <v>69</v>
      </c>
      <c r="B24" s="29">
        <v>212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20">
        <f t="shared" si="0"/>
        <v>212</v>
      </c>
      <c r="O24" s="106">
        <f t="shared" si="1"/>
        <v>212</v>
      </c>
    </row>
    <row r="25" spans="1:15" s="25" customFormat="1" ht="12.6" customHeight="1" x14ac:dyDescent="0.2">
      <c r="A25" s="162" t="s">
        <v>217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20">
        <f t="shared" si="0"/>
        <v>0</v>
      </c>
      <c r="O25" s="106" t="str">
        <f t="shared" si="1"/>
        <v/>
      </c>
    </row>
    <row r="26" spans="1:15" s="25" customFormat="1" ht="12.6" customHeight="1" x14ac:dyDescent="0.2">
      <c r="A26" s="162" t="s">
        <v>84</v>
      </c>
      <c r="B26" s="29">
        <v>0</v>
      </c>
      <c r="C26" s="29">
        <v>162.1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313.2</v>
      </c>
      <c r="K26" s="29">
        <v>0</v>
      </c>
      <c r="L26" s="29">
        <v>0</v>
      </c>
      <c r="M26" s="29">
        <v>0</v>
      </c>
      <c r="N26" s="220">
        <f t="shared" si="0"/>
        <v>475.29999999999995</v>
      </c>
      <c r="O26" s="106">
        <f t="shared" si="1"/>
        <v>237.64999999999998</v>
      </c>
    </row>
    <row r="27" spans="1:15" s="25" customFormat="1" ht="12.6" customHeight="1" x14ac:dyDescent="0.2">
      <c r="A27" s="162" t="s">
        <v>268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20">
        <f t="shared" si="0"/>
        <v>0</v>
      </c>
      <c r="O27" s="106" t="str">
        <f t="shared" si="1"/>
        <v/>
      </c>
    </row>
    <row r="28" spans="1:15" s="25" customFormat="1" ht="12.6" customHeight="1" x14ac:dyDescent="0.2">
      <c r="A28" s="162" t="s">
        <v>123</v>
      </c>
      <c r="B28" s="29">
        <v>0</v>
      </c>
      <c r="C28" s="29">
        <v>0</v>
      </c>
      <c r="D28" s="29">
        <v>1002.4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20">
        <f t="shared" si="0"/>
        <v>1002.4</v>
      </c>
      <c r="O28" s="106">
        <f t="shared" si="1"/>
        <v>1002.4</v>
      </c>
    </row>
    <row r="29" spans="1:15" s="25" customFormat="1" ht="12.6" customHeight="1" x14ac:dyDescent="0.2">
      <c r="A29" s="162" t="s">
        <v>295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20">
        <f>SUM(B29:M29)</f>
        <v>0</v>
      </c>
      <c r="O29" s="106" t="str">
        <f t="shared" si="1"/>
        <v/>
      </c>
    </row>
    <row r="30" spans="1:15" s="25" customFormat="1" ht="12.6" customHeight="1" x14ac:dyDescent="0.2">
      <c r="A30" s="162" t="s">
        <v>200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20">
        <f t="shared" si="0"/>
        <v>0</v>
      </c>
      <c r="O30" s="106" t="str">
        <f t="shared" si="1"/>
        <v/>
      </c>
    </row>
    <row r="31" spans="1:15" s="25" customFormat="1" ht="12.6" customHeight="1" x14ac:dyDescent="0.2">
      <c r="A31" s="121" t="s">
        <v>654</v>
      </c>
      <c r="B31" s="29">
        <v>0</v>
      </c>
      <c r="C31" s="29">
        <v>360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20">
        <f>SUM(B31:M31)</f>
        <v>360</v>
      </c>
      <c r="O31" s="106">
        <f>IFERROR(AVERAGEIF(B31:M31,"&gt;0"),"")</f>
        <v>360</v>
      </c>
    </row>
    <row r="32" spans="1:15" s="25" customFormat="1" ht="12.6" customHeight="1" x14ac:dyDescent="0.2">
      <c r="A32" s="270" t="s">
        <v>372</v>
      </c>
      <c r="B32" s="29">
        <v>29.82</v>
      </c>
      <c r="C32" s="29">
        <v>29.82</v>
      </c>
      <c r="D32" s="29">
        <v>29.82</v>
      </c>
      <c r="E32" s="29">
        <v>29.82</v>
      </c>
      <c r="F32" s="29">
        <v>29.82</v>
      </c>
      <c r="G32" s="29">
        <v>30.99</v>
      </c>
      <c r="H32" s="29">
        <v>30.99</v>
      </c>
      <c r="I32" s="29">
        <v>30.99</v>
      </c>
      <c r="J32" s="29">
        <v>30.99</v>
      </c>
      <c r="K32" s="29">
        <v>0</v>
      </c>
      <c r="L32" s="29">
        <v>0</v>
      </c>
      <c r="M32" s="29">
        <v>0</v>
      </c>
      <c r="N32" s="184">
        <f>SUM(B32:M32)</f>
        <v>273.06</v>
      </c>
      <c r="O32" s="106">
        <f t="shared" si="1"/>
        <v>30.34</v>
      </c>
    </row>
    <row r="33" spans="1:15" s="25" customFormat="1" ht="12.6" customHeight="1" x14ac:dyDescent="0.2">
      <c r="A33" s="162" t="s">
        <v>152</v>
      </c>
      <c r="B33" s="29">
        <v>480</v>
      </c>
      <c r="C33" s="29">
        <v>600</v>
      </c>
      <c r="D33" s="29">
        <v>520</v>
      </c>
      <c r="E33" s="29">
        <v>0</v>
      </c>
      <c r="F33" s="29">
        <v>320</v>
      </c>
      <c r="G33" s="29">
        <v>560</v>
      </c>
      <c r="H33" s="29">
        <v>320</v>
      </c>
      <c r="I33" s="29">
        <v>400</v>
      </c>
      <c r="J33" s="29">
        <v>320</v>
      </c>
      <c r="K33" s="29">
        <v>0</v>
      </c>
      <c r="L33" s="29">
        <v>0</v>
      </c>
      <c r="M33" s="29">
        <v>0</v>
      </c>
      <c r="N33" s="220">
        <f t="shared" si="0"/>
        <v>3520</v>
      </c>
      <c r="O33" s="106">
        <f t="shared" si="1"/>
        <v>440</v>
      </c>
    </row>
    <row r="34" spans="1:15" s="25" customFormat="1" ht="12.6" customHeight="1" x14ac:dyDescent="0.2">
      <c r="A34" s="105" t="s">
        <v>161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184">
        <f t="shared" si="0"/>
        <v>0</v>
      </c>
      <c r="O34" s="106" t="str">
        <f t="shared" si="1"/>
        <v/>
      </c>
    </row>
    <row r="35" spans="1:15" s="25" customFormat="1" ht="12.6" customHeight="1" x14ac:dyDescent="0.2">
      <c r="A35" s="162" t="s">
        <v>145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20">
        <f t="shared" si="0"/>
        <v>0</v>
      </c>
      <c r="O35" s="106" t="str">
        <f t="shared" si="1"/>
        <v/>
      </c>
    </row>
    <row r="36" spans="1:15" s="25" customFormat="1" ht="12.6" customHeight="1" x14ac:dyDescent="0.2">
      <c r="A36" s="162" t="s">
        <v>192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20">
        <f t="shared" si="0"/>
        <v>0</v>
      </c>
      <c r="O36" s="106" t="str">
        <f t="shared" si="1"/>
        <v/>
      </c>
    </row>
    <row r="37" spans="1:15" s="25" customFormat="1" ht="12.6" customHeight="1" x14ac:dyDescent="0.2">
      <c r="A37" s="162" t="s">
        <v>72</v>
      </c>
      <c r="B37" s="29">
        <v>865.69</v>
      </c>
      <c r="C37" s="29">
        <v>759.41</v>
      </c>
      <c r="D37" s="29">
        <v>463.95</v>
      </c>
      <c r="E37" s="29">
        <v>355.28</v>
      </c>
      <c r="F37" s="29">
        <v>93.6</v>
      </c>
      <c r="G37" s="29">
        <v>89.19</v>
      </c>
      <c r="H37" s="29">
        <v>88.8</v>
      </c>
      <c r="I37" s="29">
        <v>86.13</v>
      </c>
      <c r="J37" s="29">
        <v>85.88</v>
      </c>
      <c r="K37" s="29">
        <v>0</v>
      </c>
      <c r="L37" s="29">
        <v>0</v>
      </c>
      <c r="M37" s="29">
        <v>0</v>
      </c>
      <c r="N37" s="220">
        <f t="shared" si="0"/>
        <v>2887.9300000000003</v>
      </c>
      <c r="O37" s="106">
        <f t="shared" si="1"/>
        <v>320.88111111111112</v>
      </c>
    </row>
    <row r="38" spans="1:15" s="25" customFormat="1" ht="12.6" customHeight="1" x14ac:dyDescent="0.2">
      <c r="A38" s="162" t="s">
        <v>98</v>
      </c>
      <c r="B38" s="29">
        <v>0</v>
      </c>
      <c r="C38" s="29">
        <v>0</v>
      </c>
      <c r="D38" s="29">
        <v>230</v>
      </c>
      <c r="E38" s="29">
        <v>0</v>
      </c>
      <c r="F38" s="29">
        <v>180</v>
      </c>
      <c r="G38" s="29">
        <v>0</v>
      </c>
      <c r="H38" s="29">
        <v>160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20">
        <f t="shared" si="0"/>
        <v>570</v>
      </c>
      <c r="O38" s="106">
        <f t="shared" si="1"/>
        <v>190</v>
      </c>
    </row>
    <row r="39" spans="1:15" s="25" customFormat="1" ht="12.6" customHeight="1" x14ac:dyDescent="0.2">
      <c r="A39" s="162" t="s">
        <v>75</v>
      </c>
      <c r="B39" s="29">
        <v>441.61</v>
      </c>
      <c r="C39" s="29">
        <v>480.16</v>
      </c>
      <c r="D39" s="29">
        <v>0</v>
      </c>
      <c r="E39" s="29">
        <v>472.87</v>
      </c>
      <c r="F39" s="29">
        <v>346.8</v>
      </c>
      <c r="G39" s="29">
        <v>357.98</v>
      </c>
      <c r="H39" s="29">
        <v>357.15</v>
      </c>
      <c r="I39" s="29">
        <v>347.6</v>
      </c>
      <c r="J39" s="29">
        <v>353.05</v>
      </c>
      <c r="K39" s="29">
        <v>0</v>
      </c>
      <c r="L39" s="29">
        <v>0</v>
      </c>
      <c r="M39" s="29">
        <v>0</v>
      </c>
      <c r="N39" s="220">
        <f t="shared" si="0"/>
        <v>3157.2200000000003</v>
      </c>
      <c r="O39" s="106">
        <f t="shared" si="1"/>
        <v>394.65250000000003</v>
      </c>
    </row>
    <row r="40" spans="1:15" s="25" customFormat="1" ht="12.6" customHeight="1" x14ac:dyDescent="0.2">
      <c r="A40" s="162" t="s">
        <v>178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20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62" t="s">
        <v>130</v>
      </c>
      <c r="B41" s="29">
        <v>0</v>
      </c>
      <c r="C41" s="29">
        <v>0</v>
      </c>
      <c r="D41" s="29">
        <v>536.74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20">
        <f t="shared" si="0"/>
        <v>536.74</v>
      </c>
      <c r="O41" s="106">
        <f t="shared" si="1"/>
        <v>536.74</v>
      </c>
    </row>
    <row r="42" spans="1:15" s="25" customFormat="1" ht="12.6" customHeight="1" x14ac:dyDescent="0.2">
      <c r="A42" s="162" t="s">
        <v>79</v>
      </c>
      <c r="B42" s="29">
        <v>97.2</v>
      </c>
      <c r="C42" s="29">
        <v>78</v>
      </c>
      <c r="D42" s="29">
        <v>60.9</v>
      </c>
      <c r="E42" s="29">
        <v>79.7</v>
      </c>
      <c r="F42" s="29">
        <v>42</v>
      </c>
      <c r="G42" s="29">
        <v>49</v>
      </c>
      <c r="H42" s="29">
        <v>49</v>
      </c>
      <c r="I42" s="29">
        <v>49</v>
      </c>
      <c r="J42" s="29">
        <v>49</v>
      </c>
      <c r="K42" s="29">
        <v>0</v>
      </c>
      <c r="L42" s="29">
        <v>0</v>
      </c>
      <c r="M42" s="29">
        <v>0</v>
      </c>
      <c r="N42" s="220">
        <f t="shared" si="0"/>
        <v>553.79999999999995</v>
      </c>
      <c r="O42" s="106">
        <f t="shared" si="1"/>
        <v>61.533333333333331</v>
      </c>
    </row>
    <row r="43" spans="1:15" s="25" customFormat="1" ht="12.6" customHeight="1" x14ac:dyDescent="0.2">
      <c r="A43" s="162" t="s">
        <v>81</v>
      </c>
      <c r="B43" s="29">
        <v>55.92</v>
      </c>
      <c r="C43" s="29">
        <v>0</v>
      </c>
      <c r="D43" s="29">
        <v>27.96</v>
      </c>
      <c r="E43" s="29">
        <v>56.42</v>
      </c>
      <c r="F43" s="29">
        <v>0</v>
      </c>
      <c r="G43" s="29">
        <v>0</v>
      </c>
      <c r="H43" s="29">
        <v>56.92</v>
      </c>
      <c r="I43" s="29">
        <v>186.67</v>
      </c>
      <c r="J43" s="29">
        <v>0</v>
      </c>
      <c r="K43" s="29">
        <v>0</v>
      </c>
      <c r="L43" s="29">
        <v>0</v>
      </c>
      <c r="M43" s="29">
        <v>0</v>
      </c>
      <c r="N43" s="220">
        <f t="shared" si="0"/>
        <v>383.89</v>
      </c>
      <c r="O43" s="106">
        <f t="shared" si="1"/>
        <v>76.777999999999992</v>
      </c>
    </row>
    <row r="44" spans="1:15" s="25" customFormat="1" ht="12.6" customHeight="1" x14ac:dyDescent="0.2">
      <c r="A44" s="162" t="s">
        <v>87</v>
      </c>
      <c r="B44" s="29">
        <v>13.02</v>
      </c>
      <c r="C44" s="29">
        <v>15.93</v>
      </c>
      <c r="D44" s="29">
        <v>230</v>
      </c>
      <c r="E44" s="29">
        <v>6.95</v>
      </c>
      <c r="F44" s="29">
        <v>0</v>
      </c>
      <c r="G44" s="29">
        <v>0</v>
      </c>
      <c r="H44" s="29">
        <v>10.61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20">
        <f t="shared" si="0"/>
        <v>276.51</v>
      </c>
      <c r="O44" s="106">
        <f t="shared" si="1"/>
        <v>55.302</v>
      </c>
    </row>
    <row r="45" spans="1:15" s="25" customFormat="1" ht="12.6" customHeight="1" thickBot="1" x14ac:dyDescent="0.25">
      <c r="A45" s="171" t="s">
        <v>1</v>
      </c>
      <c r="B45" s="172">
        <f t="shared" ref="B45:N45" si="2">SUM(B7:B44)</f>
        <v>2568.2600000000002</v>
      </c>
      <c r="C45" s="172">
        <f t="shared" si="2"/>
        <v>2605.4199999999996</v>
      </c>
      <c r="D45" s="172">
        <f t="shared" si="2"/>
        <v>9033.7699999999986</v>
      </c>
      <c r="E45" s="172">
        <f t="shared" si="2"/>
        <v>1190.8000000000002</v>
      </c>
      <c r="F45" s="172">
        <f t="shared" si="2"/>
        <v>8726.74</v>
      </c>
      <c r="G45" s="172">
        <f t="shared" si="2"/>
        <v>1087.1600000000001</v>
      </c>
      <c r="H45" s="172">
        <f t="shared" si="2"/>
        <v>1073.4699999999998</v>
      </c>
      <c r="I45" s="172">
        <f t="shared" si="2"/>
        <v>1100.3900000000001</v>
      </c>
      <c r="J45" s="172">
        <f t="shared" si="2"/>
        <v>1252.1200000000001</v>
      </c>
      <c r="K45" s="172">
        <f t="shared" si="2"/>
        <v>0</v>
      </c>
      <c r="L45" s="172">
        <f t="shared" si="2"/>
        <v>0</v>
      </c>
      <c r="M45" s="172">
        <f t="shared" si="2"/>
        <v>0</v>
      </c>
      <c r="N45" s="172">
        <f t="shared" si="2"/>
        <v>28638.13</v>
      </c>
      <c r="O45" s="315">
        <f>IFERROR(AVERAGEIF(B45:M45,"&gt;0"),"")</f>
        <v>3182.0144444444441</v>
      </c>
    </row>
    <row r="46" spans="1:15" s="25" customFormat="1" ht="12.6" customHeight="1" thickBot="1" x14ac:dyDescent="0.25">
      <c r="A46" s="261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3"/>
    </row>
    <row r="47" spans="1:15" s="25" customFormat="1" ht="12.6" customHeight="1" thickBot="1" x14ac:dyDescent="0.25">
      <c r="A47" s="64" t="s">
        <v>2</v>
      </c>
      <c r="B47" s="107">
        <f t="shared" ref="B47:O47" si="3">B6</f>
        <v>43831</v>
      </c>
      <c r="C47" s="108">
        <f t="shared" si="3"/>
        <v>43862</v>
      </c>
      <c r="D47" s="108">
        <f t="shared" si="3"/>
        <v>43891</v>
      </c>
      <c r="E47" s="108">
        <f t="shared" si="3"/>
        <v>43922</v>
      </c>
      <c r="F47" s="108">
        <f t="shared" si="3"/>
        <v>43952</v>
      </c>
      <c r="G47" s="108">
        <f t="shared" si="3"/>
        <v>43983</v>
      </c>
      <c r="H47" s="108">
        <f t="shared" si="3"/>
        <v>44013</v>
      </c>
      <c r="I47" s="108">
        <f t="shared" si="3"/>
        <v>44044</v>
      </c>
      <c r="J47" s="108">
        <f t="shared" si="3"/>
        <v>44075</v>
      </c>
      <c r="K47" s="108">
        <f t="shared" si="3"/>
        <v>44105</v>
      </c>
      <c r="L47" s="108">
        <f t="shared" si="3"/>
        <v>44136</v>
      </c>
      <c r="M47" s="108">
        <f t="shared" si="3"/>
        <v>44166</v>
      </c>
      <c r="N47" s="109" t="str">
        <f t="shared" si="3"/>
        <v>Total</v>
      </c>
      <c r="O47" s="120" t="str">
        <f t="shared" si="3"/>
        <v>Média</v>
      </c>
    </row>
    <row r="48" spans="1:15" s="25" customFormat="1" ht="12.6" customHeight="1" x14ac:dyDescent="0.2">
      <c r="A48" s="111" t="s">
        <v>5</v>
      </c>
      <c r="B48" s="29">
        <v>0</v>
      </c>
      <c r="C48" s="29">
        <v>3000</v>
      </c>
      <c r="D48" s="29">
        <v>4000</v>
      </c>
      <c r="E48" s="29">
        <v>4000</v>
      </c>
      <c r="F48" s="29">
        <v>4000</v>
      </c>
      <c r="G48" s="29">
        <v>4000</v>
      </c>
      <c r="H48" s="29">
        <v>4000</v>
      </c>
      <c r="I48" s="29">
        <v>4000</v>
      </c>
      <c r="J48" s="29">
        <v>4000</v>
      </c>
      <c r="K48" s="29">
        <v>0</v>
      </c>
      <c r="L48" s="29">
        <v>0</v>
      </c>
      <c r="M48" s="29">
        <v>0</v>
      </c>
      <c r="N48" s="309">
        <f t="shared" ref="N48:N56" si="4">SUM(B48:M48)</f>
        <v>31000</v>
      </c>
      <c r="O48" s="106">
        <f>IFERROR(AVERAGEIF(B48:M48,"&gt;0"),"")</f>
        <v>3875</v>
      </c>
    </row>
    <row r="49" spans="1:16" s="25" customFormat="1" ht="12.6" customHeight="1" x14ac:dyDescent="0.2">
      <c r="A49" s="111" t="s">
        <v>249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309">
        <f t="shared" si="4"/>
        <v>0</v>
      </c>
      <c r="O49" s="106" t="str">
        <f t="shared" ref="O49:O54" si="5">IFERROR(AVERAGEIF(B49:M49,"&gt;0"),"")</f>
        <v/>
      </c>
    </row>
    <row r="50" spans="1:16" s="25" customFormat="1" ht="12.6" customHeight="1" x14ac:dyDescent="0.2">
      <c r="A50" s="111" t="s">
        <v>452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09">
        <f>SUM(B50:M50)</f>
        <v>0</v>
      </c>
      <c r="O50" s="106" t="str">
        <f t="shared" si="5"/>
        <v/>
      </c>
    </row>
    <row r="51" spans="1:16" s="25" customFormat="1" ht="12.6" customHeight="1" x14ac:dyDescent="0.2">
      <c r="A51" s="111" t="s">
        <v>455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309">
        <f>SUM(B51:M51)</f>
        <v>0</v>
      </c>
      <c r="O51" s="106" t="str">
        <f t="shared" si="5"/>
        <v/>
      </c>
    </row>
    <row r="52" spans="1:16" s="25" customFormat="1" ht="12.6" customHeight="1" x14ac:dyDescent="0.2">
      <c r="A52" s="111" t="s">
        <v>659</v>
      </c>
      <c r="B52" s="29">
        <v>0</v>
      </c>
      <c r="C52" s="29">
        <v>0</v>
      </c>
      <c r="D52" s="29">
        <v>2.4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2.1800000000000002</v>
      </c>
      <c r="K52" s="29">
        <v>0</v>
      </c>
      <c r="L52" s="29">
        <v>0</v>
      </c>
      <c r="M52" s="29">
        <v>0</v>
      </c>
      <c r="N52" s="309"/>
      <c r="O52" s="106">
        <f t="shared" si="5"/>
        <v>2.29</v>
      </c>
    </row>
    <row r="53" spans="1:16" s="25" customFormat="1" ht="12.6" customHeight="1" x14ac:dyDescent="0.2">
      <c r="A53" s="111" t="s">
        <v>345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309">
        <f t="shared" si="4"/>
        <v>0</v>
      </c>
      <c r="O53" s="106" t="str">
        <f t="shared" si="5"/>
        <v/>
      </c>
    </row>
    <row r="54" spans="1:16" s="25" customFormat="1" ht="12.6" customHeight="1" x14ac:dyDescent="0.2">
      <c r="A54" s="111" t="s">
        <v>239</v>
      </c>
      <c r="B54" s="29">
        <v>983.3</v>
      </c>
      <c r="C54" s="29">
        <v>2400</v>
      </c>
      <c r="D54" s="29">
        <v>1500</v>
      </c>
      <c r="E54" s="29">
        <v>7130.49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309">
        <f t="shared" si="4"/>
        <v>12013.79</v>
      </c>
      <c r="O54" s="106">
        <f t="shared" si="5"/>
        <v>3003.4475000000002</v>
      </c>
    </row>
    <row r="55" spans="1:16" s="25" customFormat="1" ht="12.6" customHeight="1" x14ac:dyDescent="0.2">
      <c r="A55" s="182" t="s">
        <v>3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309">
        <f t="shared" si="4"/>
        <v>0</v>
      </c>
      <c r="O55" s="106" t="str">
        <f>IFERROR(AVERAGEIF(B55:M55,"&gt;0"),"")</f>
        <v/>
      </c>
    </row>
    <row r="56" spans="1:16" s="25" customFormat="1" ht="12.6" customHeight="1" thickBot="1" x14ac:dyDescent="0.25">
      <c r="A56" s="176" t="s">
        <v>1</v>
      </c>
      <c r="B56" s="177">
        <f t="shared" ref="B56:M56" si="6">SUM(B48:B55)</f>
        <v>983.3</v>
      </c>
      <c r="C56" s="177">
        <f t="shared" si="6"/>
        <v>5400</v>
      </c>
      <c r="D56" s="177">
        <f t="shared" si="6"/>
        <v>5502.4</v>
      </c>
      <c r="E56" s="177">
        <f t="shared" si="6"/>
        <v>11130.49</v>
      </c>
      <c r="F56" s="177">
        <f t="shared" si="6"/>
        <v>4000</v>
      </c>
      <c r="G56" s="177">
        <f t="shared" si="6"/>
        <v>4000</v>
      </c>
      <c r="H56" s="177">
        <f t="shared" si="6"/>
        <v>4000</v>
      </c>
      <c r="I56" s="177">
        <f t="shared" si="6"/>
        <v>4000</v>
      </c>
      <c r="J56" s="177">
        <f t="shared" si="6"/>
        <v>4002.18</v>
      </c>
      <c r="K56" s="177">
        <f t="shared" si="6"/>
        <v>0</v>
      </c>
      <c r="L56" s="177">
        <f t="shared" si="6"/>
        <v>0</v>
      </c>
      <c r="M56" s="177">
        <f t="shared" si="6"/>
        <v>0</v>
      </c>
      <c r="N56" s="177">
        <f t="shared" si="4"/>
        <v>43018.37</v>
      </c>
      <c r="O56" s="304">
        <f>IFERROR(AVERAGEIF(B56:M56,"&gt;0"),"")</f>
        <v>4779.818888888889</v>
      </c>
    </row>
    <row r="57" spans="1:16" s="25" customFormat="1" ht="12.6" customHeight="1" thickBot="1" x14ac:dyDescent="0.25">
      <c r="A57" s="41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17"/>
      <c r="O57" s="38"/>
    </row>
    <row r="58" spans="1:16" s="34" customFormat="1" ht="12.6" customHeight="1" thickBot="1" x14ac:dyDescent="0.25">
      <c r="A58" s="187" t="s">
        <v>9</v>
      </c>
      <c r="B58" s="186">
        <f>'[2]2020'!C9</f>
        <v>28843.03</v>
      </c>
      <c r="C58" s="186">
        <f>'[2]2020'!D9</f>
        <v>31553.439999999999</v>
      </c>
      <c r="D58" s="186">
        <f>'[2]2020'!E9</f>
        <v>28077.64</v>
      </c>
      <c r="E58" s="186">
        <f>'[2]2020'!F9</f>
        <v>38066.54</v>
      </c>
      <c r="F58" s="186">
        <f>'[2]2020'!G9</f>
        <v>33374.25</v>
      </c>
      <c r="G58" s="186">
        <f>'[2]2020'!H9</f>
        <v>36322.69</v>
      </c>
      <c r="H58" s="186">
        <f>'[2]2020'!I9</f>
        <v>39234.93</v>
      </c>
      <c r="I58" s="186">
        <f>'[2]2020'!J9</f>
        <v>42169.97</v>
      </c>
      <c r="J58" s="186">
        <f>'[2]2020'!K9</f>
        <v>44953.26</v>
      </c>
      <c r="K58" s="186">
        <f>'[2]2020'!L9</f>
        <v>0</v>
      </c>
      <c r="L58" s="186">
        <f>'[2]2020'!M9</f>
        <v>0</v>
      </c>
      <c r="M58" s="186">
        <f>'[2]2020'!N9</f>
        <v>0</v>
      </c>
      <c r="N58" s="42"/>
      <c r="O58" s="263"/>
      <c r="P58" s="43"/>
    </row>
    <row r="59" spans="1:16" s="25" customFormat="1" ht="14.1" customHeight="1" x14ac:dyDescent="0.2">
      <c r="N59" s="34"/>
    </row>
    <row r="60" spans="1:16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P63"/>
  <sheetViews>
    <sheetView topLeftCell="B37" zoomScale="150" zoomScaleNormal="150" workbookViewId="0">
      <selection activeCell="K55" sqref="K55"/>
    </sheetView>
  </sheetViews>
  <sheetFormatPr defaultRowHeight="12.75" x14ac:dyDescent="0.2"/>
  <cols>
    <col min="1" max="1" width="31.42578125" customWidth="1"/>
    <col min="2" max="13" width="10.7109375" customWidth="1"/>
    <col min="14" max="14" width="10.7109375" style="222" customWidth="1"/>
    <col min="15" max="15" width="10.7109375" customWidth="1"/>
  </cols>
  <sheetData>
    <row r="1" spans="1:15" ht="12.6" customHeight="1" x14ac:dyDescent="0.2">
      <c r="A1" s="520" t="str">
        <f>APUCARANA!A1</f>
        <v xml:space="preserve">ORDEM DOS ADVOGADOS DO BRASIL - Seção PR 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2"/>
    </row>
    <row r="2" spans="1:15" s="13" customFormat="1" ht="12.6" customHeight="1" x14ac:dyDescent="0.2">
      <c r="A2" s="523" t="str">
        <f>APUCARANA!A2</f>
        <v>Demostrativo de Despesas - JANEIRO 2020 A DEZEMBRO 2020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5"/>
    </row>
    <row r="3" spans="1:15" s="13" customFormat="1" ht="12.6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25"/>
      <c r="O3" s="14"/>
    </row>
    <row r="4" spans="1:15" s="13" customFormat="1" ht="12.6" customHeight="1" thickBot="1" x14ac:dyDescent="0.25">
      <c r="A4" s="529" t="s">
        <v>57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1"/>
    </row>
    <row r="5" spans="1:15" ht="12.6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21"/>
      <c r="O5" s="3"/>
    </row>
    <row r="6" spans="1:15" s="25" customFormat="1" ht="12.6" customHeight="1" thickBot="1" x14ac:dyDescent="0.25">
      <c r="A6" s="321" t="s">
        <v>0</v>
      </c>
      <c r="B6" s="322">
        <f>APUCARANA!B6</f>
        <v>43831</v>
      </c>
      <c r="C6" s="322">
        <f>APUCARANA!C6</f>
        <v>43862</v>
      </c>
      <c r="D6" s="322">
        <f>APUCARANA!D6</f>
        <v>43891</v>
      </c>
      <c r="E6" s="322">
        <f>APUCARANA!E6</f>
        <v>43922</v>
      </c>
      <c r="F6" s="322">
        <f>APUCARANA!F6</f>
        <v>43952</v>
      </c>
      <c r="G6" s="322">
        <f>APUCARANA!G6</f>
        <v>43983</v>
      </c>
      <c r="H6" s="322">
        <f>APUCARANA!H6</f>
        <v>44013</v>
      </c>
      <c r="I6" s="322">
        <f>APUCARANA!I6</f>
        <v>44044</v>
      </c>
      <c r="J6" s="322">
        <f>APUCARANA!J6</f>
        <v>44075</v>
      </c>
      <c r="K6" s="322">
        <f>APUCARANA!K6</f>
        <v>44105</v>
      </c>
      <c r="L6" s="322">
        <f>APUCARANA!L6</f>
        <v>44136</v>
      </c>
      <c r="M6" s="322">
        <f>APUCARANA!M6</f>
        <v>44166</v>
      </c>
      <c r="N6" s="323" t="str">
        <f>APUCARANA!N6</f>
        <v>Total</v>
      </c>
      <c r="O6" s="324" t="str">
        <f>APUCARANA!O6</f>
        <v>Média</v>
      </c>
    </row>
    <row r="7" spans="1:15" s="25" customFormat="1" ht="12.6" customHeight="1" x14ac:dyDescent="0.2">
      <c r="A7" s="325" t="s">
        <v>278</v>
      </c>
      <c r="B7" s="361">
        <v>0</v>
      </c>
      <c r="C7" s="361">
        <v>0</v>
      </c>
      <c r="D7" s="361">
        <v>0</v>
      </c>
      <c r="E7" s="361">
        <v>0</v>
      </c>
      <c r="F7" s="361">
        <v>0</v>
      </c>
      <c r="G7" s="361">
        <v>0</v>
      </c>
      <c r="H7" s="361">
        <v>0</v>
      </c>
      <c r="I7" s="361">
        <v>0</v>
      </c>
      <c r="J7" s="361">
        <v>0</v>
      </c>
      <c r="K7" s="361">
        <v>0</v>
      </c>
      <c r="L7" s="361">
        <v>0</v>
      </c>
      <c r="M7" s="361">
        <v>0</v>
      </c>
      <c r="N7" s="330">
        <f t="shared" ref="N7:N15" si="0">SUM(B7:M7)</f>
        <v>0</v>
      </c>
      <c r="O7" s="328" t="str">
        <f>IFERROR(AVERAGEIF(B7:M7,"&gt;0"),"")</f>
        <v/>
      </c>
    </row>
    <row r="8" spans="1:15" s="25" customFormat="1" ht="12.6" customHeight="1" x14ac:dyDescent="0.2">
      <c r="A8" s="325" t="s">
        <v>113</v>
      </c>
      <c r="B8" s="361">
        <v>0</v>
      </c>
      <c r="C8" s="361">
        <v>0</v>
      </c>
      <c r="D8" s="361">
        <v>0</v>
      </c>
      <c r="E8" s="361">
        <v>0</v>
      </c>
      <c r="F8" s="361">
        <v>331.8</v>
      </c>
      <c r="G8" s="361">
        <v>0</v>
      </c>
      <c r="H8" s="361">
        <v>0</v>
      </c>
      <c r="I8" s="361">
        <v>0</v>
      </c>
      <c r="J8" s="361">
        <v>225</v>
      </c>
      <c r="K8" s="361">
        <v>0</v>
      </c>
      <c r="L8" s="361">
        <v>0</v>
      </c>
      <c r="M8" s="361">
        <v>0</v>
      </c>
      <c r="N8" s="330">
        <f t="shared" si="0"/>
        <v>556.79999999999995</v>
      </c>
      <c r="O8" s="328">
        <f t="shared" ref="O8:O46" si="1">IFERROR(AVERAGEIF(B8:M8,"&gt;0"),"")</f>
        <v>278.39999999999998</v>
      </c>
    </row>
    <row r="9" spans="1:15" s="25" customFormat="1" ht="12.6" customHeight="1" x14ac:dyDescent="0.2">
      <c r="A9" s="325" t="s">
        <v>157</v>
      </c>
      <c r="B9" s="361">
        <v>0</v>
      </c>
      <c r="C9" s="361">
        <v>0</v>
      </c>
      <c r="D9" s="361">
        <v>0</v>
      </c>
      <c r="E9" s="361">
        <v>0</v>
      </c>
      <c r="F9" s="361">
        <v>0</v>
      </c>
      <c r="G9" s="361">
        <v>0</v>
      </c>
      <c r="H9" s="361">
        <v>0</v>
      </c>
      <c r="I9" s="361">
        <v>0</v>
      </c>
      <c r="J9" s="361">
        <v>0</v>
      </c>
      <c r="K9" s="361">
        <v>0</v>
      </c>
      <c r="L9" s="361">
        <v>0</v>
      </c>
      <c r="M9" s="361">
        <v>0</v>
      </c>
      <c r="N9" s="330">
        <f t="shared" si="0"/>
        <v>0</v>
      </c>
      <c r="O9" s="328" t="str">
        <f t="shared" si="1"/>
        <v/>
      </c>
    </row>
    <row r="10" spans="1:15" s="25" customFormat="1" ht="12.6" customHeight="1" x14ac:dyDescent="0.2">
      <c r="A10" s="325" t="s">
        <v>611</v>
      </c>
      <c r="B10" s="361">
        <v>1201.5</v>
      </c>
      <c r="C10" s="361">
        <v>0</v>
      </c>
      <c r="D10" s="361">
        <v>890</v>
      </c>
      <c r="E10" s="361">
        <v>0</v>
      </c>
      <c r="F10" s="361">
        <v>0</v>
      </c>
      <c r="G10" s="361">
        <v>0</v>
      </c>
      <c r="H10" s="361">
        <v>0</v>
      </c>
      <c r="I10" s="361">
        <v>0</v>
      </c>
      <c r="J10" s="361">
        <v>0</v>
      </c>
      <c r="K10" s="361">
        <v>0</v>
      </c>
      <c r="L10" s="361">
        <v>0</v>
      </c>
      <c r="M10" s="361">
        <v>0</v>
      </c>
      <c r="N10" s="330">
        <f t="shared" si="0"/>
        <v>2091.5</v>
      </c>
      <c r="O10" s="328">
        <f t="shared" si="1"/>
        <v>1045.75</v>
      </c>
    </row>
    <row r="11" spans="1:15" s="25" customFormat="1" ht="12.6" customHeight="1" x14ac:dyDescent="0.2">
      <c r="A11" s="325" t="s">
        <v>131</v>
      </c>
      <c r="B11" s="361">
        <v>0</v>
      </c>
      <c r="C11" s="361">
        <v>0</v>
      </c>
      <c r="D11" s="361">
        <v>0</v>
      </c>
      <c r="E11" s="361">
        <v>0</v>
      </c>
      <c r="F11" s="361">
        <v>0</v>
      </c>
      <c r="G11" s="361">
        <v>0</v>
      </c>
      <c r="H11" s="361">
        <v>0</v>
      </c>
      <c r="I11" s="361">
        <v>0</v>
      </c>
      <c r="J11" s="361">
        <v>0</v>
      </c>
      <c r="K11" s="361">
        <v>0</v>
      </c>
      <c r="L11" s="361">
        <v>0</v>
      </c>
      <c r="M11" s="361">
        <v>0</v>
      </c>
      <c r="N11" s="330">
        <f t="shared" si="0"/>
        <v>0</v>
      </c>
      <c r="O11" s="328" t="str">
        <f t="shared" si="1"/>
        <v/>
      </c>
    </row>
    <row r="12" spans="1:15" s="25" customFormat="1" ht="12.6" customHeight="1" x14ac:dyDescent="0.2">
      <c r="A12" s="325" t="s">
        <v>182</v>
      </c>
      <c r="B12" s="361">
        <v>0</v>
      </c>
      <c r="C12" s="361">
        <v>90</v>
      </c>
      <c r="D12" s="361">
        <v>0</v>
      </c>
      <c r="E12" s="361">
        <v>0</v>
      </c>
      <c r="F12" s="361">
        <v>0</v>
      </c>
      <c r="G12" s="361">
        <v>0</v>
      </c>
      <c r="H12" s="361">
        <v>0</v>
      </c>
      <c r="I12" s="361">
        <v>0</v>
      </c>
      <c r="J12" s="361">
        <v>0</v>
      </c>
      <c r="K12" s="361">
        <v>0</v>
      </c>
      <c r="L12" s="361">
        <v>0</v>
      </c>
      <c r="M12" s="361">
        <v>0</v>
      </c>
      <c r="N12" s="330">
        <f t="shared" si="0"/>
        <v>90</v>
      </c>
      <c r="O12" s="328">
        <f t="shared" si="1"/>
        <v>90</v>
      </c>
    </row>
    <row r="13" spans="1:15" s="25" customFormat="1" ht="12.6" customHeight="1" x14ac:dyDescent="0.2">
      <c r="A13" s="325" t="s">
        <v>187</v>
      </c>
      <c r="B13" s="361">
        <v>0</v>
      </c>
      <c r="C13" s="361">
        <v>0</v>
      </c>
      <c r="D13" s="361">
        <v>0</v>
      </c>
      <c r="E13" s="361">
        <v>0</v>
      </c>
      <c r="F13" s="361">
        <v>0</v>
      </c>
      <c r="G13" s="361">
        <v>0</v>
      </c>
      <c r="H13" s="361">
        <v>0</v>
      </c>
      <c r="I13" s="361">
        <v>0</v>
      </c>
      <c r="J13" s="361">
        <v>0</v>
      </c>
      <c r="K13" s="361">
        <v>0</v>
      </c>
      <c r="L13" s="361">
        <v>0</v>
      </c>
      <c r="M13" s="361">
        <v>0</v>
      </c>
      <c r="N13" s="330">
        <f t="shared" si="0"/>
        <v>0</v>
      </c>
      <c r="O13" s="328" t="str">
        <f t="shared" si="1"/>
        <v/>
      </c>
    </row>
    <row r="14" spans="1:15" s="25" customFormat="1" ht="12.6" customHeight="1" x14ac:dyDescent="0.2">
      <c r="A14" s="325" t="s">
        <v>80</v>
      </c>
      <c r="B14" s="361">
        <v>0</v>
      </c>
      <c r="C14" s="361">
        <v>0</v>
      </c>
      <c r="D14" s="361">
        <v>416</v>
      </c>
      <c r="E14" s="361">
        <v>0</v>
      </c>
      <c r="F14" s="361">
        <v>0</v>
      </c>
      <c r="G14" s="361">
        <v>0</v>
      </c>
      <c r="H14" s="361">
        <v>0</v>
      </c>
      <c r="I14" s="361">
        <v>0</v>
      </c>
      <c r="J14" s="361">
        <v>0</v>
      </c>
      <c r="K14" s="361">
        <v>0</v>
      </c>
      <c r="L14" s="361">
        <v>0</v>
      </c>
      <c r="M14" s="361">
        <v>0</v>
      </c>
      <c r="N14" s="330">
        <f t="shared" si="0"/>
        <v>416</v>
      </c>
      <c r="O14" s="328">
        <f t="shared" si="1"/>
        <v>416</v>
      </c>
    </row>
    <row r="15" spans="1:15" s="25" customFormat="1" ht="12.6" customHeight="1" x14ac:dyDescent="0.2">
      <c r="A15" s="325" t="s">
        <v>188</v>
      </c>
      <c r="B15" s="362">
        <v>0</v>
      </c>
      <c r="C15" s="362">
        <v>132.35</v>
      </c>
      <c r="D15" s="362">
        <v>46.4</v>
      </c>
      <c r="E15" s="362">
        <v>0</v>
      </c>
      <c r="F15" s="362">
        <v>0</v>
      </c>
      <c r="G15" s="362">
        <v>63.3</v>
      </c>
      <c r="H15" s="362">
        <v>0</v>
      </c>
      <c r="I15" s="362">
        <v>0</v>
      </c>
      <c r="J15" s="362">
        <v>113.5</v>
      </c>
      <c r="K15" s="362">
        <v>0</v>
      </c>
      <c r="L15" s="362">
        <v>0</v>
      </c>
      <c r="M15" s="362">
        <v>0</v>
      </c>
      <c r="N15" s="363">
        <f t="shared" si="0"/>
        <v>355.55</v>
      </c>
      <c r="O15" s="328">
        <f t="shared" si="1"/>
        <v>88.887500000000003</v>
      </c>
    </row>
    <row r="16" spans="1:15" s="25" customFormat="1" ht="12.6" customHeight="1" x14ac:dyDescent="0.2">
      <c r="A16" s="364" t="s">
        <v>216</v>
      </c>
      <c r="B16" s="362">
        <v>0</v>
      </c>
      <c r="C16" s="362"/>
      <c r="D16" s="362"/>
      <c r="E16" s="362"/>
      <c r="F16" s="362"/>
      <c r="G16" s="362"/>
      <c r="H16" s="362"/>
      <c r="I16" s="362"/>
      <c r="J16" s="362"/>
      <c r="K16" s="362">
        <v>0</v>
      </c>
      <c r="L16" s="362">
        <v>0</v>
      </c>
      <c r="M16" s="362">
        <v>0</v>
      </c>
      <c r="N16" s="332">
        <f>SUM(B17:M17)</f>
        <v>103</v>
      </c>
      <c r="O16" s="328" t="str">
        <f t="shared" si="1"/>
        <v/>
      </c>
    </row>
    <row r="17" spans="1:15" s="25" customFormat="1" ht="12.6" customHeight="1" x14ac:dyDescent="0.2">
      <c r="A17" s="123" t="s">
        <v>686</v>
      </c>
      <c r="B17" s="365">
        <v>0</v>
      </c>
      <c r="C17" s="365"/>
      <c r="D17" s="365"/>
      <c r="E17" s="365"/>
      <c r="F17" s="365"/>
      <c r="G17" s="365"/>
      <c r="H17" s="365"/>
      <c r="I17" s="365"/>
      <c r="J17" s="365">
        <v>103</v>
      </c>
      <c r="K17" s="365">
        <v>0</v>
      </c>
      <c r="L17" s="365">
        <v>0</v>
      </c>
      <c r="M17" s="365">
        <v>0</v>
      </c>
      <c r="N17" s="332">
        <f>SUM(B18:M18)</f>
        <v>0</v>
      </c>
      <c r="O17" s="328">
        <f t="shared" si="1"/>
        <v>103</v>
      </c>
    </row>
    <row r="18" spans="1:15" s="25" customFormat="1" ht="12.6" customHeight="1" x14ac:dyDescent="0.2">
      <c r="A18" s="325" t="s">
        <v>158</v>
      </c>
      <c r="B18" s="366">
        <v>0</v>
      </c>
      <c r="C18" s="366">
        <v>0</v>
      </c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330">
        <f t="shared" ref="N18:N46" si="2">SUM(B18:M18)</f>
        <v>0</v>
      </c>
      <c r="O18" s="328" t="str">
        <f t="shared" si="1"/>
        <v/>
      </c>
    </row>
    <row r="19" spans="1:15" s="25" customFormat="1" ht="12.6" customHeight="1" x14ac:dyDescent="0.2">
      <c r="A19" s="325" t="s">
        <v>142</v>
      </c>
      <c r="B19" s="361">
        <v>0</v>
      </c>
      <c r="C19" s="361">
        <v>0</v>
      </c>
      <c r="D19" s="361">
        <v>0</v>
      </c>
      <c r="E19" s="361">
        <v>0</v>
      </c>
      <c r="F19" s="361">
        <v>640</v>
      </c>
      <c r="G19" s="361">
        <v>0</v>
      </c>
      <c r="H19" s="361">
        <v>0</v>
      </c>
      <c r="I19" s="361">
        <v>170</v>
      </c>
      <c r="J19" s="361">
        <v>0</v>
      </c>
      <c r="K19" s="361">
        <v>0</v>
      </c>
      <c r="L19" s="361">
        <v>0</v>
      </c>
      <c r="M19" s="361">
        <v>0</v>
      </c>
      <c r="N19" s="330">
        <f t="shared" si="2"/>
        <v>810</v>
      </c>
      <c r="O19" s="328">
        <f t="shared" si="1"/>
        <v>405</v>
      </c>
    </row>
    <row r="20" spans="1:15" s="25" customFormat="1" ht="12.6" customHeight="1" x14ac:dyDescent="0.2">
      <c r="A20" s="325" t="s">
        <v>68</v>
      </c>
      <c r="B20" s="361">
        <v>0</v>
      </c>
      <c r="C20" s="361">
        <v>128</v>
      </c>
      <c r="D20" s="361">
        <v>0</v>
      </c>
      <c r="E20" s="361">
        <v>0</v>
      </c>
      <c r="F20" s="361">
        <v>0</v>
      </c>
      <c r="G20" s="361">
        <v>50</v>
      </c>
      <c r="H20" s="361">
        <v>0</v>
      </c>
      <c r="I20" s="361">
        <v>0</v>
      </c>
      <c r="J20" s="361">
        <v>0</v>
      </c>
      <c r="K20" s="361">
        <v>0</v>
      </c>
      <c r="L20" s="361">
        <v>0</v>
      </c>
      <c r="M20" s="361">
        <v>0</v>
      </c>
      <c r="N20" s="330">
        <f t="shared" si="2"/>
        <v>178</v>
      </c>
      <c r="O20" s="328">
        <f t="shared" si="1"/>
        <v>89</v>
      </c>
    </row>
    <row r="21" spans="1:15" s="25" customFormat="1" ht="12.6" customHeight="1" x14ac:dyDescent="0.2">
      <c r="A21" s="325" t="s">
        <v>108</v>
      </c>
      <c r="B21" s="361">
        <v>0</v>
      </c>
      <c r="C21" s="361">
        <v>114.8</v>
      </c>
      <c r="D21" s="361">
        <v>0</v>
      </c>
      <c r="E21" s="361">
        <v>0</v>
      </c>
      <c r="F21" s="361">
        <v>0</v>
      </c>
      <c r="G21" s="361">
        <v>0</v>
      </c>
      <c r="H21" s="361">
        <v>0</v>
      </c>
      <c r="I21" s="361">
        <v>0</v>
      </c>
      <c r="J21" s="361">
        <v>0</v>
      </c>
      <c r="K21" s="361">
        <v>0</v>
      </c>
      <c r="L21" s="361">
        <v>0</v>
      </c>
      <c r="M21" s="361">
        <v>0</v>
      </c>
      <c r="N21" s="330">
        <f t="shared" si="2"/>
        <v>114.8</v>
      </c>
      <c r="O21" s="328">
        <f t="shared" si="1"/>
        <v>114.8</v>
      </c>
    </row>
    <row r="22" spans="1:15" s="25" customFormat="1" ht="12.6" customHeight="1" x14ac:dyDescent="0.2">
      <c r="A22" s="325" t="s">
        <v>83</v>
      </c>
      <c r="B22" s="361">
        <v>0</v>
      </c>
      <c r="C22" s="361">
        <v>0</v>
      </c>
      <c r="D22" s="361">
        <v>78</v>
      </c>
      <c r="E22" s="361">
        <v>0</v>
      </c>
      <c r="F22" s="361">
        <v>0</v>
      </c>
      <c r="G22" s="361">
        <v>0</v>
      </c>
      <c r="H22" s="361">
        <v>174</v>
      </c>
      <c r="I22" s="361">
        <v>0</v>
      </c>
      <c r="J22" s="361">
        <v>252.15</v>
      </c>
      <c r="K22" s="361">
        <v>0</v>
      </c>
      <c r="L22" s="361">
        <v>0</v>
      </c>
      <c r="M22" s="361">
        <v>0</v>
      </c>
      <c r="N22" s="330">
        <f t="shared" si="2"/>
        <v>504.15</v>
      </c>
      <c r="O22" s="328">
        <f t="shared" si="1"/>
        <v>168.04999999999998</v>
      </c>
    </row>
    <row r="23" spans="1:15" s="25" customFormat="1" ht="12.6" customHeight="1" x14ac:dyDescent="0.2">
      <c r="A23" s="331" t="s">
        <v>126</v>
      </c>
      <c r="B23" s="361">
        <v>0</v>
      </c>
      <c r="C23" s="361">
        <v>0</v>
      </c>
      <c r="D23" s="361">
        <v>0</v>
      </c>
      <c r="E23" s="361">
        <v>0</v>
      </c>
      <c r="F23" s="361">
        <v>0</v>
      </c>
      <c r="G23" s="361">
        <v>0</v>
      </c>
      <c r="H23" s="361">
        <v>0</v>
      </c>
      <c r="I23" s="361">
        <v>0</v>
      </c>
      <c r="J23" s="361">
        <v>0</v>
      </c>
      <c r="K23" s="361">
        <v>0</v>
      </c>
      <c r="L23" s="361">
        <v>0</v>
      </c>
      <c r="M23" s="361">
        <v>0</v>
      </c>
      <c r="N23" s="332">
        <f t="shared" si="2"/>
        <v>0</v>
      </c>
      <c r="O23" s="328" t="str">
        <f t="shared" si="1"/>
        <v/>
      </c>
    </row>
    <row r="24" spans="1:15" s="25" customFormat="1" ht="12.6" customHeight="1" x14ac:dyDescent="0.2">
      <c r="A24" s="325" t="s">
        <v>69</v>
      </c>
      <c r="B24" s="361">
        <v>190</v>
      </c>
      <c r="C24" s="361">
        <v>0</v>
      </c>
      <c r="D24" s="361">
        <v>0</v>
      </c>
      <c r="E24" s="361">
        <v>0</v>
      </c>
      <c r="F24" s="361">
        <v>0</v>
      </c>
      <c r="G24" s="361">
        <v>0</v>
      </c>
      <c r="H24" s="361">
        <v>0</v>
      </c>
      <c r="I24" s="361">
        <v>0</v>
      </c>
      <c r="J24" s="361">
        <v>0</v>
      </c>
      <c r="K24" s="361">
        <v>0</v>
      </c>
      <c r="L24" s="361">
        <v>0</v>
      </c>
      <c r="M24" s="361">
        <v>0</v>
      </c>
      <c r="N24" s="330">
        <f t="shared" si="2"/>
        <v>190</v>
      </c>
      <c r="O24" s="328">
        <f t="shared" si="1"/>
        <v>190</v>
      </c>
    </row>
    <row r="25" spans="1:15" s="25" customFormat="1" ht="12.6" customHeight="1" x14ac:dyDescent="0.2">
      <c r="A25" s="325" t="s">
        <v>217</v>
      </c>
      <c r="B25" s="361">
        <v>0</v>
      </c>
      <c r="C25" s="361">
        <v>402.04</v>
      </c>
      <c r="D25" s="361">
        <v>0</v>
      </c>
      <c r="E25" s="361">
        <v>0</v>
      </c>
      <c r="F25" s="361">
        <v>0</v>
      </c>
      <c r="G25" s="361">
        <v>200</v>
      </c>
      <c r="H25" s="361">
        <v>0</v>
      </c>
      <c r="I25" s="361">
        <v>0</v>
      </c>
      <c r="J25" s="361">
        <v>0</v>
      </c>
      <c r="K25" s="361">
        <v>0</v>
      </c>
      <c r="L25" s="361">
        <v>0</v>
      </c>
      <c r="M25" s="361">
        <v>0</v>
      </c>
      <c r="N25" s="330">
        <f t="shared" si="2"/>
        <v>602.04</v>
      </c>
      <c r="O25" s="328">
        <f t="shared" si="1"/>
        <v>301.02</v>
      </c>
    </row>
    <row r="26" spans="1:15" s="25" customFormat="1" ht="12.6" customHeight="1" x14ac:dyDescent="0.2">
      <c r="A26" s="325" t="s">
        <v>85</v>
      </c>
      <c r="B26" s="361">
        <v>0</v>
      </c>
      <c r="C26" s="361">
        <v>0</v>
      </c>
      <c r="D26" s="361">
        <v>0</v>
      </c>
      <c r="E26" s="361">
        <v>0</v>
      </c>
      <c r="F26" s="361">
        <v>0</v>
      </c>
      <c r="G26" s="361">
        <v>0</v>
      </c>
      <c r="H26" s="361">
        <v>0</v>
      </c>
      <c r="I26" s="361">
        <v>0</v>
      </c>
      <c r="J26" s="361">
        <v>0</v>
      </c>
      <c r="K26" s="361">
        <v>0</v>
      </c>
      <c r="L26" s="361">
        <v>0</v>
      </c>
      <c r="M26" s="361">
        <v>0</v>
      </c>
      <c r="N26" s="330">
        <f t="shared" si="2"/>
        <v>0</v>
      </c>
      <c r="O26" s="328" t="str">
        <f t="shared" si="1"/>
        <v/>
      </c>
    </row>
    <row r="27" spans="1:15" s="25" customFormat="1" ht="12.6" customHeight="1" x14ac:dyDescent="0.2">
      <c r="A27" s="325" t="s">
        <v>123</v>
      </c>
      <c r="B27" s="361">
        <v>0</v>
      </c>
      <c r="C27" s="361">
        <v>0</v>
      </c>
      <c r="D27" s="361">
        <v>0</v>
      </c>
      <c r="E27" s="361">
        <v>0</v>
      </c>
      <c r="F27" s="361">
        <v>0</v>
      </c>
      <c r="G27" s="361">
        <v>0</v>
      </c>
      <c r="H27" s="361">
        <v>0</v>
      </c>
      <c r="I27" s="361">
        <v>0</v>
      </c>
      <c r="J27" s="361">
        <v>0</v>
      </c>
      <c r="K27" s="361">
        <v>0</v>
      </c>
      <c r="L27" s="361">
        <v>0</v>
      </c>
      <c r="M27" s="361">
        <v>0</v>
      </c>
      <c r="N27" s="330">
        <f t="shared" si="2"/>
        <v>0</v>
      </c>
      <c r="O27" s="328" t="str">
        <f t="shared" si="1"/>
        <v/>
      </c>
    </row>
    <row r="28" spans="1:15" s="25" customFormat="1" ht="12.6" customHeight="1" x14ac:dyDescent="0.2">
      <c r="A28" s="325" t="s">
        <v>181</v>
      </c>
      <c r="B28" s="361">
        <v>0</v>
      </c>
      <c r="C28" s="361">
        <v>0</v>
      </c>
      <c r="D28" s="361">
        <v>0</v>
      </c>
      <c r="E28" s="361">
        <v>0</v>
      </c>
      <c r="F28" s="361">
        <v>0</v>
      </c>
      <c r="G28" s="361">
        <v>0</v>
      </c>
      <c r="H28" s="361">
        <v>0</v>
      </c>
      <c r="I28" s="361">
        <v>0</v>
      </c>
      <c r="J28" s="361">
        <v>0</v>
      </c>
      <c r="K28" s="361">
        <v>0</v>
      </c>
      <c r="L28" s="361">
        <v>0</v>
      </c>
      <c r="M28" s="361">
        <v>0</v>
      </c>
      <c r="N28" s="330">
        <f t="shared" si="2"/>
        <v>0</v>
      </c>
      <c r="O28" s="328" t="str">
        <f t="shared" si="1"/>
        <v/>
      </c>
    </row>
    <row r="29" spans="1:15" s="25" customFormat="1" ht="12.6" customHeight="1" x14ac:dyDescent="0.2">
      <c r="A29" s="335" t="s">
        <v>372</v>
      </c>
      <c r="B29" s="361">
        <v>112.74</v>
      </c>
      <c r="C29" s="361">
        <v>112.74</v>
      </c>
      <c r="D29" s="361">
        <v>112.74</v>
      </c>
      <c r="E29" s="361">
        <v>112.74</v>
      </c>
      <c r="F29" s="361">
        <v>112.74</v>
      </c>
      <c r="G29" s="361">
        <v>117.42</v>
      </c>
      <c r="H29" s="361">
        <v>117.42</v>
      </c>
      <c r="I29" s="361">
        <v>117.42</v>
      </c>
      <c r="J29" s="361">
        <v>117.42</v>
      </c>
      <c r="K29" s="361">
        <v>0</v>
      </c>
      <c r="L29" s="361">
        <v>0</v>
      </c>
      <c r="M29" s="361">
        <v>0</v>
      </c>
      <c r="N29" s="330">
        <f>SUM(B29:M29)</f>
        <v>1033.3799999999999</v>
      </c>
      <c r="O29" s="328">
        <f t="shared" si="1"/>
        <v>114.82</v>
      </c>
    </row>
    <row r="30" spans="1:15" s="25" customFormat="1" ht="12.6" customHeight="1" x14ac:dyDescent="0.2">
      <c r="A30" s="325" t="s">
        <v>160</v>
      </c>
      <c r="B30" s="361">
        <v>0</v>
      </c>
      <c r="C30" s="361">
        <v>570</v>
      </c>
      <c r="D30" s="361">
        <v>750</v>
      </c>
      <c r="E30" s="361">
        <v>0</v>
      </c>
      <c r="F30" s="361">
        <v>495</v>
      </c>
      <c r="G30" s="361">
        <v>0</v>
      </c>
      <c r="H30" s="361">
        <v>375</v>
      </c>
      <c r="I30" s="361">
        <v>795</v>
      </c>
      <c r="J30" s="361">
        <v>0</v>
      </c>
      <c r="K30" s="361">
        <v>0</v>
      </c>
      <c r="L30" s="361">
        <v>0</v>
      </c>
      <c r="M30" s="361">
        <v>0</v>
      </c>
      <c r="N30" s="330">
        <f t="shared" si="2"/>
        <v>2985</v>
      </c>
      <c r="O30" s="328">
        <f t="shared" si="1"/>
        <v>597</v>
      </c>
    </row>
    <row r="31" spans="1:15" s="25" customFormat="1" ht="12.6" customHeight="1" x14ac:dyDescent="0.2">
      <c r="A31" s="325" t="s">
        <v>189</v>
      </c>
      <c r="B31" s="361">
        <v>0</v>
      </c>
      <c r="C31" s="361">
        <v>0</v>
      </c>
      <c r="D31" s="361">
        <v>0</v>
      </c>
      <c r="E31" s="361">
        <v>0</v>
      </c>
      <c r="F31" s="361">
        <v>0</v>
      </c>
      <c r="G31" s="361">
        <v>0</v>
      </c>
      <c r="H31" s="361">
        <v>0</v>
      </c>
      <c r="I31" s="361">
        <v>0</v>
      </c>
      <c r="J31" s="361">
        <v>0</v>
      </c>
      <c r="K31" s="361">
        <v>0</v>
      </c>
      <c r="L31" s="361">
        <v>0</v>
      </c>
      <c r="M31" s="361">
        <v>0</v>
      </c>
      <c r="N31" s="330">
        <f t="shared" si="2"/>
        <v>0</v>
      </c>
      <c r="O31" s="328" t="str">
        <f t="shared" si="1"/>
        <v/>
      </c>
    </row>
    <row r="32" spans="1:15" s="25" customFormat="1" ht="12.6" customHeight="1" x14ac:dyDescent="0.2">
      <c r="A32" s="325" t="s">
        <v>190</v>
      </c>
      <c r="B32" s="361">
        <v>0</v>
      </c>
      <c r="C32" s="361">
        <v>0</v>
      </c>
      <c r="D32" s="361">
        <v>0</v>
      </c>
      <c r="E32" s="361">
        <v>0</v>
      </c>
      <c r="F32" s="361">
        <v>0</v>
      </c>
      <c r="G32" s="361">
        <v>0</v>
      </c>
      <c r="H32" s="361">
        <v>0</v>
      </c>
      <c r="I32" s="361">
        <v>0</v>
      </c>
      <c r="J32" s="361">
        <v>0</v>
      </c>
      <c r="K32" s="361">
        <v>0</v>
      </c>
      <c r="L32" s="361">
        <v>0</v>
      </c>
      <c r="M32" s="361">
        <v>0</v>
      </c>
      <c r="N32" s="330">
        <f t="shared" si="2"/>
        <v>0</v>
      </c>
      <c r="O32" s="328" t="str">
        <f t="shared" si="1"/>
        <v/>
      </c>
    </row>
    <row r="33" spans="1:15" s="25" customFormat="1" ht="12.6" customHeight="1" x14ac:dyDescent="0.2">
      <c r="A33" s="325" t="s">
        <v>161</v>
      </c>
      <c r="B33" s="361">
        <v>0</v>
      </c>
      <c r="C33" s="361">
        <v>0</v>
      </c>
      <c r="D33" s="361">
        <v>0</v>
      </c>
      <c r="E33" s="361">
        <v>0</v>
      </c>
      <c r="F33" s="361">
        <v>0</v>
      </c>
      <c r="G33" s="361">
        <v>0</v>
      </c>
      <c r="H33" s="361">
        <v>0</v>
      </c>
      <c r="I33" s="361">
        <v>0</v>
      </c>
      <c r="J33" s="361">
        <v>0</v>
      </c>
      <c r="K33" s="361">
        <v>0</v>
      </c>
      <c r="L33" s="361">
        <v>0</v>
      </c>
      <c r="M33" s="361">
        <v>0</v>
      </c>
      <c r="N33" s="330">
        <f t="shared" si="2"/>
        <v>0</v>
      </c>
      <c r="O33" s="328" t="str">
        <f t="shared" si="1"/>
        <v/>
      </c>
    </row>
    <row r="34" spans="1:15" s="25" customFormat="1" ht="12.6" customHeight="1" x14ac:dyDescent="0.2">
      <c r="A34" s="325" t="s">
        <v>162</v>
      </c>
      <c r="B34" s="361">
        <v>366.2</v>
      </c>
      <c r="C34" s="361">
        <v>198.55</v>
      </c>
      <c r="D34" s="361">
        <v>602.5</v>
      </c>
      <c r="E34" s="361">
        <v>117.45</v>
      </c>
      <c r="F34" s="361">
        <v>236</v>
      </c>
      <c r="G34" s="361">
        <v>271.95</v>
      </c>
      <c r="H34" s="361">
        <v>270.7</v>
      </c>
      <c r="I34" s="361">
        <v>394.95</v>
      </c>
      <c r="J34" s="361">
        <v>612.1</v>
      </c>
      <c r="K34" s="361">
        <v>0</v>
      </c>
      <c r="L34" s="361">
        <v>0</v>
      </c>
      <c r="M34" s="361">
        <v>0</v>
      </c>
      <c r="N34" s="330">
        <f t="shared" si="2"/>
        <v>3070.3999999999996</v>
      </c>
      <c r="O34" s="328">
        <f t="shared" si="1"/>
        <v>341.15555555555551</v>
      </c>
    </row>
    <row r="35" spans="1:15" s="25" customFormat="1" ht="12.6" customHeight="1" x14ac:dyDescent="0.2">
      <c r="A35" s="325" t="s">
        <v>72</v>
      </c>
      <c r="B35" s="361">
        <v>293.5</v>
      </c>
      <c r="C35" s="361">
        <v>273.31</v>
      </c>
      <c r="D35" s="361">
        <v>290.39</v>
      </c>
      <c r="E35" s="361">
        <v>238.85</v>
      </c>
      <c r="F35" s="361">
        <v>353.38</v>
      </c>
      <c r="G35" s="361">
        <v>175.21</v>
      </c>
      <c r="H35" s="361">
        <v>329.61</v>
      </c>
      <c r="I35" s="361">
        <v>194.34</v>
      </c>
      <c r="J35" s="361">
        <v>212.01</v>
      </c>
      <c r="K35" s="361">
        <v>0</v>
      </c>
      <c r="L35" s="361">
        <v>0</v>
      </c>
      <c r="M35" s="361">
        <v>0</v>
      </c>
      <c r="N35" s="330">
        <f t="shared" si="2"/>
        <v>2360.6000000000004</v>
      </c>
      <c r="O35" s="328">
        <f t="shared" si="1"/>
        <v>262.28888888888895</v>
      </c>
    </row>
    <row r="36" spans="1:15" s="25" customFormat="1" ht="12.6" customHeight="1" x14ac:dyDescent="0.2">
      <c r="A36" s="325" t="s">
        <v>98</v>
      </c>
      <c r="B36" s="361">
        <v>0</v>
      </c>
      <c r="C36" s="361">
        <v>0</v>
      </c>
      <c r="D36" s="361">
        <v>0</v>
      </c>
      <c r="E36" s="361">
        <v>0</v>
      </c>
      <c r="F36" s="361">
        <v>0</v>
      </c>
      <c r="G36" s="361">
        <v>0</v>
      </c>
      <c r="H36" s="361">
        <v>0</v>
      </c>
      <c r="I36" s="361">
        <v>0</v>
      </c>
      <c r="J36" s="361">
        <v>0</v>
      </c>
      <c r="K36" s="361">
        <v>0</v>
      </c>
      <c r="L36" s="361">
        <v>0</v>
      </c>
      <c r="M36" s="361">
        <v>0</v>
      </c>
      <c r="N36" s="330">
        <f>SUM(B36:M36)</f>
        <v>0</v>
      </c>
      <c r="O36" s="328" t="str">
        <f t="shared" si="1"/>
        <v/>
      </c>
    </row>
    <row r="37" spans="1:15" s="25" customFormat="1" ht="12.6" customHeight="1" x14ac:dyDescent="0.2">
      <c r="A37" s="325" t="s">
        <v>99</v>
      </c>
      <c r="B37" s="361">
        <v>400</v>
      </c>
      <c r="C37" s="361">
        <v>400</v>
      </c>
      <c r="D37" s="361">
        <v>400</v>
      </c>
      <c r="E37" s="361">
        <v>904</v>
      </c>
      <c r="F37" s="361">
        <v>300</v>
      </c>
      <c r="G37" s="361">
        <v>0</v>
      </c>
      <c r="H37" s="361">
        <v>800.01</v>
      </c>
      <c r="I37" s="361">
        <v>200</v>
      </c>
      <c r="J37" s="361">
        <v>600</v>
      </c>
      <c r="K37" s="361">
        <v>0</v>
      </c>
      <c r="L37" s="361">
        <v>0</v>
      </c>
      <c r="M37" s="361">
        <v>0</v>
      </c>
      <c r="N37" s="330">
        <f t="shared" si="2"/>
        <v>4004.01</v>
      </c>
      <c r="O37" s="328">
        <f t="shared" si="1"/>
        <v>500.50125000000003</v>
      </c>
    </row>
    <row r="38" spans="1:15" s="25" customFormat="1" ht="12.6" customHeight="1" x14ac:dyDescent="0.2">
      <c r="A38" s="325" t="s">
        <v>86</v>
      </c>
      <c r="B38" s="361">
        <v>112</v>
      </c>
      <c r="C38" s="361">
        <v>112</v>
      </c>
      <c r="D38" s="361">
        <v>117.08</v>
      </c>
      <c r="E38" s="361">
        <v>117.08</v>
      </c>
      <c r="F38" s="361">
        <v>117.08</v>
      </c>
      <c r="G38" s="361">
        <v>117.08</v>
      </c>
      <c r="H38" s="361">
        <v>117.08</v>
      </c>
      <c r="I38" s="361">
        <v>117.08</v>
      </c>
      <c r="J38" s="361">
        <v>117.08</v>
      </c>
      <c r="K38" s="361">
        <v>0</v>
      </c>
      <c r="L38" s="361">
        <v>0</v>
      </c>
      <c r="M38" s="361">
        <v>0</v>
      </c>
      <c r="N38" s="330">
        <f t="shared" si="2"/>
        <v>1043.5600000000002</v>
      </c>
      <c r="O38" s="328">
        <f t="shared" si="1"/>
        <v>115.95111111111113</v>
      </c>
    </row>
    <row r="39" spans="1:15" s="25" customFormat="1" ht="12.6" customHeight="1" x14ac:dyDescent="0.2">
      <c r="A39" s="325" t="s">
        <v>75</v>
      </c>
      <c r="B39" s="361">
        <v>392.73</v>
      </c>
      <c r="C39" s="361">
        <v>761.84</v>
      </c>
      <c r="D39" s="361">
        <v>593.04</v>
      </c>
      <c r="E39" s="361">
        <v>580.09</v>
      </c>
      <c r="F39" s="361">
        <v>542.38</v>
      </c>
      <c r="G39" s="361">
        <v>545.59</v>
      </c>
      <c r="H39" s="361">
        <v>543.72</v>
      </c>
      <c r="I39" s="361">
        <v>545.04999999999995</v>
      </c>
      <c r="J39" s="361">
        <v>570.62</v>
      </c>
      <c r="K39" s="361">
        <v>0</v>
      </c>
      <c r="L39" s="361">
        <v>0</v>
      </c>
      <c r="M39" s="361">
        <v>0</v>
      </c>
      <c r="N39" s="330">
        <f t="shared" si="2"/>
        <v>5075.0600000000004</v>
      </c>
      <c r="O39" s="328">
        <f t="shared" si="1"/>
        <v>563.89555555555557</v>
      </c>
    </row>
    <row r="40" spans="1:15" s="25" customFormat="1" ht="12.6" customHeight="1" x14ac:dyDescent="0.2">
      <c r="A40" s="325" t="s">
        <v>226</v>
      </c>
      <c r="B40" s="361">
        <v>0</v>
      </c>
      <c r="C40" s="361">
        <v>0</v>
      </c>
      <c r="D40" s="361">
        <v>0</v>
      </c>
      <c r="E40" s="361">
        <v>0</v>
      </c>
      <c r="F40" s="361">
        <v>0</v>
      </c>
      <c r="G40" s="361">
        <v>0</v>
      </c>
      <c r="H40" s="361">
        <v>0</v>
      </c>
      <c r="I40" s="361">
        <v>0</v>
      </c>
      <c r="J40" s="361">
        <v>0</v>
      </c>
      <c r="K40" s="361">
        <v>0</v>
      </c>
      <c r="L40" s="361">
        <v>0</v>
      </c>
      <c r="M40" s="361">
        <v>0</v>
      </c>
      <c r="N40" s="330">
        <f t="shared" si="2"/>
        <v>0</v>
      </c>
      <c r="O40" s="328" t="str">
        <f t="shared" si="1"/>
        <v/>
      </c>
    </row>
    <row r="41" spans="1:15" s="25" customFormat="1" ht="12.6" customHeight="1" x14ac:dyDescent="0.2">
      <c r="A41" s="325" t="s">
        <v>211</v>
      </c>
      <c r="B41" s="361">
        <v>0</v>
      </c>
      <c r="C41" s="361">
        <v>0</v>
      </c>
      <c r="D41" s="361">
        <v>0</v>
      </c>
      <c r="E41" s="361">
        <v>0</v>
      </c>
      <c r="F41" s="361">
        <v>0</v>
      </c>
      <c r="G41" s="361">
        <v>0</v>
      </c>
      <c r="H41" s="361">
        <v>0</v>
      </c>
      <c r="I41" s="361">
        <v>0</v>
      </c>
      <c r="J41" s="361">
        <v>0</v>
      </c>
      <c r="K41" s="361">
        <v>0</v>
      </c>
      <c r="L41" s="361">
        <v>0</v>
      </c>
      <c r="M41" s="361">
        <v>0</v>
      </c>
      <c r="N41" s="330">
        <f t="shared" si="2"/>
        <v>0</v>
      </c>
      <c r="O41" s="328" t="str">
        <f t="shared" si="1"/>
        <v/>
      </c>
    </row>
    <row r="42" spans="1:15" s="25" customFormat="1" ht="12.6" customHeight="1" x14ac:dyDescent="0.2">
      <c r="A42" s="325" t="s">
        <v>269</v>
      </c>
      <c r="B42" s="361">
        <v>0</v>
      </c>
      <c r="C42" s="361">
        <v>0</v>
      </c>
      <c r="D42" s="361">
        <v>0</v>
      </c>
      <c r="E42" s="361">
        <v>0</v>
      </c>
      <c r="F42" s="361">
        <v>0</v>
      </c>
      <c r="G42" s="361">
        <v>0</v>
      </c>
      <c r="H42" s="361">
        <v>0</v>
      </c>
      <c r="I42" s="361">
        <v>0</v>
      </c>
      <c r="J42" s="361">
        <v>0</v>
      </c>
      <c r="K42" s="361">
        <v>0</v>
      </c>
      <c r="L42" s="361">
        <v>0</v>
      </c>
      <c r="M42" s="361">
        <v>0</v>
      </c>
      <c r="N42" s="330">
        <f t="shared" si="2"/>
        <v>0</v>
      </c>
      <c r="O42" s="328" t="str">
        <f t="shared" si="1"/>
        <v/>
      </c>
    </row>
    <row r="43" spans="1:15" s="25" customFormat="1" ht="12.6" customHeight="1" x14ac:dyDescent="0.2">
      <c r="A43" s="325" t="s">
        <v>79</v>
      </c>
      <c r="B43" s="361">
        <v>43.5</v>
      </c>
      <c r="C43" s="361">
        <v>42</v>
      </c>
      <c r="D43" s="361">
        <v>43.5</v>
      </c>
      <c r="E43" s="361">
        <v>0</v>
      </c>
      <c r="F43" s="361">
        <v>0</v>
      </c>
      <c r="G43" s="361">
        <v>0</v>
      </c>
      <c r="H43" s="361">
        <v>0</v>
      </c>
      <c r="I43" s="361">
        <v>36.5</v>
      </c>
      <c r="J43" s="361">
        <v>0</v>
      </c>
      <c r="K43" s="361">
        <v>0</v>
      </c>
      <c r="L43" s="361">
        <v>0</v>
      </c>
      <c r="M43" s="361">
        <v>0</v>
      </c>
      <c r="N43" s="330">
        <f t="shared" si="2"/>
        <v>165.5</v>
      </c>
      <c r="O43" s="328">
        <f t="shared" si="1"/>
        <v>41.375</v>
      </c>
    </row>
    <row r="44" spans="1:15" s="25" customFormat="1" ht="12.6" customHeight="1" x14ac:dyDescent="0.2">
      <c r="A44" s="325" t="s">
        <v>81</v>
      </c>
      <c r="B44" s="361">
        <v>148.82</v>
      </c>
      <c r="C44" s="361">
        <v>148.80000000000001</v>
      </c>
      <c r="D44" s="361">
        <v>149.91999999999999</v>
      </c>
      <c r="E44" s="361">
        <v>149.9</v>
      </c>
      <c r="F44" s="361">
        <v>145.69</v>
      </c>
      <c r="G44" s="361">
        <v>145.69</v>
      </c>
      <c r="H44" s="361">
        <v>145.69</v>
      </c>
      <c r="I44" s="361">
        <v>145.69</v>
      </c>
      <c r="J44" s="361">
        <v>145.69</v>
      </c>
      <c r="K44" s="361">
        <v>0</v>
      </c>
      <c r="L44" s="361">
        <v>0</v>
      </c>
      <c r="M44" s="361">
        <v>0</v>
      </c>
      <c r="N44" s="330">
        <f t="shared" si="2"/>
        <v>1325.89</v>
      </c>
      <c r="O44" s="328">
        <f t="shared" si="1"/>
        <v>147.32111111111112</v>
      </c>
    </row>
    <row r="45" spans="1:15" s="25" customFormat="1" ht="12.6" customHeight="1" x14ac:dyDescent="0.2">
      <c r="A45" s="325" t="s">
        <v>87</v>
      </c>
      <c r="B45" s="361">
        <v>6.29</v>
      </c>
      <c r="C45" s="361">
        <v>0.05</v>
      </c>
      <c r="D45" s="361">
        <v>11.04</v>
      </c>
      <c r="E45" s="361">
        <v>13.36</v>
      </c>
      <c r="F45" s="361">
        <v>6.33</v>
      </c>
      <c r="G45" s="361">
        <v>0.35</v>
      </c>
      <c r="H45" s="361">
        <v>14.31</v>
      </c>
      <c r="I45" s="361">
        <v>4.62</v>
      </c>
      <c r="J45" s="361">
        <v>0</v>
      </c>
      <c r="K45" s="361">
        <v>0</v>
      </c>
      <c r="L45" s="361">
        <v>0</v>
      </c>
      <c r="M45" s="361">
        <v>0</v>
      </c>
      <c r="N45" s="330">
        <f>SUM(B45:M45)</f>
        <v>56.35</v>
      </c>
      <c r="O45" s="328">
        <f t="shared" si="1"/>
        <v>7.0437500000000002</v>
      </c>
    </row>
    <row r="46" spans="1:15" s="25" customFormat="1" ht="12.6" customHeight="1" x14ac:dyDescent="0.2">
      <c r="A46" s="325" t="s">
        <v>450</v>
      </c>
      <c r="B46" s="361">
        <v>0</v>
      </c>
      <c r="C46" s="361">
        <v>0</v>
      </c>
      <c r="D46" s="361">
        <v>0</v>
      </c>
      <c r="E46" s="361">
        <v>0</v>
      </c>
      <c r="F46" s="361">
        <v>0</v>
      </c>
      <c r="G46" s="361">
        <v>0</v>
      </c>
      <c r="H46" s="361">
        <v>0</v>
      </c>
      <c r="I46" s="361">
        <v>0</v>
      </c>
      <c r="J46" s="361">
        <v>0</v>
      </c>
      <c r="K46" s="361">
        <v>0</v>
      </c>
      <c r="L46" s="361">
        <v>0</v>
      </c>
      <c r="M46" s="361">
        <v>0</v>
      </c>
      <c r="N46" s="330">
        <f t="shared" si="2"/>
        <v>0</v>
      </c>
      <c r="O46" s="328" t="str">
        <f t="shared" si="1"/>
        <v/>
      </c>
    </row>
    <row r="47" spans="1:15" s="34" customFormat="1" ht="12.6" customHeight="1" thickBot="1" x14ac:dyDescent="0.25">
      <c r="A47" s="337" t="s">
        <v>1</v>
      </c>
      <c r="B47" s="338">
        <f t="shared" ref="B47:M47" si="3">SUM(B7:B46)</f>
        <v>3267.28</v>
      </c>
      <c r="C47" s="338">
        <f t="shared" si="3"/>
        <v>3486.4800000000005</v>
      </c>
      <c r="D47" s="338">
        <f t="shared" si="3"/>
        <v>4500.6099999999997</v>
      </c>
      <c r="E47" s="338">
        <f t="shared" si="3"/>
        <v>2233.4700000000003</v>
      </c>
      <c r="F47" s="338">
        <f t="shared" si="3"/>
        <v>3280.4</v>
      </c>
      <c r="G47" s="338">
        <f t="shared" si="3"/>
        <v>1686.5900000000001</v>
      </c>
      <c r="H47" s="338">
        <f>SUM(H7:H46)</f>
        <v>2887.54</v>
      </c>
      <c r="I47" s="338">
        <f t="shared" si="3"/>
        <v>2720.65</v>
      </c>
      <c r="J47" s="338">
        <f t="shared" si="3"/>
        <v>3068.57</v>
      </c>
      <c r="K47" s="338">
        <f t="shared" si="3"/>
        <v>0</v>
      </c>
      <c r="L47" s="338">
        <f t="shared" si="3"/>
        <v>0</v>
      </c>
      <c r="M47" s="338">
        <f t="shared" si="3"/>
        <v>0</v>
      </c>
      <c r="N47" s="338">
        <f>SUM(N7:N46)</f>
        <v>27131.590000000004</v>
      </c>
      <c r="O47" s="339">
        <f>IFERROR(AVERAGEIF(B47:M47,"&gt;0"),"")</f>
        <v>3014.6211111111115</v>
      </c>
    </row>
    <row r="48" spans="1:15" s="34" customFormat="1" ht="12.6" customHeight="1" thickBot="1" x14ac:dyDescent="0.25">
      <c r="A48" s="367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9"/>
    </row>
    <row r="49" spans="1:16" s="25" customFormat="1" ht="12.6" customHeight="1" thickBot="1" x14ac:dyDescent="0.25">
      <c r="A49" s="370" t="s">
        <v>2</v>
      </c>
      <c r="B49" s="371">
        <f t="shared" ref="B49:O49" si="4">B6</f>
        <v>43831</v>
      </c>
      <c r="C49" s="372">
        <f t="shared" si="4"/>
        <v>43862</v>
      </c>
      <c r="D49" s="372">
        <f t="shared" si="4"/>
        <v>43891</v>
      </c>
      <c r="E49" s="372">
        <f t="shared" si="4"/>
        <v>43922</v>
      </c>
      <c r="F49" s="372">
        <f t="shared" si="4"/>
        <v>43952</v>
      </c>
      <c r="G49" s="372">
        <f t="shared" si="4"/>
        <v>43983</v>
      </c>
      <c r="H49" s="372">
        <f t="shared" si="4"/>
        <v>44013</v>
      </c>
      <c r="I49" s="372">
        <f t="shared" si="4"/>
        <v>44044</v>
      </c>
      <c r="J49" s="372">
        <f t="shared" si="4"/>
        <v>44075</v>
      </c>
      <c r="K49" s="372">
        <f t="shared" si="4"/>
        <v>44105</v>
      </c>
      <c r="L49" s="372">
        <f t="shared" si="4"/>
        <v>44136</v>
      </c>
      <c r="M49" s="372">
        <f t="shared" si="4"/>
        <v>44166</v>
      </c>
      <c r="N49" s="373" t="str">
        <f t="shared" si="4"/>
        <v>Total</v>
      </c>
      <c r="O49" s="374" t="str">
        <f t="shared" si="4"/>
        <v>Média</v>
      </c>
    </row>
    <row r="50" spans="1:16" s="25" customFormat="1" ht="12.6" customHeight="1" x14ac:dyDescent="0.2">
      <c r="A50" s="350" t="s">
        <v>5</v>
      </c>
      <c r="B50" s="361">
        <v>0</v>
      </c>
      <c r="C50" s="361">
        <v>4500</v>
      </c>
      <c r="D50" s="361">
        <v>5500</v>
      </c>
      <c r="E50" s="361">
        <v>5500</v>
      </c>
      <c r="F50" s="361">
        <v>5500</v>
      </c>
      <c r="G50" s="361">
        <v>5500</v>
      </c>
      <c r="H50" s="361">
        <v>5500</v>
      </c>
      <c r="I50" s="361">
        <v>5500</v>
      </c>
      <c r="J50" s="361">
        <v>5500</v>
      </c>
      <c r="K50" s="361">
        <v>0</v>
      </c>
      <c r="L50" s="361">
        <v>0</v>
      </c>
      <c r="M50" s="361">
        <v>0</v>
      </c>
      <c r="N50" s="375">
        <f>SUM(B50:M50)</f>
        <v>43000</v>
      </c>
      <c r="O50" s="328">
        <f t="shared" ref="O50:O58" si="5">IFERROR(AVERAGEIF(B50:M50,"&gt;0"),"")</f>
        <v>5375</v>
      </c>
    </row>
    <row r="51" spans="1:16" s="25" customFormat="1" ht="12.6" customHeight="1" x14ac:dyDescent="0.2">
      <c r="A51" s="350" t="s">
        <v>292</v>
      </c>
      <c r="B51" s="361">
        <v>0</v>
      </c>
      <c r="C51" s="361">
        <v>147.62</v>
      </c>
      <c r="D51" s="361">
        <v>0</v>
      </c>
      <c r="E51" s="361">
        <v>0</v>
      </c>
      <c r="F51" s="361">
        <v>0</v>
      </c>
      <c r="G51" s="361">
        <v>0</v>
      </c>
      <c r="H51" s="361">
        <v>0</v>
      </c>
      <c r="I51" s="361">
        <v>0</v>
      </c>
      <c r="J51" s="361">
        <v>0</v>
      </c>
      <c r="K51" s="361">
        <v>0</v>
      </c>
      <c r="L51" s="361">
        <v>0</v>
      </c>
      <c r="M51" s="361">
        <v>0</v>
      </c>
      <c r="N51" s="375">
        <f t="shared" ref="N51:N58" si="6">SUM(B51:M51)</f>
        <v>147.62</v>
      </c>
      <c r="O51" s="328">
        <f t="shared" si="5"/>
        <v>147.62</v>
      </c>
    </row>
    <row r="52" spans="1:16" s="25" customFormat="1" ht="12.6" customHeight="1" x14ac:dyDescent="0.2">
      <c r="A52" s="350" t="s">
        <v>429</v>
      </c>
      <c r="B52" s="361">
        <v>0</v>
      </c>
      <c r="C52" s="361">
        <v>0</v>
      </c>
      <c r="D52" s="361">
        <v>0</v>
      </c>
      <c r="E52" s="361">
        <v>0</v>
      </c>
      <c r="F52" s="361">
        <v>0</v>
      </c>
      <c r="G52" s="361">
        <v>0</v>
      </c>
      <c r="H52" s="361">
        <v>0</v>
      </c>
      <c r="I52" s="361">
        <v>0</v>
      </c>
      <c r="J52" s="361">
        <v>0</v>
      </c>
      <c r="K52" s="361">
        <v>0</v>
      </c>
      <c r="L52" s="361">
        <v>0</v>
      </c>
      <c r="M52" s="361">
        <v>0</v>
      </c>
      <c r="N52" s="376">
        <f t="shared" si="6"/>
        <v>0</v>
      </c>
      <c r="O52" s="328" t="str">
        <f t="shared" si="5"/>
        <v/>
      </c>
    </row>
    <row r="53" spans="1:16" s="25" customFormat="1" ht="12.6" customHeight="1" x14ac:dyDescent="0.2">
      <c r="A53" s="350" t="s">
        <v>148</v>
      </c>
      <c r="B53" s="361">
        <v>0</v>
      </c>
      <c r="C53" s="361">
        <v>0.04</v>
      </c>
      <c r="D53" s="361">
        <v>0</v>
      </c>
      <c r="E53" s="361">
        <v>0</v>
      </c>
      <c r="F53" s="361">
        <v>0</v>
      </c>
      <c r="G53" s="361">
        <v>0</v>
      </c>
      <c r="H53" s="361">
        <v>0</v>
      </c>
      <c r="I53" s="361">
        <v>0</v>
      </c>
      <c r="J53" s="361">
        <v>0</v>
      </c>
      <c r="K53" s="361">
        <v>0</v>
      </c>
      <c r="L53" s="361">
        <v>0</v>
      </c>
      <c r="M53" s="361">
        <v>0</v>
      </c>
      <c r="N53" s="375">
        <f t="shared" si="6"/>
        <v>0.04</v>
      </c>
      <c r="O53" s="328">
        <f t="shared" si="5"/>
        <v>0.04</v>
      </c>
    </row>
    <row r="54" spans="1:16" s="25" customFormat="1" ht="12.6" customHeight="1" x14ac:dyDescent="0.2">
      <c r="A54" s="350" t="s">
        <v>387</v>
      </c>
      <c r="B54" s="361">
        <v>0</v>
      </c>
      <c r="C54" s="361">
        <v>0</v>
      </c>
      <c r="D54" s="361">
        <v>0</v>
      </c>
      <c r="E54" s="361">
        <v>0</v>
      </c>
      <c r="F54" s="361">
        <v>0</v>
      </c>
      <c r="G54" s="361">
        <v>0</v>
      </c>
      <c r="H54" s="361">
        <v>0</v>
      </c>
      <c r="I54" s="361">
        <v>0</v>
      </c>
      <c r="J54" s="361">
        <v>0</v>
      </c>
      <c r="K54" s="361">
        <v>0</v>
      </c>
      <c r="L54" s="361">
        <v>0</v>
      </c>
      <c r="M54" s="361">
        <v>0</v>
      </c>
      <c r="N54" s="375">
        <f t="shared" si="6"/>
        <v>0</v>
      </c>
      <c r="O54" s="328" t="str">
        <f t="shared" si="5"/>
        <v/>
      </c>
    </row>
    <row r="55" spans="1:16" s="25" customFormat="1" ht="12.6" customHeight="1" x14ac:dyDescent="0.2">
      <c r="A55" s="377" t="s">
        <v>61</v>
      </c>
      <c r="B55" s="361">
        <v>1269</v>
      </c>
      <c r="C55" s="361">
        <v>525</v>
      </c>
      <c r="D55" s="361">
        <v>350</v>
      </c>
      <c r="E55" s="361">
        <v>175</v>
      </c>
      <c r="F55" s="361">
        <v>175.45</v>
      </c>
      <c r="G55" s="361">
        <v>175</v>
      </c>
      <c r="H55" s="361">
        <v>175</v>
      </c>
      <c r="I55" s="361">
        <v>175</v>
      </c>
      <c r="J55" s="361">
        <v>175</v>
      </c>
      <c r="K55" s="361">
        <v>0</v>
      </c>
      <c r="L55" s="361">
        <v>0</v>
      </c>
      <c r="M55" s="361">
        <v>0</v>
      </c>
      <c r="N55" s="375">
        <f t="shared" si="6"/>
        <v>3194.45</v>
      </c>
      <c r="O55" s="328">
        <f t="shared" si="5"/>
        <v>354.93888888888887</v>
      </c>
    </row>
    <row r="56" spans="1:16" s="25" customFormat="1" ht="12.6" customHeight="1" x14ac:dyDescent="0.2">
      <c r="A56" s="377" t="s">
        <v>670</v>
      </c>
      <c r="B56" s="361"/>
      <c r="C56" s="361"/>
      <c r="D56" s="361">
        <v>940</v>
      </c>
      <c r="E56" s="361">
        <v>0</v>
      </c>
      <c r="F56" s="361">
        <v>0</v>
      </c>
      <c r="G56" s="361">
        <v>0</v>
      </c>
      <c r="H56" s="361">
        <v>0</v>
      </c>
      <c r="I56" s="361">
        <v>0</v>
      </c>
      <c r="J56" s="361">
        <v>0</v>
      </c>
      <c r="K56" s="361">
        <v>0</v>
      </c>
      <c r="L56" s="361">
        <v>0</v>
      </c>
      <c r="M56" s="361">
        <v>0</v>
      </c>
      <c r="N56" s="375"/>
      <c r="O56" s="328">
        <f t="shared" si="5"/>
        <v>940</v>
      </c>
    </row>
    <row r="57" spans="1:16" s="25" customFormat="1" ht="12.6" customHeight="1" x14ac:dyDescent="0.2">
      <c r="A57" s="378" t="s">
        <v>3</v>
      </c>
      <c r="B57" s="361">
        <v>48.35</v>
      </c>
      <c r="C57" s="361">
        <v>38.53</v>
      </c>
      <c r="D57" s="361">
        <v>71</v>
      </c>
      <c r="E57" s="361">
        <v>0</v>
      </c>
      <c r="F57" s="361">
        <v>0</v>
      </c>
      <c r="G57" s="361">
        <v>0</v>
      </c>
      <c r="H57" s="361">
        <v>0</v>
      </c>
      <c r="I57" s="361">
        <v>0</v>
      </c>
      <c r="J57" s="361">
        <v>0</v>
      </c>
      <c r="K57" s="361">
        <v>0</v>
      </c>
      <c r="L57" s="361">
        <v>0</v>
      </c>
      <c r="M57" s="361">
        <v>0</v>
      </c>
      <c r="N57" s="375">
        <f t="shared" si="6"/>
        <v>157.88</v>
      </c>
      <c r="O57" s="328">
        <f t="shared" si="5"/>
        <v>52.626666666666665</v>
      </c>
    </row>
    <row r="58" spans="1:16" s="25" customFormat="1" ht="12.6" customHeight="1" thickBot="1" x14ac:dyDescent="0.25">
      <c r="A58" s="379" t="s">
        <v>1</v>
      </c>
      <c r="B58" s="380">
        <f t="shared" ref="B58:M58" si="7">SUM(B50:B57)</f>
        <v>1317.35</v>
      </c>
      <c r="C58" s="380">
        <f t="shared" si="7"/>
        <v>5211.1899999999996</v>
      </c>
      <c r="D58" s="380">
        <f t="shared" si="7"/>
        <v>6861</v>
      </c>
      <c r="E58" s="380">
        <f t="shared" si="7"/>
        <v>5675</v>
      </c>
      <c r="F58" s="380">
        <f t="shared" si="7"/>
        <v>5675.45</v>
      </c>
      <c r="G58" s="380">
        <f t="shared" si="7"/>
        <v>5675</v>
      </c>
      <c r="H58" s="380">
        <f t="shared" si="7"/>
        <v>5675</v>
      </c>
      <c r="I58" s="380">
        <f t="shared" si="7"/>
        <v>5675</v>
      </c>
      <c r="J58" s="380">
        <f t="shared" si="7"/>
        <v>5675</v>
      </c>
      <c r="K58" s="380">
        <f t="shared" si="7"/>
        <v>0</v>
      </c>
      <c r="L58" s="380">
        <f t="shared" si="7"/>
        <v>0</v>
      </c>
      <c r="M58" s="380">
        <f t="shared" si="7"/>
        <v>0</v>
      </c>
      <c r="N58" s="380">
        <f t="shared" si="6"/>
        <v>47439.990000000005</v>
      </c>
      <c r="O58" s="354">
        <f t="shared" si="5"/>
        <v>5271.1100000000006</v>
      </c>
    </row>
    <row r="59" spans="1:16" s="25" customFormat="1" ht="12.6" customHeight="1" thickBot="1" x14ac:dyDescent="0.25">
      <c r="A59" s="381"/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2"/>
      <c r="O59" s="383"/>
    </row>
    <row r="60" spans="1:16" s="34" customFormat="1" ht="12.6" customHeight="1" thickBot="1" x14ac:dyDescent="0.25">
      <c r="A60" s="384" t="s">
        <v>9</v>
      </c>
      <c r="B60" s="359">
        <f>'[2]2020'!C10</f>
        <v>11966.33</v>
      </c>
      <c r="C60" s="359">
        <f>'[2]2020'!D10</f>
        <v>13633.18</v>
      </c>
      <c r="D60" s="359">
        <f>'[2]2020'!E10</f>
        <v>16074.72</v>
      </c>
      <c r="E60" s="359">
        <f>'[2]2020'!F10</f>
        <v>19683.87</v>
      </c>
      <c r="F60" s="359">
        <f>'[2]2020'!G10</f>
        <v>22172.63</v>
      </c>
      <c r="G60" s="359">
        <f>'[2]2020'!H10</f>
        <v>26278.46</v>
      </c>
      <c r="H60" s="359">
        <f>'[2]2020'!I10</f>
        <v>29183.34</v>
      </c>
      <c r="I60" s="359">
        <f>'[2]2020'!J10</f>
        <v>32255.11</v>
      </c>
      <c r="J60" s="359">
        <f>'[2]2020'!K10</f>
        <v>35032.86</v>
      </c>
      <c r="K60" s="359">
        <f>'[2]2020'!L10</f>
        <v>0</v>
      </c>
      <c r="L60" s="359">
        <f>'[2]2020'!M10</f>
        <v>0</v>
      </c>
      <c r="M60" s="359">
        <f>'[2]2020'!N10</f>
        <v>0</v>
      </c>
      <c r="N60" s="385"/>
      <c r="O60" s="360"/>
      <c r="P60" s="43"/>
    </row>
    <row r="61" spans="1:16" s="25" customFormat="1" ht="14.1" customHeight="1" x14ac:dyDescent="0.2">
      <c r="N61" s="34"/>
    </row>
    <row r="62" spans="1:16" s="25" customFormat="1" ht="14.1" customHeight="1" x14ac:dyDescent="0.2">
      <c r="N62" s="34"/>
    </row>
    <row r="63" spans="1:16" s="44" customFormat="1" ht="14.1" customHeight="1" x14ac:dyDescent="0.2">
      <c r="N63" s="219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O70"/>
  <sheetViews>
    <sheetView topLeftCell="B42" zoomScale="140" zoomScaleNormal="140" workbookViewId="0">
      <selection activeCell="N61" sqref="N61"/>
    </sheetView>
  </sheetViews>
  <sheetFormatPr defaultRowHeight="12.75" x14ac:dyDescent="0.2"/>
  <cols>
    <col min="1" max="1" width="35" style="44" customWidth="1"/>
    <col min="2" max="9" width="10.7109375" style="44" customWidth="1"/>
    <col min="10" max="10" width="10.7109375" style="52" customWidth="1"/>
    <col min="11" max="13" width="10.7109375" style="44" customWidth="1"/>
    <col min="14" max="14" width="10.7109375" style="219" customWidth="1"/>
    <col min="15" max="15" width="10.7109375" style="44" customWidth="1"/>
    <col min="16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56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101" t="s">
        <v>0</v>
      </c>
      <c r="B6" s="102">
        <f>APUCARANA!B6</f>
        <v>43831</v>
      </c>
      <c r="C6" s="102">
        <f>APUCARANA!C6</f>
        <v>43862</v>
      </c>
      <c r="D6" s="102">
        <f>APUCARANA!D6</f>
        <v>43891</v>
      </c>
      <c r="E6" s="102">
        <f>APUCARANA!E6</f>
        <v>43922</v>
      </c>
      <c r="F6" s="102">
        <f>APUCARANA!F6</f>
        <v>43952</v>
      </c>
      <c r="G6" s="102">
        <f>APUCARANA!G6</f>
        <v>43983</v>
      </c>
      <c r="H6" s="102">
        <f>APUCARANA!H6</f>
        <v>44013</v>
      </c>
      <c r="I6" s="102">
        <f>APUCARANA!I6</f>
        <v>44044</v>
      </c>
      <c r="J6" s="102">
        <f>APUCARANA!J6</f>
        <v>44075</v>
      </c>
      <c r="K6" s="102">
        <f>APUCARANA!K6</f>
        <v>44105</v>
      </c>
      <c r="L6" s="102">
        <f>APUCARANA!L6</f>
        <v>44136</v>
      </c>
      <c r="M6" s="102">
        <f>APUCARANA!M6</f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82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184">
        <f t="shared" ref="N7:N54" si="0">SUM(B7:M7)</f>
        <v>0</v>
      </c>
      <c r="O7" s="106" t="str">
        <f>IFERROR(AVERAGEIF(B7:M7,"&gt;0"),"")</f>
        <v/>
      </c>
    </row>
    <row r="8" spans="1:15" s="25" customFormat="1" ht="12.6" customHeight="1" x14ac:dyDescent="0.2">
      <c r="A8" s="105" t="s">
        <v>222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184">
        <f t="shared" si="0"/>
        <v>0</v>
      </c>
      <c r="O8" s="106" t="str">
        <f t="shared" ref="O8:O54" si="1">IFERROR(AVERAGEIF(B8:M8,"&gt;0"),"")</f>
        <v/>
      </c>
    </row>
    <row r="9" spans="1:15" s="25" customFormat="1" ht="12.6" customHeight="1" x14ac:dyDescent="0.2">
      <c r="A9" s="105" t="s">
        <v>122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184">
        <f t="shared" si="0"/>
        <v>0</v>
      </c>
      <c r="O9" s="106" t="str">
        <f t="shared" si="1"/>
        <v/>
      </c>
    </row>
    <row r="10" spans="1:15" s="25" customFormat="1" ht="12.6" customHeight="1" x14ac:dyDescent="0.2">
      <c r="A10" s="105" t="s">
        <v>113</v>
      </c>
      <c r="B10" s="27">
        <v>0</v>
      </c>
      <c r="C10" s="27">
        <v>199.9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184">
        <f t="shared" si="0"/>
        <v>199.9</v>
      </c>
      <c r="O10" s="106">
        <f t="shared" si="1"/>
        <v>199.9</v>
      </c>
    </row>
    <row r="11" spans="1:15" s="25" customFormat="1" ht="12.6" customHeight="1" x14ac:dyDescent="0.2">
      <c r="A11" s="105" t="s">
        <v>508</v>
      </c>
      <c r="B11" s="27">
        <v>0</v>
      </c>
      <c r="C11" s="27">
        <v>0</v>
      </c>
      <c r="D11" s="27">
        <v>0</v>
      </c>
      <c r="E11" s="27">
        <v>192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184">
        <f t="shared" si="0"/>
        <v>192</v>
      </c>
      <c r="O11" s="106">
        <f t="shared" si="1"/>
        <v>192</v>
      </c>
    </row>
    <row r="12" spans="1:15" s="25" customFormat="1" ht="12.6" customHeight="1" x14ac:dyDescent="0.2">
      <c r="A12" s="105" t="s">
        <v>624</v>
      </c>
      <c r="B12" s="27">
        <v>4183</v>
      </c>
      <c r="C12" s="27"/>
      <c r="D12" s="27">
        <v>0</v>
      </c>
      <c r="E12" s="27">
        <v>0</v>
      </c>
      <c r="F12" s="27">
        <v>0</v>
      </c>
      <c r="G12" s="27">
        <v>890</v>
      </c>
      <c r="H12" s="27">
        <v>0</v>
      </c>
      <c r="I12" s="27">
        <v>756.5</v>
      </c>
      <c r="J12" s="27">
        <v>0</v>
      </c>
      <c r="K12" s="27">
        <v>0</v>
      </c>
      <c r="L12" s="27">
        <v>0</v>
      </c>
      <c r="M12" s="27">
        <v>0</v>
      </c>
      <c r="N12" s="184">
        <f t="shared" si="0"/>
        <v>5829.5</v>
      </c>
      <c r="O12" s="106">
        <f t="shared" si="1"/>
        <v>1943.1666666666667</v>
      </c>
    </row>
    <row r="13" spans="1:15" s="25" customFormat="1" ht="12.6" customHeight="1" x14ac:dyDescent="0.2">
      <c r="A13" s="105" t="s">
        <v>309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26">
        <f t="shared" si="0"/>
        <v>0</v>
      </c>
      <c r="O13" s="106" t="str">
        <f t="shared" si="1"/>
        <v/>
      </c>
    </row>
    <row r="14" spans="1:15" s="25" customFormat="1" ht="12.6" customHeight="1" x14ac:dyDescent="0.2">
      <c r="A14" s="105" t="s">
        <v>301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84">
        <f>SUM(B14:M14)</f>
        <v>0</v>
      </c>
      <c r="O14" s="106" t="str">
        <f t="shared" si="1"/>
        <v/>
      </c>
    </row>
    <row r="15" spans="1:15" s="25" customFormat="1" ht="12.6" customHeight="1" x14ac:dyDescent="0.2">
      <c r="A15" s="105" t="s">
        <v>131</v>
      </c>
      <c r="B15" s="27">
        <v>0</v>
      </c>
      <c r="C15" s="27">
        <v>0</v>
      </c>
      <c r="D15" s="27">
        <v>0</v>
      </c>
      <c r="E15" s="27">
        <v>0</v>
      </c>
      <c r="F15" s="27">
        <v>70.2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84">
        <f>SUM(B15:M15)</f>
        <v>70.2</v>
      </c>
      <c r="O15" s="106">
        <f t="shared" si="1"/>
        <v>70.2</v>
      </c>
    </row>
    <row r="16" spans="1:15" s="25" customFormat="1" ht="12.6" customHeight="1" x14ac:dyDescent="0.2">
      <c r="A16" s="105" t="s">
        <v>154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171.94</v>
      </c>
      <c r="K16" s="27">
        <v>0</v>
      </c>
      <c r="L16" s="27">
        <v>0</v>
      </c>
      <c r="M16" s="27">
        <v>0</v>
      </c>
      <c r="N16" s="184">
        <f t="shared" si="0"/>
        <v>171.94</v>
      </c>
      <c r="O16" s="106">
        <f t="shared" si="1"/>
        <v>171.94</v>
      </c>
    </row>
    <row r="17" spans="1:15" s="25" customFormat="1" ht="12.6" customHeight="1" x14ac:dyDescent="0.2">
      <c r="A17" s="105" t="s">
        <v>255</v>
      </c>
      <c r="B17" s="27">
        <v>250</v>
      </c>
      <c r="C17" s="27">
        <v>0</v>
      </c>
      <c r="D17" s="27">
        <v>1110</v>
      </c>
      <c r="E17" s="27">
        <v>0</v>
      </c>
      <c r="F17" s="27">
        <v>0</v>
      </c>
      <c r="G17" s="27">
        <v>0</v>
      </c>
      <c r="H17" s="27">
        <v>111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184">
        <f t="shared" si="0"/>
        <v>1471</v>
      </c>
      <c r="O17" s="106">
        <f t="shared" si="1"/>
        <v>490.33333333333331</v>
      </c>
    </row>
    <row r="18" spans="1:15" s="25" customFormat="1" ht="12.6" customHeight="1" x14ac:dyDescent="0.2">
      <c r="A18" s="105" t="s">
        <v>491</v>
      </c>
      <c r="B18" s="27">
        <v>0</v>
      </c>
      <c r="C18" s="27">
        <v>515.62</v>
      </c>
      <c r="D18" s="27">
        <v>516.01</v>
      </c>
      <c r="E18" s="27">
        <v>216.56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184">
        <f t="shared" si="0"/>
        <v>1248.19</v>
      </c>
      <c r="O18" s="106">
        <f t="shared" si="1"/>
        <v>416.06333333333333</v>
      </c>
    </row>
    <row r="19" spans="1:15" s="25" customFormat="1" ht="12.6" customHeight="1" x14ac:dyDescent="0.2">
      <c r="A19" s="105" t="s">
        <v>245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84">
        <f t="shared" si="0"/>
        <v>0</v>
      </c>
      <c r="O19" s="106" t="str">
        <f t="shared" si="1"/>
        <v/>
      </c>
    </row>
    <row r="20" spans="1:15" s="25" customFormat="1" ht="12.6" customHeight="1" x14ac:dyDescent="0.2">
      <c r="A20" s="105" t="s">
        <v>67</v>
      </c>
      <c r="B20" s="27">
        <v>119</v>
      </c>
      <c r="C20" s="27">
        <v>241.3</v>
      </c>
      <c r="D20" s="27">
        <v>103.85</v>
      </c>
      <c r="E20" s="27">
        <v>226.7</v>
      </c>
      <c r="F20" s="27">
        <v>0</v>
      </c>
      <c r="G20" s="27">
        <v>0</v>
      </c>
      <c r="H20" s="27">
        <v>0</v>
      </c>
      <c r="I20" s="27">
        <v>65.36</v>
      </c>
      <c r="J20" s="27">
        <v>0</v>
      </c>
      <c r="K20" s="27">
        <v>0</v>
      </c>
      <c r="L20" s="27">
        <v>0</v>
      </c>
      <c r="M20" s="27">
        <v>0</v>
      </c>
      <c r="N20" s="184">
        <f t="shared" si="0"/>
        <v>756.20999999999992</v>
      </c>
      <c r="O20" s="106">
        <f t="shared" si="1"/>
        <v>151.24199999999999</v>
      </c>
    </row>
    <row r="21" spans="1:15" s="25" customFormat="1" ht="12.6" customHeight="1" x14ac:dyDescent="0.2">
      <c r="A21" s="105" t="s">
        <v>338</v>
      </c>
      <c r="B21" s="27">
        <v>160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184">
        <f>SUM(B21:M21)</f>
        <v>160</v>
      </c>
      <c r="O21" s="106">
        <f t="shared" si="1"/>
        <v>160</v>
      </c>
    </row>
    <row r="22" spans="1:15" s="25" customFormat="1" ht="12.6" customHeight="1" x14ac:dyDescent="0.2">
      <c r="A22" s="105" t="s">
        <v>78</v>
      </c>
      <c r="B22" s="27">
        <v>250</v>
      </c>
      <c r="C22" s="27">
        <v>250</v>
      </c>
      <c r="D22" s="27">
        <v>250</v>
      </c>
      <c r="E22" s="27">
        <v>0</v>
      </c>
      <c r="F22" s="27">
        <v>0</v>
      </c>
      <c r="G22" s="27">
        <v>750</v>
      </c>
      <c r="H22" s="27">
        <v>250</v>
      </c>
      <c r="I22" s="27">
        <v>0</v>
      </c>
      <c r="J22" s="27">
        <v>500</v>
      </c>
      <c r="K22" s="27">
        <v>0</v>
      </c>
      <c r="L22" s="27">
        <v>0</v>
      </c>
      <c r="M22" s="27">
        <v>0</v>
      </c>
      <c r="N22" s="184">
        <f t="shared" si="0"/>
        <v>2250</v>
      </c>
      <c r="O22" s="106">
        <f t="shared" si="1"/>
        <v>375</v>
      </c>
    </row>
    <row r="23" spans="1:15" s="25" customFormat="1" ht="12.6" customHeight="1" x14ac:dyDescent="0.2">
      <c r="A23" s="105" t="s">
        <v>158</v>
      </c>
      <c r="B23" s="27">
        <v>0</v>
      </c>
      <c r="C23" s="27">
        <v>500</v>
      </c>
      <c r="D23" s="27">
        <v>4640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184">
        <f t="shared" si="0"/>
        <v>5140</v>
      </c>
      <c r="O23" s="106">
        <f t="shared" si="1"/>
        <v>2570</v>
      </c>
    </row>
    <row r="24" spans="1:15" s="25" customFormat="1" ht="12.6" customHeight="1" x14ac:dyDescent="0.2">
      <c r="A24" s="105" t="s">
        <v>196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184">
        <f t="shared" si="0"/>
        <v>0</v>
      </c>
      <c r="O24" s="106" t="str">
        <f t="shared" si="1"/>
        <v/>
      </c>
    </row>
    <row r="25" spans="1:15" s="25" customFormat="1" ht="12.6" customHeight="1" x14ac:dyDescent="0.2">
      <c r="A25" s="105" t="s">
        <v>165</v>
      </c>
      <c r="B25" s="27">
        <v>0</v>
      </c>
      <c r="C25" s="27">
        <v>0</v>
      </c>
      <c r="D25" s="27">
        <v>360</v>
      </c>
      <c r="E25" s="27">
        <v>0</v>
      </c>
      <c r="F25" s="27">
        <v>310</v>
      </c>
      <c r="G25" s="27">
        <v>80</v>
      </c>
      <c r="H25" s="27">
        <v>400</v>
      </c>
      <c r="I25" s="27">
        <v>0</v>
      </c>
      <c r="J25" s="27">
        <v>320</v>
      </c>
      <c r="K25" s="27">
        <v>0</v>
      </c>
      <c r="L25" s="27">
        <v>0</v>
      </c>
      <c r="M25" s="27">
        <v>0</v>
      </c>
      <c r="N25" s="184">
        <f t="shared" si="0"/>
        <v>1470</v>
      </c>
      <c r="O25" s="106">
        <f t="shared" si="1"/>
        <v>294</v>
      </c>
    </row>
    <row r="26" spans="1:15" s="25" customFormat="1" ht="12.6" customHeight="1" x14ac:dyDescent="0.2">
      <c r="A26" s="117" t="s">
        <v>68</v>
      </c>
      <c r="B26" s="27">
        <v>85.6</v>
      </c>
      <c r="C26" s="27">
        <v>850.65</v>
      </c>
      <c r="D26" s="27">
        <v>173.4</v>
      </c>
      <c r="E26" s="27">
        <v>489.3</v>
      </c>
      <c r="F26" s="27">
        <v>0</v>
      </c>
      <c r="G26" s="27">
        <v>0</v>
      </c>
      <c r="H26" s="27">
        <v>35</v>
      </c>
      <c r="I26" s="27">
        <v>27</v>
      </c>
      <c r="J26" s="27">
        <v>0</v>
      </c>
      <c r="K26" s="27">
        <v>0</v>
      </c>
      <c r="L26" s="27">
        <v>0</v>
      </c>
      <c r="M26" s="27">
        <v>0</v>
      </c>
      <c r="N26" s="184">
        <f t="shared" si="0"/>
        <v>1660.95</v>
      </c>
      <c r="O26" s="106">
        <f t="shared" si="1"/>
        <v>276.82499999999999</v>
      </c>
    </row>
    <row r="27" spans="1:15" s="25" customFormat="1" ht="12.6" customHeight="1" x14ac:dyDescent="0.2">
      <c r="A27" s="117" t="s">
        <v>644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1889.45</v>
      </c>
      <c r="K27" s="27">
        <v>0</v>
      </c>
      <c r="L27" s="27">
        <v>0</v>
      </c>
      <c r="M27" s="27">
        <v>0</v>
      </c>
      <c r="N27" s="184">
        <f t="shared" si="0"/>
        <v>1889.45</v>
      </c>
      <c r="O27" s="106">
        <f t="shared" si="1"/>
        <v>1889.45</v>
      </c>
    </row>
    <row r="28" spans="1:15" s="25" customFormat="1" ht="12.6" customHeight="1" x14ac:dyDescent="0.2">
      <c r="A28" s="117" t="s">
        <v>77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100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184">
        <f t="shared" si="0"/>
        <v>100</v>
      </c>
      <c r="O28" s="106">
        <f t="shared" si="1"/>
        <v>100</v>
      </c>
    </row>
    <row r="29" spans="1:15" s="25" customFormat="1" ht="12.6" customHeight="1" x14ac:dyDescent="0.2">
      <c r="A29" s="117" t="s">
        <v>111</v>
      </c>
      <c r="B29" s="27">
        <v>0</v>
      </c>
      <c r="C29" s="27">
        <v>0</v>
      </c>
      <c r="D29" s="27">
        <v>287.17</v>
      </c>
      <c r="E29" s="27">
        <v>115.5</v>
      </c>
      <c r="F29" s="27">
        <v>0</v>
      </c>
      <c r="G29" s="27">
        <v>0</v>
      </c>
      <c r="H29" s="27">
        <v>216.95</v>
      </c>
      <c r="I29" s="27">
        <v>0</v>
      </c>
      <c r="J29" s="27">
        <v>84.3</v>
      </c>
      <c r="K29" s="27">
        <v>0</v>
      </c>
      <c r="L29" s="27">
        <v>0</v>
      </c>
      <c r="M29" s="27">
        <v>0</v>
      </c>
      <c r="N29" s="184">
        <f t="shared" si="0"/>
        <v>703.92</v>
      </c>
      <c r="O29" s="106">
        <f t="shared" si="1"/>
        <v>175.98</v>
      </c>
    </row>
    <row r="30" spans="1:15" s="25" customFormat="1" ht="12.6" customHeight="1" x14ac:dyDescent="0.2">
      <c r="A30" s="117" t="s">
        <v>126</v>
      </c>
      <c r="B30" s="27">
        <v>0</v>
      </c>
      <c r="C30" s="27">
        <v>0</v>
      </c>
      <c r="D30" s="27">
        <v>0</v>
      </c>
      <c r="E30" s="27">
        <v>0</v>
      </c>
      <c r="F30" s="27">
        <v>740.7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184">
        <f t="shared" si="0"/>
        <v>740.7</v>
      </c>
      <c r="O30" s="106">
        <f t="shared" si="1"/>
        <v>740.7</v>
      </c>
    </row>
    <row r="31" spans="1:15" s="25" customFormat="1" ht="12.6" customHeight="1" x14ac:dyDescent="0.2">
      <c r="A31" s="117" t="s">
        <v>69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179.8</v>
      </c>
      <c r="H31" s="27">
        <v>100</v>
      </c>
      <c r="I31" s="27">
        <v>350</v>
      </c>
      <c r="J31" s="27">
        <v>0</v>
      </c>
      <c r="K31" s="27">
        <v>0</v>
      </c>
      <c r="L31" s="27">
        <v>0</v>
      </c>
      <c r="M31" s="27">
        <v>0</v>
      </c>
      <c r="N31" s="184">
        <f t="shared" si="0"/>
        <v>629.79999999999995</v>
      </c>
      <c r="O31" s="106">
        <f t="shared" si="1"/>
        <v>209.93333333333331</v>
      </c>
    </row>
    <row r="32" spans="1:15" s="25" customFormat="1" ht="12.6" customHeight="1" x14ac:dyDescent="0.2">
      <c r="A32" s="117" t="s">
        <v>413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184">
        <f>SUM(B32:M32)</f>
        <v>0</v>
      </c>
      <c r="O32" s="106" t="str">
        <f t="shared" si="1"/>
        <v/>
      </c>
    </row>
    <row r="33" spans="1:15" s="25" customFormat="1" ht="12.6" customHeight="1" x14ac:dyDescent="0.2">
      <c r="A33" s="117" t="s">
        <v>76</v>
      </c>
      <c r="B33" s="27">
        <v>0</v>
      </c>
      <c r="C33" s="27">
        <v>0</v>
      </c>
      <c r="D33" s="27">
        <v>639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75</v>
      </c>
      <c r="K33" s="27">
        <v>0</v>
      </c>
      <c r="L33" s="27">
        <v>0</v>
      </c>
      <c r="M33" s="27">
        <v>0</v>
      </c>
      <c r="N33" s="184">
        <f t="shared" si="0"/>
        <v>714</v>
      </c>
      <c r="O33" s="106">
        <f t="shared" si="1"/>
        <v>357</v>
      </c>
    </row>
    <row r="34" spans="1:15" s="25" customFormat="1" ht="12.6" customHeight="1" x14ac:dyDescent="0.2">
      <c r="A34" s="117" t="s">
        <v>493</v>
      </c>
      <c r="B34" s="27">
        <v>0</v>
      </c>
      <c r="C34" s="27">
        <v>0</v>
      </c>
      <c r="D34" s="27">
        <v>760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184">
        <f t="shared" si="0"/>
        <v>760</v>
      </c>
      <c r="O34" s="106">
        <f t="shared" si="1"/>
        <v>760</v>
      </c>
    </row>
    <row r="35" spans="1:15" s="25" customFormat="1" ht="12.6" customHeight="1" x14ac:dyDescent="0.2">
      <c r="A35" s="117" t="s">
        <v>195</v>
      </c>
      <c r="B35" s="27">
        <v>0</v>
      </c>
      <c r="C35" s="27">
        <v>0</v>
      </c>
      <c r="D35" s="27">
        <v>0</v>
      </c>
      <c r="E35" s="27">
        <v>438.9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184">
        <f>SUM(B35:M35)</f>
        <v>438.9</v>
      </c>
      <c r="O35" s="106">
        <f t="shared" si="1"/>
        <v>438.9</v>
      </c>
    </row>
    <row r="36" spans="1:15" s="25" customFormat="1" ht="12.6" customHeight="1" x14ac:dyDescent="0.2">
      <c r="A36" s="117" t="s">
        <v>176</v>
      </c>
      <c r="B36" s="27">
        <v>0</v>
      </c>
      <c r="C36" s="27">
        <v>0</v>
      </c>
      <c r="D36" s="27">
        <v>177</v>
      </c>
      <c r="E36" s="27">
        <v>0</v>
      </c>
      <c r="F36" s="27">
        <v>2023.9</v>
      </c>
      <c r="G36" s="27">
        <v>60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184">
        <f t="shared" si="0"/>
        <v>2260.9</v>
      </c>
      <c r="O36" s="106">
        <f t="shared" si="1"/>
        <v>753.63333333333333</v>
      </c>
    </row>
    <row r="37" spans="1:15" s="25" customFormat="1" ht="12.6" customHeight="1" x14ac:dyDescent="0.2">
      <c r="A37" s="117" t="s">
        <v>496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184">
        <f t="shared" si="0"/>
        <v>0</v>
      </c>
      <c r="O37" s="106" t="str">
        <f t="shared" si="1"/>
        <v/>
      </c>
    </row>
    <row r="38" spans="1:15" s="25" customFormat="1" ht="12.6" customHeight="1" x14ac:dyDescent="0.2">
      <c r="A38" s="117" t="s">
        <v>200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184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17" t="s">
        <v>102</v>
      </c>
      <c r="B39" s="27">
        <v>450</v>
      </c>
      <c r="C39" s="27">
        <v>450</v>
      </c>
      <c r="D39" s="27">
        <v>780</v>
      </c>
      <c r="E39" s="27">
        <v>450</v>
      </c>
      <c r="F39" s="27">
        <v>450</v>
      </c>
      <c r="G39" s="27">
        <v>450</v>
      </c>
      <c r="H39" s="27">
        <v>450</v>
      </c>
      <c r="I39" s="27">
        <v>450</v>
      </c>
      <c r="J39" s="27">
        <v>450</v>
      </c>
      <c r="K39" s="27">
        <v>0</v>
      </c>
      <c r="L39" s="27">
        <v>0</v>
      </c>
      <c r="M39" s="27">
        <v>0</v>
      </c>
      <c r="N39" s="184">
        <f t="shared" si="0"/>
        <v>4380</v>
      </c>
      <c r="O39" s="106">
        <f t="shared" si="1"/>
        <v>486.66666666666669</v>
      </c>
    </row>
    <row r="40" spans="1:15" s="25" customFormat="1" ht="12.6" customHeight="1" x14ac:dyDescent="0.2">
      <c r="A40" s="270" t="s">
        <v>372</v>
      </c>
      <c r="B40" s="27">
        <v>29.98</v>
      </c>
      <c r="C40" s="27">
        <v>29.98</v>
      </c>
      <c r="D40" s="27">
        <v>29.98</v>
      </c>
      <c r="E40" s="27">
        <v>29.98</v>
      </c>
      <c r="F40" s="27">
        <v>29.98</v>
      </c>
      <c r="G40" s="27">
        <v>45.84</v>
      </c>
      <c r="H40" s="27">
        <v>45.84</v>
      </c>
      <c r="I40" s="27">
        <v>45.84</v>
      </c>
      <c r="J40" s="27">
        <v>45.84</v>
      </c>
      <c r="K40" s="27">
        <v>0</v>
      </c>
      <c r="L40" s="27">
        <v>0</v>
      </c>
      <c r="M40" s="27">
        <v>0</v>
      </c>
      <c r="N40" s="184">
        <f>SUM(B40:M40)</f>
        <v>333.26</v>
      </c>
      <c r="O40" s="106">
        <f t="shared" si="1"/>
        <v>37.028888888888886</v>
      </c>
    </row>
    <row r="41" spans="1:15" s="25" customFormat="1" ht="12.6" customHeight="1" x14ac:dyDescent="0.2">
      <c r="A41" s="117" t="s">
        <v>504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184">
        <f t="shared" si="0"/>
        <v>0</v>
      </c>
      <c r="O41" s="106" t="str">
        <f t="shared" si="1"/>
        <v/>
      </c>
    </row>
    <row r="42" spans="1:15" s="25" customFormat="1" ht="12.6" customHeight="1" x14ac:dyDescent="0.2">
      <c r="A42" s="117" t="s">
        <v>505</v>
      </c>
      <c r="B42" s="27">
        <v>457.7</v>
      </c>
      <c r="C42" s="27">
        <v>0</v>
      </c>
      <c r="D42" s="27">
        <v>0</v>
      </c>
      <c r="E42" s="27">
        <v>0</v>
      </c>
      <c r="F42" s="27">
        <v>48.7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184">
        <f t="shared" si="0"/>
        <v>506.4</v>
      </c>
      <c r="O42" s="106">
        <f t="shared" si="1"/>
        <v>253.2</v>
      </c>
    </row>
    <row r="43" spans="1:15" s="25" customFormat="1" ht="12.6" customHeight="1" x14ac:dyDescent="0.2">
      <c r="A43" s="117" t="s">
        <v>506</v>
      </c>
      <c r="B43" s="27">
        <v>0</v>
      </c>
      <c r="C43" s="27">
        <v>0</v>
      </c>
      <c r="D43" s="27">
        <v>93.3</v>
      </c>
      <c r="E43" s="27">
        <v>0</v>
      </c>
      <c r="F43" s="27">
        <v>383.05</v>
      </c>
      <c r="G43" s="27">
        <v>0</v>
      </c>
      <c r="H43" s="27">
        <v>469</v>
      </c>
      <c r="I43" s="27">
        <v>517.35</v>
      </c>
      <c r="J43" s="27">
        <v>0</v>
      </c>
      <c r="K43" s="27">
        <v>0</v>
      </c>
      <c r="L43" s="27">
        <v>0</v>
      </c>
      <c r="M43" s="27">
        <v>0</v>
      </c>
      <c r="N43" s="184">
        <f t="shared" si="0"/>
        <v>1462.7</v>
      </c>
      <c r="O43" s="106">
        <f t="shared" si="1"/>
        <v>365.67500000000001</v>
      </c>
    </row>
    <row r="44" spans="1:15" s="25" customFormat="1" ht="12.6" customHeight="1" x14ac:dyDescent="0.2">
      <c r="A44" s="105" t="s">
        <v>72</v>
      </c>
      <c r="B44" s="27">
        <v>1383.41</v>
      </c>
      <c r="C44" s="27">
        <v>584.16</v>
      </c>
      <c r="D44" s="27">
        <v>981.33</v>
      </c>
      <c r="E44" s="27">
        <v>1205.53</v>
      </c>
      <c r="F44" s="27">
        <v>716.11</v>
      </c>
      <c r="G44" s="27">
        <v>377.9</v>
      </c>
      <c r="H44" s="27">
        <v>294.55</v>
      </c>
      <c r="I44" s="27">
        <v>297.51</v>
      </c>
      <c r="J44" s="27">
        <v>272.02999999999997</v>
      </c>
      <c r="K44" s="27">
        <v>0</v>
      </c>
      <c r="L44" s="27">
        <v>0</v>
      </c>
      <c r="M44" s="27">
        <v>0</v>
      </c>
      <c r="N44" s="184">
        <f>SUM(B44:M44)</f>
        <v>6112.53</v>
      </c>
      <c r="O44" s="106">
        <f t="shared" si="1"/>
        <v>679.17</v>
      </c>
    </row>
    <row r="45" spans="1:15" s="25" customFormat="1" ht="12.6" customHeight="1" x14ac:dyDescent="0.2">
      <c r="A45" s="105" t="s">
        <v>353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202.62</v>
      </c>
      <c r="J45" s="27">
        <v>0</v>
      </c>
      <c r="K45" s="27">
        <v>0</v>
      </c>
      <c r="L45" s="27">
        <v>0</v>
      </c>
      <c r="M45" s="27">
        <v>0</v>
      </c>
      <c r="N45" s="184">
        <f t="shared" si="0"/>
        <v>202.62</v>
      </c>
      <c r="O45" s="106">
        <f t="shared" si="1"/>
        <v>202.62</v>
      </c>
    </row>
    <row r="46" spans="1:15" s="25" customFormat="1" ht="12.6" customHeight="1" x14ac:dyDescent="0.2">
      <c r="A46" s="105" t="s">
        <v>98</v>
      </c>
      <c r="B46" s="27">
        <v>0</v>
      </c>
      <c r="C46" s="27">
        <v>158</v>
      </c>
      <c r="D46" s="27">
        <v>160</v>
      </c>
      <c r="E46" s="27">
        <v>0</v>
      </c>
      <c r="F46" s="27">
        <v>0</v>
      </c>
      <c r="G46" s="27">
        <v>450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184">
        <f t="shared" si="0"/>
        <v>768</v>
      </c>
      <c r="O46" s="106">
        <f t="shared" si="1"/>
        <v>256</v>
      </c>
    </row>
    <row r="47" spans="1:15" s="25" customFormat="1" ht="12.6" customHeight="1" x14ac:dyDescent="0.2">
      <c r="A47" s="105" t="s">
        <v>269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184">
        <f>SUM(B47:M47)</f>
        <v>0</v>
      </c>
      <c r="O47" s="106" t="str">
        <f t="shared" si="1"/>
        <v/>
      </c>
    </row>
    <row r="48" spans="1:15" s="25" customFormat="1" ht="12.6" customHeight="1" x14ac:dyDescent="0.2">
      <c r="A48" s="105" t="s">
        <v>96</v>
      </c>
      <c r="B48" s="27">
        <v>0</v>
      </c>
      <c r="C48" s="27">
        <v>507.7</v>
      </c>
      <c r="D48" s="27">
        <v>485.69</v>
      </c>
      <c r="E48" s="27">
        <v>517.70000000000005</v>
      </c>
      <c r="F48" s="27">
        <v>457.7</v>
      </c>
      <c r="G48" s="27">
        <v>577.70000000000005</v>
      </c>
      <c r="H48" s="27">
        <v>457.7</v>
      </c>
      <c r="I48" s="27">
        <v>739.7</v>
      </c>
      <c r="J48" s="27">
        <v>555.70000000000005</v>
      </c>
      <c r="K48" s="27">
        <v>0</v>
      </c>
      <c r="L48" s="27">
        <v>0</v>
      </c>
      <c r="M48" s="27">
        <v>0</v>
      </c>
      <c r="N48" s="184">
        <f t="shared" si="0"/>
        <v>4299.59</v>
      </c>
      <c r="O48" s="106">
        <f t="shared" si="1"/>
        <v>537.44875000000002</v>
      </c>
    </row>
    <row r="49" spans="1:15" s="25" customFormat="1" ht="12.6" customHeight="1" x14ac:dyDescent="0.2">
      <c r="A49" s="105" t="s">
        <v>138</v>
      </c>
      <c r="B49" s="27">
        <v>163</v>
      </c>
      <c r="C49" s="27">
        <v>163</v>
      </c>
      <c r="D49" s="27">
        <v>163</v>
      </c>
      <c r="E49" s="27">
        <v>163</v>
      </c>
      <c r="F49" s="27">
        <v>163</v>
      </c>
      <c r="G49" s="27">
        <v>163</v>
      </c>
      <c r="H49" s="27">
        <v>163</v>
      </c>
      <c r="I49" s="27">
        <v>163</v>
      </c>
      <c r="J49" s="27">
        <v>163</v>
      </c>
      <c r="K49" s="27">
        <v>0</v>
      </c>
      <c r="L49" s="27">
        <v>0</v>
      </c>
      <c r="M49" s="27">
        <v>0</v>
      </c>
      <c r="N49" s="184">
        <f t="shared" si="0"/>
        <v>1467</v>
      </c>
      <c r="O49" s="106">
        <f t="shared" si="1"/>
        <v>163</v>
      </c>
    </row>
    <row r="50" spans="1:15" s="25" customFormat="1" ht="12.6" customHeight="1" x14ac:dyDescent="0.2">
      <c r="A50" s="105" t="s">
        <v>75</v>
      </c>
      <c r="B50" s="27">
        <v>586.29999999999995</v>
      </c>
      <c r="C50" s="27">
        <v>989.06</v>
      </c>
      <c r="D50" s="27">
        <v>1358.92</v>
      </c>
      <c r="E50" s="27">
        <v>1402.05</v>
      </c>
      <c r="F50" s="27">
        <v>990.47</v>
      </c>
      <c r="G50" s="27">
        <v>1036.74</v>
      </c>
      <c r="H50" s="27">
        <v>970.51</v>
      </c>
      <c r="I50" s="27">
        <v>1035.3599999999999</v>
      </c>
      <c r="J50" s="27">
        <v>331.64</v>
      </c>
      <c r="K50" s="27">
        <v>0</v>
      </c>
      <c r="L50" s="27">
        <v>0</v>
      </c>
      <c r="M50" s="27">
        <v>0</v>
      </c>
      <c r="N50" s="184">
        <f t="shared" si="0"/>
        <v>8701.0499999999993</v>
      </c>
      <c r="O50" s="106">
        <f t="shared" si="1"/>
        <v>966.7833333333333</v>
      </c>
    </row>
    <row r="51" spans="1:15" s="25" customFormat="1" ht="12.6" customHeight="1" x14ac:dyDescent="0.2">
      <c r="A51" s="105" t="s">
        <v>79</v>
      </c>
      <c r="B51" s="27">
        <v>0</v>
      </c>
      <c r="C51" s="27">
        <v>0</v>
      </c>
      <c r="D51" s="27">
        <v>276.35000000000002</v>
      </c>
      <c r="E51" s="27">
        <v>42</v>
      </c>
      <c r="F51" s="27">
        <v>85</v>
      </c>
      <c r="G51" s="27">
        <v>128</v>
      </c>
      <c r="H51" s="27">
        <v>173.5</v>
      </c>
      <c r="I51" s="27">
        <v>130.5</v>
      </c>
      <c r="J51" s="27">
        <v>124.5</v>
      </c>
      <c r="K51" s="27">
        <v>0</v>
      </c>
      <c r="L51" s="27">
        <v>0</v>
      </c>
      <c r="M51" s="27">
        <v>0</v>
      </c>
      <c r="N51" s="184">
        <f t="shared" si="0"/>
        <v>959.85</v>
      </c>
      <c r="O51" s="106">
        <f t="shared" si="1"/>
        <v>137.12142857142857</v>
      </c>
    </row>
    <row r="52" spans="1:15" s="25" customFormat="1" ht="12.6" customHeight="1" x14ac:dyDescent="0.2">
      <c r="A52" s="105" t="s">
        <v>163</v>
      </c>
      <c r="B52" s="27">
        <v>131.56</v>
      </c>
      <c r="C52" s="27">
        <v>130</v>
      </c>
      <c r="D52" s="27">
        <v>142.76</v>
      </c>
      <c r="E52" s="27">
        <v>135.80000000000001</v>
      </c>
      <c r="F52" s="27">
        <v>125.64</v>
      </c>
      <c r="G52" s="27">
        <v>125.64</v>
      </c>
      <c r="H52" s="27">
        <v>125.64</v>
      </c>
      <c r="I52" s="27">
        <v>125.64</v>
      </c>
      <c r="J52" s="27">
        <v>125.64</v>
      </c>
      <c r="K52" s="27">
        <v>0</v>
      </c>
      <c r="L52" s="27">
        <v>0</v>
      </c>
      <c r="M52" s="27">
        <v>0</v>
      </c>
      <c r="N52" s="184">
        <f t="shared" si="0"/>
        <v>1168.3200000000002</v>
      </c>
      <c r="O52" s="106">
        <f t="shared" si="1"/>
        <v>129.81333333333336</v>
      </c>
    </row>
    <row r="53" spans="1:15" s="25" customFormat="1" ht="12.6" customHeight="1" x14ac:dyDescent="0.2">
      <c r="A53" s="105" t="s">
        <v>87</v>
      </c>
      <c r="B53" s="27">
        <v>30.54</v>
      </c>
      <c r="C53" s="27">
        <v>42.14</v>
      </c>
      <c r="D53" s="27">
        <v>0</v>
      </c>
      <c r="E53" s="27">
        <v>4.37</v>
      </c>
      <c r="F53" s="27">
        <v>0</v>
      </c>
      <c r="G53" s="27">
        <v>0</v>
      </c>
      <c r="H53" s="27">
        <v>0</v>
      </c>
      <c r="I53" s="27">
        <v>106.91</v>
      </c>
      <c r="J53" s="27">
        <v>0</v>
      </c>
      <c r="K53" s="27">
        <v>0</v>
      </c>
      <c r="L53" s="27">
        <v>0</v>
      </c>
      <c r="M53" s="27">
        <v>0</v>
      </c>
      <c r="N53" s="184">
        <f>SUM(B53:M53)</f>
        <v>183.96</v>
      </c>
      <c r="O53" s="106">
        <f t="shared" si="1"/>
        <v>45.99</v>
      </c>
    </row>
    <row r="54" spans="1:15" s="25" customFormat="1" ht="12.6" customHeight="1" x14ac:dyDescent="0.2">
      <c r="A54" s="105" t="s">
        <v>202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184">
        <f t="shared" si="0"/>
        <v>0</v>
      </c>
      <c r="O54" s="106" t="str">
        <f t="shared" si="1"/>
        <v/>
      </c>
    </row>
    <row r="55" spans="1:15" s="25" customFormat="1" ht="12.6" customHeight="1" thickBot="1" x14ac:dyDescent="0.25">
      <c r="A55" s="168" t="s">
        <v>1</v>
      </c>
      <c r="B55" s="178">
        <f t="shared" ref="B55:N55" si="2">SUM(B7:B54)</f>
        <v>8280.09</v>
      </c>
      <c r="C55" s="178">
        <f t="shared" si="2"/>
        <v>5611.5099999999993</v>
      </c>
      <c r="D55" s="178">
        <f t="shared" si="2"/>
        <v>13487.76</v>
      </c>
      <c r="E55" s="178">
        <f t="shared" si="2"/>
        <v>5629.39</v>
      </c>
      <c r="F55" s="178">
        <f t="shared" si="2"/>
        <v>6594.4500000000007</v>
      </c>
      <c r="G55" s="178">
        <f t="shared" si="2"/>
        <v>5414.6200000000008</v>
      </c>
      <c r="H55" s="178">
        <f t="shared" si="2"/>
        <v>4262.6900000000005</v>
      </c>
      <c r="I55" s="178">
        <f>SUM(I7:I54)</f>
        <v>5013.29</v>
      </c>
      <c r="J55" s="178">
        <f t="shared" si="2"/>
        <v>5109.0400000000009</v>
      </c>
      <c r="K55" s="178">
        <f t="shared" si="2"/>
        <v>0</v>
      </c>
      <c r="L55" s="178">
        <f t="shared" si="2"/>
        <v>0</v>
      </c>
      <c r="M55" s="178">
        <f t="shared" si="2"/>
        <v>0</v>
      </c>
      <c r="N55" s="178">
        <f t="shared" si="2"/>
        <v>59402.840000000004</v>
      </c>
      <c r="O55" s="315">
        <f>IFERROR(AVERAGEIF(B55:M55,"&gt;0"),"")</f>
        <v>6600.3155555555559</v>
      </c>
    </row>
    <row r="56" spans="1:15" s="25" customFormat="1" ht="12.6" customHeight="1" thickBot="1" x14ac:dyDescent="0.25">
      <c r="A56" s="261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3"/>
    </row>
    <row r="57" spans="1:15" s="25" customFormat="1" ht="12.6" customHeight="1" thickBot="1" x14ac:dyDescent="0.25">
      <c r="A57" s="64" t="s">
        <v>2</v>
      </c>
      <c r="B57" s="107">
        <f t="shared" ref="B57:O57" si="3">B6</f>
        <v>43831</v>
      </c>
      <c r="C57" s="108">
        <f t="shared" si="3"/>
        <v>43862</v>
      </c>
      <c r="D57" s="108">
        <f t="shared" si="3"/>
        <v>43891</v>
      </c>
      <c r="E57" s="108">
        <f t="shared" si="3"/>
        <v>43922</v>
      </c>
      <c r="F57" s="108">
        <f t="shared" si="3"/>
        <v>43952</v>
      </c>
      <c r="G57" s="108">
        <f t="shared" si="3"/>
        <v>43983</v>
      </c>
      <c r="H57" s="108">
        <f t="shared" si="3"/>
        <v>44013</v>
      </c>
      <c r="I57" s="108">
        <f t="shared" si="3"/>
        <v>44044</v>
      </c>
      <c r="J57" s="108">
        <f t="shared" si="3"/>
        <v>44075</v>
      </c>
      <c r="K57" s="108">
        <f t="shared" si="3"/>
        <v>44105</v>
      </c>
      <c r="L57" s="108">
        <f t="shared" si="3"/>
        <v>44136</v>
      </c>
      <c r="M57" s="108">
        <f t="shared" si="3"/>
        <v>44166</v>
      </c>
      <c r="N57" s="109" t="str">
        <f t="shared" si="3"/>
        <v>Total</v>
      </c>
      <c r="O57" s="120" t="str">
        <f t="shared" si="3"/>
        <v>Média</v>
      </c>
    </row>
    <row r="58" spans="1:15" s="25" customFormat="1" ht="12.6" customHeight="1" x14ac:dyDescent="0.2">
      <c r="A58" s="111" t="s">
        <v>5</v>
      </c>
      <c r="B58" s="27">
        <v>0</v>
      </c>
      <c r="C58" s="27">
        <v>5500</v>
      </c>
      <c r="D58" s="27">
        <v>6000</v>
      </c>
      <c r="E58" s="27">
        <v>6000</v>
      </c>
      <c r="F58" s="27">
        <v>6000</v>
      </c>
      <c r="G58" s="27">
        <v>6000</v>
      </c>
      <c r="H58" s="27">
        <v>6000</v>
      </c>
      <c r="I58" s="27">
        <v>6000</v>
      </c>
      <c r="J58" s="27">
        <v>6000</v>
      </c>
      <c r="K58" s="27">
        <v>0</v>
      </c>
      <c r="L58" s="27">
        <v>0</v>
      </c>
      <c r="M58" s="27">
        <v>0</v>
      </c>
      <c r="N58" s="214">
        <f t="shared" ref="N58:N68" si="4">SUM(B58:M58)</f>
        <v>47500</v>
      </c>
      <c r="O58" s="106">
        <f>IFERROR(AVERAGEIF(B58:M58,"&gt;0"),"")</f>
        <v>5937.5</v>
      </c>
    </row>
    <row r="59" spans="1:15" s="25" customFormat="1" ht="12.6" customHeight="1" x14ac:dyDescent="0.2">
      <c r="A59" s="111" t="s">
        <v>429</v>
      </c>
      <c r="B59" s="27">
        <v>0</v>
      </c>
      <c r="C59" s="27">
        <v>5850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23">
        <f t="shared" si="4"/>
        <v>5850</v>
      </c>
      <c r="O59" s="106">
        <f t="shared" ref="O59:O67" si="5">IFERROR(AVERAGEIF(B59:M59,"&gt;0"),"")</f>
        <v>5850</v>
      </c>
    </row>
    <row r="60" spans="1:15" s="25" customFormat="1" ht="12.6" customHeight="1" x14ac:dyDescent="0.2">
      <c r="A60" s="111" t="s">
        <v>249</v>
      </c>
      <c r="B60" s="27">
        <v>0</v>
      </c>
      <c r="C60" s="27">
        <v>403.51</v>
      </c>
      <c r="D60" s="27">
        <v>1500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14">
        <f t="shared" si="4"/>
        <v>1903.51</v>
      </c>
      <c r="O60" s="106">
        <f t="shared" si="5"/>
        <v>951.755</v>
      </c>
    </row>
    <row r="61" spans="1:15" s="25" customFormat="1" ht="12.6" customHeight="1" x14ac:dyDescent="0.2">
      <c r="A61" s="111" t="s">
        <v>321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14">
        <f>SUM(B61:M61)</f>
        <v>0</v>
      </c>
      <c r="O61" s="106" t="str">
        <f t="shared" si="5"/>
        <v/>
      </c>
    </row>
    <row r="62" spans="1:15" s="25" customFormat="1" ht="12.6" customHeight="1" x14ac:dyDescent="0.2">
      <c r="A62" s="111" t="s">
        <v>148</v>
      </c>
      <c r="B62" s="27">
        <v>0</v>
      </c>
      <c r="C62" s="27">
        <v>0</v>
      </c>
      <c r="D62" s="27">
        <v>0</v>
      </c>
      <c r="E62" s="27">
        <v>0.9</v>
      </c>
      <c r="F62" s="27">
        <v>122</v>
      </c>
      <c r="G62" s="27">
        <v>0</v>
      </c>
      <c r="H62" s="27">
        <v>0</v>
      </c>
      <c r="I62" s="27">
        <v>0</v>
      </c>
      <c r="J62" s="27">
        <v>1.01</v>
      </c>
      <c r="K62" s="27">
        <v>0</v>
      </c>
      <c r="L62" s="27">
        <v>0</v>
      </c>
      <c r="M62" s="27">
        <v>0</v>
      </c>
      <c r="N62" s="214">
        <f t="shared" si="4"/>
        <v>123.91000000000001</v>
      </c>
      <c r="O62" s="106">
        <f t="shared" si="5"/>
        <v>41.303333333333335</v>
      </c>
    </row>
    <row r="63" spans="1:15" s="25" customFormat="1" ht="12.6" customHeight="1" x14ac:dyDescent="0.2">
      <c r="A63" s="111" t="s">
        <v>252</v>
      </c>
      <c r="B63" s="27">
        <v>3830.18</v>
      </c>
      <c r="C63" s="27">
        <v>0</v>
      </c>
      <c r="D63" s="27">
        <v>6.55</v>
      </c>
      <c r="E63" s="27">
        <v>0.89</v>
      </c>
      <c r="F63" s="27">
        <v>1064.3499999999999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14">
        <f t="shared" si="4"/>
        <v>4901.9699999999993</v>
      </c>
      <c r="O63" s="106">
        <f t="shared" si="5"/>
        <v>1225.4924999999998</v>
      </c>
    </row>
    <row r="64" spans="1:15" s="25" customFormat="1" ht="12.6" customHeight="1" x14ac:dyDescent="0.2">
      <c r="A64" s="112" t="s">
        <v>307</v>
      </c>
      <c r="B64" s="27">
        <v>0</v>
      </c>
      <c r="C64" s="27">
        <v>127.5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4481</v>
      </c>
      <c r="J64" s="27">
        <v>0</v>
      </c>
      <c r="K64" s="27">
        <v>0</v>
      </c>
      <c r="L64" s="27">
        <v>0</v>
      </c>
      <c r="M64" s="27">
        <v>0</v>
      </c>
      <c r="N64" s="226">
        <f>SUM(B64:M64)</f>
        <v>4608.5</v>
      </c>
      <c r="O64" s="106">
        <f t="shared" si="5"/>
        <v>2304.25</v>
      </c>
    </row>
    <row r="65" spans="1:15" s="25" customFormat="1" ht="12.6" customHeight="1" x14ac:dyDescent="0.2">
      <c r="A65" s="112" t="s">
        <v>3</v>
      </c>
      <c r="B65" s="27">
        <v>0</v>
      </c>
      <c r="C65" s="27">
        <v>47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14">
        <f t="shared" si="4"/>
        <v>47</v>
      </c>
      <c r="O65" s="106">
        <f t="shared" si="5"/>
        <v>47</v>
      </c>
    </row>
    <row r="66" spans="1:15" s="25" customFormat="1" ht="12.6" customHeight="1" x14ac:dyDescent="0.2">
      <c r="A66" s="279" t="s">
        <v>649</v>
      </c>
      <c r="B66" s="27">
        <v>0</v>
      </c>
      <c r="C66" s="27">
        <v>144.22</v>
      </c>
      <c r="D66" s="27">
        <v>0</v>
      </c>
      <c r="E66" s="27">
        <v>0</v>
      </c>
      <c r="F66" s="27">
        <v>0</v>
      </c>
      <c r="G66" s="27">
        <v>40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14">
        <f t="shared" si="4"/>
        <v>184.22</v>
      </c>
      <c r="O66" s="106">
        <f t="shared" si="5"/>
        <v>92.11</v>
      </c>
    </row>
    <row r="67" spans="1:15" s="25" customFormat="1" ht="12.6" customHeight="1" x14ac:dyDescent="0.2">
      <c r="A67" s="279" t="s">
        <v>507</v>
      </c>
      <c r="B67" s="27">
        <v>0</v>
      </c>
      <c r="C67" s="27">
        <v>0</v>
      </c>
      <c r="D67" s="27">
        <v>1150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14">
        <f t="shared" si="4"/>
        <v>1150</v>
      </c>
      <c r="O67" s="106">
        <f t="shared" si="5"/>
        <v>1150</v>
      </c>
    </row>
    <row r="68" spans="1:15" s="25" customFormat="1" ht="12.6" customHeight="1" thickBot="1" x14ac:dyDescent="0.25">
      <c r="A68" s="176" t="s">
        <v>1</v>
      </c>
      <c r="B68" s="177">
        <f>SUM(B58:B67)</f>
        <v>3830.18</v>
      </c>
      <c r="C68" s="177">
        <f t="shared" ref="C68:M68" si="6">SUM(C58:C67)</f>
        <v>12072.23</v>
      </c>
      <c r="D68" s="177">
        <f t="shared" si="6"/>
        <v>8656.5499999999993</v>
      </c>
      <c r="E68" s="177">
        <f t="shared" si="6"/>
        <v>6001.79</v>
      </c>
      <c r="F68" s="177">
        <f t="shared" si="6"/>
        <v>7186.35</v>
      </c>
      <c r="G68" s="177">
        <f>SUM(G58:G67)</f>
        <v>6040</v>
      </c>
      <c r="H68" s="177">
        <f>SUM(H58:H67)</f>
        <v>6000</v>
      </c>
      <c r="I68" s="177">
        <f t="shared" si="6"/>
        <v>10481</v>
      </c>
      <c r="J68" s="177">
        <f t="shared" si="6"/>
        <v>6001.01</v>
      </c>
      <c r="K68" s="177">
        <f t="shared" si="6"/>
        <v>0</v>
      </c>
      <c r="L68" s="177">
        <f t="shared" si="6"/>
        <v>0</v>
      </c>
      <c r="M68" s="177">
        <f t="shared" si="6"/>
        <v>0</v>
      </c>
      <c r="N68" s="177">
        <f t="shared" si="4"/>
        <v>66269.11</v>
      </c>
      <c r="O68" s="304">
        <f>IFERROR(AVERAGEIF(B68:M68,"&gt;0"),"")</f>
        <v>7363.2344444444443</v>
      </c>
    </row>
    <row r="69" spans="1:15" s="25" customFormat="1" ht="12.6" customHeight="1" thickBot="1" x14ac:dyDescent="0.25">
      <c r="A69" s="4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18"/>
      <c r="O69" s="39"/>
    </row>
    <row r="70" spans="1:15" s="34" customFormat="1" ht="12.6" customHeight="1" thickBot="1" x14ac:dyDescent="0.25">
      <c r="A70" s="187" t="s">
        <v>9</v>
      </c>
      <c r="B70" s="186">
        <f>'[2]2020'!C11</f>
        <v>6447.4</v>
      </c>
      <c r="C70" s="186">
        <f>'[2]2020'!D11</f>
        <v>13253.4</v>
      </c>
      <c r="D70" s="186">
        <f>'[2]2020'!E11</f>
        <v>8961.9699999999993</v>
      </c>
      <c r="E70" s="186">
        <f>'[2]2020'!F11</f>
        <v>8106.01</v>
      </c>
      <c r="F70" s="186">
        <f>'[2]2020'!G11</f>
        <v>8693.82</v>
      </c>
      <c r="G70" s="186">
        <f>'[2]2020'!H11</f>
        <v>9414.7099999999991</v>
      </c>
      <c r="H70" s="186">
        <f>'[2]2020'!I11</f>
        <v>10873.93</v>
      </c>
      <c r="I70" s="186">
        <f>'[2]2020'!J11</f>
        <v>13117.11</v>
      </c>
      <c r="J70" s="186">
        <f>'[2]2020'!K11</f>
        <v>14099.52</v>
      </c>
      <c r="K70" s="186">
        <f>'[2]2020'!L11</f>
        <v>0</v>
      </c>
      <c r="L70" s="186">
        <f>'[2]2020'!M11</f>
        <v>0</v>
      </c>
      <c r="M70" s="186">
        <f>'[2]2020'!N11</f>
        <v>0</v>
      </c>
      <c r="N70" s="42"/>
      <c r="O70" s="263"/>
    </row>
  </sheetData>
  <sheetProtection password="E499" sheet="1" objects="1" scenarios="1"/>
  <mergeCells count="3">
    <mergeCell ref="A1:O1"/>
    <mergeCell ref="A2:O2"/>
    <mergeCell ref="A4:O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P124"/>
  <sheetViews>
    <sheetView topLeftCell="B52" zoomScale="130" zoomScaleNormal="130" workbookViewId="0">
      <selection activeCell="S59" sqref="S59"/>
    </sheetView>
  </sheetViews>
  <sheetFormatPr defaultRowHeight="12.75" x14ac:dyDescent="0.2"/>
  <cols>
    <col min="1" max="1" width="38.7109375" style="44" customWidth="1"/>
    <col min="2" max="6" width="10.7109375" style="60" customWidth="1"/>
    <col min="7" max="7" width="10.7109375" style="61" customWidth="1"/>
    <col min="8" max="8" width="10.7109375" style="60" customWidth="1"/>
    <col min="9" max="9" width="10.42578125" style="60" customWidth="1"/>
    <col min="10" max="10" width="10.7109375" style="62" customWidth="1"/>
    <col min="11" max="13" width="10.7109375" style="60" customWidth="1"/>
    <col min="14" max="14" width="10.7109375" style="230" customWidth="1"/>
    <col min="15" max="15" width="10.7109375" style="44" customWidth="1"/>
    <col min="16" max="16" width="9.5703125" style="44" bestFit="1" customWidth="1"/>
    <col min="17" max="16384" width="9.140625" style="44"/>
  </cols>
  <sheetData>
    <row r="1" spans="1:15" ht="12.6" customHeight="1" x14ac:dyDescent="0.2">
      <c r="A1" s="532" t="str">
        <f>APUCARANA!A1</f>
        <v xml:space="preserve">ORDEM DOS ADVOGADOS DO BRASIL - Seção PR 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</row>
    <row r="2" spans="1:15" ht="12.6" customHeight="1" thickBot="1" x14ac:dyDescent="0.25">
      <c r="A2" s="514" t="str">
        <f>APUCARANA!A2</f>
        <v>Demostrativo de Despesas - JANEIRO 2020 A DEZEMBRO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15"/>
      <c r="O3" s="46"/>
    </row>
    <row r="4" spans="1:15" ht="12.6" customHeight="1" thickBot="1" x14ac:dyDescent="0.25">
      <c r="A4" s="535" t="s">
        <v>55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19"/>
      <c r="O5" s="45"/>
    </row>
    <row r="6" spans="1:15" s="25" customFormat="1" ht="12.6" customHeight="1" thickBot="1" x14ac:dyDescent="0.25">
      <c r="A6" s="101" t="s">
        <v>0</v>
      </c>
      <c r="B6" s="102">
        <f>APUCARANA!B6</f>
        <v>43831</v>
      </c>
      <c r="C6" s="102">
        <f>APUCARANA!C6</f>
        <v>43862</v>
      </c>
      <c r="D6" s="102">
        <f>APUCARANA!D6</f>
        <v>43891</v>
      </c>
      <c r="E6" s="102">
        <f>APUCARANA!E6</f>
        <v>43922</v>
      </c>
      <c r="F6" s="102">
        <f>APUCARANA!F6</f>
        <v>43952</v>
      </c>
      <c r="G6" s="102">
        <f>APUCARANA!G6</f>
        <v>43983</v>
      </c>
      <c r="H6" s="102">
        <f>APUCARANA!H6</f>
        <v>44013</v>
      </c>
      <c r="I6" s="102">
        <f>APUCARANA!I6</f>
        <v>44044</v>
      </c>
      <c r="J6" s="102">
        <f>APUCARANA!J6</f>
        <v>44075</v>
      </c>
      <c r="K6" s="102">
        <f>APUCARANA!K6</f>
        <v>44105</v>
      </c>
      <c r="L6" s="102">
        <f>APUCARANA!L6</f>
        <v>44136</v>
      </c>
      <c r="M6" s="102">
        <f>APUCARANA!M6</f>
        <v>44166</v>
      </c>
      <c r="N6" s="103" t="str">
        <f>APUCARANA!N6</f>
        <v>Total</v>
      </c>
      <c r="O6" s="104" t="str">
        <f>APUCARANA!O6</f>
        <v>Média</v>
      </c>
    </row>
    <row r="7" spans="1:15" s="25" customFormat="1" ht="12.6" customHeight="1" x14ac:dyDescent="0.2">
      <c r="A7" s="105" t="s">
        <v>509</v>
      </c>
      <c r="B7" s="54">
        <v>34.17</v>
      </c>
      <c r="C7" s="54">
        <v>34.17</v>
      </c>
      <c r="D7" s="54">
        <v>34.17</v>
      </c>
      <c r="E7" s="54">
        <v>34.17</v>
      </c>
      <c r="F7" s="54">
        <v>34.17</v>
      </c>
      <c r="G7" s="54">
        <v>34.17</v>
      </c>
      <c r="H7" s="54">
        <v>42.5</v>
      </c>
      <c r="I7" s="54">
        <v>42.5</v>
      </c>
      <c r="J7" s="54">
        <v>42.5</v>
      </c>
      <c r="K7" s="54">
        <v>0</v>
      </c>
      <c r="L7" s="54">
        <v>0</v>
      </c>
      <c r="M7" s="54">
        <v>0</v>
      </c>
      <c r="N7" s="226">
        <f t="shared" ref="N7:N66" si="0">SUM(B7:M7)</f>
        <v>332.52000000000004</v>
      </c>
      <c r="O7" s="106">
        <f>IFERROR(AVERAGEIF(B7:M7,"&gt;0"),"")</f>
        <v>36.946666666666673</v>
      </c>
    </row>
    <row r="8" spans="1:15" s="25" customFormat="1" ht="12.6" customHeight="1" x14ac:dyDescent="0.2">
      <c r="A8" s="105" t="s">
        <v>222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/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226">
        <f t="shared" si="0"/>
        <v>0</v>
      </c>
      <c r="O8" s="106" t="str">
        <f t="shared" ref="O8:O66" si="1">IFERROR(AVERAGEIF(B8:M8,"&gt;0"),"")</f>
        <v/>
      </c>
    </row>
    <row r="9" spans="1:15" s="25" customFormat="1" ht="12.6" customHeight="1" x14ac:dyDescent="0.2">
      <c r="A9" s="105" t="s">
        <v>113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2990</v>
      </c>
      <c r="H9" s="54"/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226">
        <f t="shared" si="0"/>
        <v>2990</v>
      </c>
      <c r="O9" s="106">
        <f t="shared" si="1"/>
        <v>2990</v>
      </c>
    </row>
    <row r="10" spans="1:15" s="25" customFormat="1" ht="12.6" customHeight="1" x14ac:dyDescent="0.2">
      <c r="A10" s="105" t="s">
        <v>237</v>
      </c>
      <c r="B10" s="54">
        <v>0</v>
      </c>
      <c r="C10" s="54">
        <v>4532.1099999999997</v>
      </c>
      <c r="D10" s="54">
        <v>1086</v>
      </c>
      <c r="E10" s="54">
        <v>0</v>
      </c>
      <c r="F10" s="54">
        <v>0</v>
      </c>
      <c r="G10" s="54">
        <v>0</v>
      </c>
      <c r="H10" s="54"/>
      <c r="I10" s="54">
        <v>1946.5</v>
      </c>
      <c r="J10" s="54">
        <v>0</v>
      </c>
      <c r="K10" s="54">
        <v>0</v>
      </c>
      <c r="L10" s="54">
        <v>0</v>
      </c>
      <c r="M10" s="54">
        <v>0</v>
      </c>
      <c r="N10" s="184">
        <f t="shared" si="0"/>
        <v>7564.61</v>
      </c>
      <c r="O10" s="106">
        <f t="shared" si="1"/>
        <v>2521.5366666666664</v>
      </c>
    </row>
    <row r="11" spans="1:15" s="25" customFormat="1" ht="12.6" customHeight="1" x14ac:dyDescent="0.2">
      <c r="A11" s="105" t="s">
        <v>393</v>
      </c>
      <c r="B11" s="54">
        <v>0</v>
      </c>
      <c r="C11" s="54">
        <v>0</v>
      </c>
      <c r="D11" s="54">
        <v>0</v>
      </c>
      <c r="E11" s="54">
        <v>0</v>
      </c>
      <c r="F11" s="54">
        <v>426</v>
      </c>
      <c r="G11" s="54">
        <v>0</v>
      </c>
      <c r="H11" s="54">
        <v>2497.7199999999998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226">
        <f t="shared" si="0"/>
        <v>2923.72</v>
      </c>
      <c r="O11" s="106">
        <f t="shared" si="1"/>
        <v>1461.86</v>
      </c>
    </row>
    <row r="12" spans="1:15" s="25" customFormat="1" ht="12.6" customHeight="1" x14ac:dyDescent="0.2">
      <c r="A12" s="105" t="s">
        <v>508</v>
      </c>
      <c r="B12" s="54">
        <v>0</v>
      </c>
      <c r="C12" s="54">
        <v>150.81</v>
      </c>
      <c r="D12" s="54">
        <v>0</v>
      </c>
      <c r="E12" s="54">
        <v>0</v>
      </c>
      <c r="F12" s="54">
        <v>0</v>
      </c>
      <c r="G12" s="54">
        <v>50</v>
      </c>
      <c r="H12" s="54">
        <v>100.01</v>
      </c>
      <c r="I12" s="54">
        <v>50</v>
      </c>
      <c r="J12" s="54">
        <v>50</v>
      </c>
      <c r="K12" s="54">
        <v>0</v>
      </c>
      <c r="L12" s="54">
        <v>0</v>
      </c>
      <c r="M12" s="54">
        <v>0</v>
      </c>
      <c r="N12" s="226">
        <f t="shared" si="0"/>
        <v>400.82</v>
      </c>
      <c r="O12" s="106">
        <f t="shared" si="1"/>
        <v>80.164000000000001</v>
      </c>
    </row>
    <row r="13" spans="1:15" s="25" customFormat="1" ht="12.6" customHeight="1" x14ac:dyDescent="0.2">
      <c r="A13" s="105" t="s">
        <v>611</v>
      </c>
      <c r="B13" s="54">
        <v>4361</v>
      </c>
      <c r="C13" s="54">
        <v>1735.5</v>
      </c>
      <c r="D13" s="54">
        <v>0</v>
      </c>
      <c r="E13" s="54">
        <v>0</v>
      </c>
      <c r="F13" s="54">
        <v>0</v>
      </c>
      <c r="G13" s="54">
        <v>489.5</v>
      </c>
      <c r="H13" s="54"/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226">
        <f>SUM(B13:M13)</f>
        <v>6586</v>
      </c>
      <c r="O13" s="106">
        <f t="shared" si="1"/>
        <v>2195.3333333333335</v>
      </c>
    </row>
    <row r="14" spans="1:15" s="25" customFormat="1" ht="12.6" customHeight="1" x14ac:dyDescent="0.2">
      <c r="A14" s="105" t="s">
        <v>309</v>
      </c>
      <c r="B14" s="54">
        <v>0</v>
      </c>
      <c r="C14" s="54">
        <v>0</v>
      </c>
      <c r="D14" s="54">
        <v>60</v>
      </c>
      <c r="E14" s="54">
        <v>0</v>
      </c>
      <c r="F14" s="54">
        <v>0</v>
      </c>
      <c r="G14" s="54">
        <v>0</v>
      </c>
      <c r="H14" s="54">
        <v>410</v>
      </c>
      <c r="I14" s="54">
        <v>0</v>
      </c>
      <c r="J14" s="54">
        <v>110</v>
      </c>
      <c r="K14" s="54">
        <v>0</v>
      </c>
      <c r="L14" s="54">
        <v>0</v>
      </c>
      <c r="M14" s="54">
        <v>0</v>
      </c>
      <c r="N14" s="226">
        <f t="shared" si="0"/>
        <v>580</v>
      </c>
      <c r="O14" s="106">
        <f t="shared" si="1"/>
        <v>193.33333333333334</v>
      </c>
    </row>
    <row r="15" spans="1:15" s="25" customFormat="1" ht="12.6" customHeight="1" x14ac:dyDescent="0.2">
      <c r="A15" s="105" t="s">
        <v>618</v>
      </c>
      <c r="B15" s="54">
        <v>810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815</v>
      </c>
      <c r="I15" s="54">
        <v>815</v>
      </c>
      <c r="J15" s="54">
        <v>815</v>
      </c>
      <c r="K15" s="54">
        <v>0</v>
      </c>
      <c r="L15" s="54">
        <v>0</v>
      </c>
      <c r="M15" s="54">
        <v>0</v>
      </c>
      <c r="N15" s="226">
        <f t="shared" si="0"/>
        <v>3255</v>
      </c>
      <c r="O15" s="106">
        <f t="shared" si="1"/>
        <v>813.75</v>
      </c>
    </row>
    <row r="16" spans="1:15" s="25" customFormat="1" ht="12.6" customHeight="1" x14ac:dyDescent="0.2">
      <c r="A16" s="105" t="s">
        <v>131</v>
      </c>
      <c r="B16" s="54">
        <v>0</v>
      </c>
      <c r="C16" s="54">
        <v>50</v>
      </c>
      <c r="D16" s="54">
        <v>0</v>
      </c>
      <c r="E16" s="54">
        <v>0</v>
      </c>
      <c r="F16" s="54">
        <v>0</v>
      </c>
      <c r="G16" s="54">
        <v>0</v>
      </c>
      <c r="H16" s="54"/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226">
        <f t="shared" si="0"/>
        <v>50</v>
      </c>
      <c r="O16" s="106">
        <f t="shared" si="1"/>
        <v>50</v>
      </c>
    </row>
    <row r="17" spans="1:15" s="25" customFormat="1" ht="12.6" customHeight="1" x14ac:dyDescent="0.2">
      <c r="A17" s="105" t="s">
        <v>157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/>
      <c r="I17" s="54">
        <v>112.97</v>
      </c>
      <c r="J17" s="54">
        <v>5600</v>
      </c>
      <c r="K17" s="54">
        <v>0</v>
      </c>
      <c r="L17" s="54">
        <v>0</v>
      </c>
      <c r="M17" s="54">
        <v>0</v>
      </c>
      <c r="N17" s="226">
        <f t="shared" si="0"/>
        <v>5712.97</v>
      </c>
      <c r="O17" s="106">
        <f t="shared" si="1"/>
        <v>2856.4850000000001</v>
      </c>
    </row>
    <row r="18" spans="1:15" s="25" customFormat="1" ht="12.6" customHeight="1" x14ac:dyDescent="0.2">
      <c r="A18" s="105" t="s">
        <v>323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/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226">
        <f t="shared" si="0"/>
        <v>0</v>
      </c>
      <c r="O18" s="106" t="str">
        <f t="shared" si="1"/>
        <v/>
      </c>
    </row>
    <row r="19" spans="1:15" s="25" customFormat="1" ht="12.6" customHeight="1" x14ac:dyDescent="0.2">
      <c r="A19" s="105" t="s">
        <v>149</v>
      </c>
      <c r="B19" s="54">
        <v>4027.47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/>
      <c r="I19" s="54">
        <v>185.3</v>
      </c>
      <c r="J19" s="54">
        <v>112.03</v>
      </c>
      <c r="K19" s="54">
        <v>0</v>
      </c>
      <c r="L19" s="54">
        <v>0</v>
      </c>
      <c r="M19" s="54">
        <v>0</v>
      </c>
      <c r="N19" s="226">
        <f t="shared" si="0"/>
        <v>4324.7999999999993</v>
      </c>
      <c r="O19" s="106">
        <f t="shared" si="1"/>
        <v>1441.5999999999997</v>
      </c>
    </row>
    <row r="20" spans="1:15" s="25" customFormat="1" ht="12.6" customHeight="1" x14ac:dyDescent="0.2">
      <c r="A20" s="105" t="s">
        <v>70</v>
      </c>
      <c r="B20" s="54">
        <v>202.5</v>
      </c>
      <c r="C20" s="54">
        <v>923.23</v>
      </c>
      <c r="D20" s="54">
        <v>1599.96</v>
      </c>
      <c r="E20" s="54">
        <v>0</v>
      </c>
      <c r="F20" s="54">
        <v>41.6</v>
      </c>
      <c r="G20" s="54">
        <v>0</v>
      </c>
      <c r="H20" s="54">
        <v>68</v>
      </c>
      <c r="I20" s="54">
        <v>0</v>
      </c>
      <c r="J20" s="54">
        <v>91.35</v>
      </c>
      <c r="K20" s="54">
        <v>0</v>
      </c>
      <c r="L20" s="54">
        <v>0</v>
      </c>
      <c r="M20" s="54">
        <v>0</v>
      </c>
      <c r="N20" s="226">
        <f t="shared" si="0"/>
        <v>2926.64</v>
      </c>
      <c r="O20" s="106">
        <f t="shared" si="1"/>
        <v>487.77333333333331</v>
      </c>
    </row>
    <row r="21" spans="1:15" s="25" customFormat="1" ht="12.6" customHeight="1" x14ac:dyDescent="0.2">
      <c r="A21" s="105" t="s">
        <v>187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/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226">
        <f t="shared" si="0"/>
        <v>0</v>
      </c>
      <c r="O21" s="106" t="str">
        <f t="shared" si="1"/>
        <v/>
      </c>
    </row>
    <row r="22" spans="1:15" s="25" customFormat="1" ht="12.6" customHeight="1" x14ac:dyDescent="0.2">
      <c r="A22" s="105" t="s">
        <v>491</v>
      </c>
      <c r="B22" s="54">
        <v>33.26</v>
      </c>
      <c r="C22" s="54">
        <v>590.25</v>
      </c>
      <c r="D22" s="54">
        <v>772.15</v>
      </c>
      <c r="E22" s="54">
        <v>485.8</v>
      </c>
      <c r="F22" s="54">
        <v>0</v>
      </c>
      <c r="G22" s="54">
        <v>26.78</v>
      </c>
      <c r="H22" s="54"/>
      <c r="I22" s="54">
        <v>0</v>
      </c>
      <c r="J22" s="54">
        <v>23.64</v>
      </c>
      <c r="K22" s="54">
        <v>0</v>
      </c>
      <c r="L22" s="54">
        <v>0</v>
      </c>
      <c r="M22" s="54">
        <v>0</v>
      </c>
      <c r="N22" s="226">
        <f t="shared" si="0"/>
        <v>1931.8799999999999</v>
      </c>
      <c r="O22" s="106">
        <f t="shared" si="1"/>
        <v>321.97999999999996</v>
      </c>
    </row>
    <row r="23" spans="1:15" s="25" customFormat="1" ht="12.6" customHeight="1" x14ac:dyDescent="0.2">
      <c r="A23" s="105" t="s">
        <v>346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/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226">
        <f>SUM(B23:M23)</f>
        <v>0</v>
      </c>
      <c r="O23" s="106" t="str">
        <f t="shared" si="1"/>
        <v/>
      </c>
    </row>
    <row r="24" spans="1:15" s="25" customFormat="1" ht="12.6" customHeight="1" x14ac:dyDescent="0.2">
      <c r="A24" s="105" t="s">
        <v>67</v>
      </c>
      <c r="B24" s="54">
        <v>220.5</v>
      </c>
      <c r="C24" s="54">
        <v>497.65</v>
      </c>
      <c r="D24" s="54">
        <v>201</v>
      </c>
      <c r="E24" s="54">
        <v>0</v>
      </c>
      <c r="F24" s="54">
        <v>384.04</v>
      </c>
      <c r="G24" s="54">
        <v>0</v>
      </c>
      <c r="H24" s="54">
        <v>51</v>
      </c>
      <c r="I24" s="54">
        <v>0</v>
      </c>
      <c r="J24" s="54">
        <v>68.510000000000005</v>
      </c>
      <c r="K24" s="54">
        <v>0</v>
      </c>
      <c r="L24" s="54">
        <v>0</v>
      </c>
      <c r="M24" s="54">
        <v>0</v>
      </c>
      <c r="N24" s="226">
        <f t="shared" si="0"/>
        <v>1422.7</v>
      </c>
      <c r="O24" s="106">
        <f t="shared" si="1"/>
        <v>237.11666666666667</v>
      </c>
    </row>
    <row r="25" spans="1:15" s="25" customFormat="1" ht="12.6" customHeight="1" x14ac:dyDescent="0.2">
      <c r="A25" s="105" t="s">
        <v>338</v>
      </c>
      <c r="B25" s="54">
        <v>0</v>
      </c>
      <c r="C25" s="54">
        <v>0</v>
      </c>
      <c r="D25" s="54">
        <v>181</v>
      </c>
      <c r="E25" s="54">
        <v>0</v>
      </c>
      <c r="F25" s="54">
        <v>0</v>
      </c>
      <c r="G25" s="54">
        <v>0</v>
      </c>
      <c r="H25" s="54"/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226">
        <f t="shared" si="0"/>
        <v>181</v>
      </c>
      <c r="O25" s="106">
        <f t="shared" si="1"/>
        <v>181</v>
      </c>
    </row>
    <row r="26" spans="1:15" s="25" customFormat="1" ht="12.6" customHeight="1" x14ac:dyDescent="0.2">
      <c r="A26" s="105" t="s">
        <v>669</v>
      </c>
      <c r="B26" s="54">
        <v>0</v>
      </c>
      <c r="C26" s="54">
        <v>0</v>
      </c>
      <c r="D26" s="54">
        <v>500</v>
      </c>
      <c r="E26" s="54">
        <v>0</v>
      </c>
      <c r="F26" s="54">
        <v>0</v>
      </c>
      <c r="G26" s="54">
        <v>0</v>
      </c>
      <c r="H26" s="54"/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226">
        <f t="shared" si="0"/>
        <v>500</v>
      </c>
      <c r="O26" s="106">
        <f t="shared" si="1"/>
        <v>500</v>
      </c>
    </row>
    <row r="27" spans="1:15" s="25" customFormat="1" ht="12.6" customHeight="1" x14ac:dyDescent="0.2">
      <c r="A27" s="105" t="s">
        <v>91</v>
      </c>
      <c r="B27" s="54">
        <v>777.43</v>
      </c>
      <c r="C27" s="54">
        <v>925.46</v>
      </c>
      <c r="D27" s="54">
        <v>1421.24</v>
      </c>
      <c r="E27" s="54">
        <v>200</v>
      </c>
      <c r="F27" s="54">
        <v>751.6</v>
      </c>
      <c r="G27" s="54">
        <v>744.95</v>
      </c>
      <c r="H27" s="54">
        <v>741.02</v>
      </c>
      <c r="I27" s="54">
        <v>764.55</v>
      </c>
      <c r="J27" s="54">
        <v>740</v>
      </c>
      <c r="K27" s="54">
        <v>0</v>
      </c>
      <c r="L27" s="54">
        <v>0</v>
      </c>
      <c r="M27" s="54">
        <v>0</v>
      </c>
      <c r="N27" s="226">
        <f t="shared" si="0"/>
        <v>7066.2500000000009</v>
      </c>
      <c r="O27" s="106">
        <f t="shared" si="1"/>
        <v>785.13888888888903</v>
      </c>
    </row>
    <row r="28" spans="1:15" s="25" customFormat="1" ht="12.6" customHeight="1" x14ac:dyDescent="0.2">
      <c r="A28" s="105" t="s">
        <v>158</v>
      </c>
      <c r="B28" s="54">
        <v>400</v>
      </c>
      <c r="C28" s="54">
        <v>0</v>
      </c>
      <c r="D28" s="54">
        <v>160</v>
      </c>
      <c r="E28" s="54">
        <v>0</v>
      </c>
      <c r="F28" s="54">
        <v>0</v>
      </c>
      <c r="G28" s="54">
        <v>934.5</v>
      </c>
      <c r="H28" s="54"/>
      <c r="I28" s="54">
        <v>0</v>
      </c>
      <c r="J28" s="54">
        <v>200</v>
      </c>
      <c r="K28" s="54">
        <v>0</v>
      </c>
      <c r="L28" s="54">
        <v>0</v>
      </c>
      <c r="M28" s="54">
        <v>0</v>
      </c>
      <c r="N28" s="226">
        <f t="shared" si="0"/>
        <v>1694.5</v>
      </c>
      <c r="O28" s="106">
        <f t="shared" si="1"/>
        <v>423.625</v>
      </c>
    </row>
    <row r="29" spans="1:15" s="25" customFormat="1" ht="12.6" customHeight="1" x14ac:dyDescent="0.2">
      <c r="A29" s="105" t="s">
        <v>408</v>
      </c>
      <c r="B29" s="54">
        <v>0</v>
      </c>
      <c r="C29" s="54">
        <v>49</v>
      </c>
      <c r="D29" s="54"/>
      <c r="E29" s="54">
        <v>0</v>
      </c>
      <c r="F29" s="54">
        <v>0</v>
      </c>
      <c r="G29" s="54">
        <v>0</v>
      </c>
      <c r="H29" s="54"/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226">
        <f>SUM(B29:M29)</f>
        <v>49</v>
      </c>
      <c r="O29" s="106">
        <f t="shared" si="1"/>
        <v>49</v>
      </c>
    </row>
    <row r="30" spans="1:15" s="25" customFormat="1" ht="12.6" customHeight="1" x14ac:dyDescent="0.2">
      <c r="A30" s="105" t="s">
        <v>142</v>
      </c>
      <c r="B30" s="54">
        <v>1238.78</v>
      </c>
      <c r="C30" s="54">
        <v>1068.78</v>
      </c>
      <c r="D30" s="54">
        <v>1183.78</v>
      </c>
      <c r="E30" s="54">
        <v>628.78</v>
      </c>
      <c r="F30" s="54">
        <v>1173.78</v>
      </c>
      <c r="G30" s="54">
        <v>628.78</v>
      </c>
      <c r="H30" s="54">
        <v>978.78</v>
      </c>
      <c r="I30" s="54">
        <v>811.38</v>
      </c>
      <c r="J30" s="54">
        <v>813.98</v>
      </c>
      <c r="K30" s="54">
        <v>0</v>
      </c>
      <c r="L30" s="54">
        <v>0</v>
      </c>
      <c r="M30" s="54">
        <v>0</v>
      </c>
      <c r="N30" s="226">
        <f t="shared" si="0"/>
        <v>8526.82</v>
      </c>
      <c r="O30" s="106">
        <f t="shared" si="1"/>
        <v>947.42444444444436</v>
      </c>
    </row>
    <row r="31" spans="1:15" s="25" customFormat="1" ht="12.6" customHeight="1" x14ac:dyDescent="0.2">
      <c r="A31" s="117" t="s">
        <v>88</v>
      </c>
      <c r="B31" s="54">
        <v>885.2</v>
      </c>
      <c r="C31" s="54">
        <v>605.91</v>
      </c>
      <c r="D31" s="54">
        <v>0</v>
      </c>
      <c r="E31" s="54">
        <v>291</v>
      </c>
      <c r="F31" s="54">
        <v>22</v>
      </c>
      <c r="G31" s="54">
        <v>136</v>
      </c>
      <c r="H31" s="54"/>
      <c r="I31" s="54">
        <v>0</v>
      </c>
      <c r="J31" s="54">
        <v>752.06</v>
      </c>
      <c r="K31" s="54">
        <v>0</v>
      </c>
      <c r="L31" s="54">
        <v>0</v>
      </c>
      <c r="M31" s="54">
        <v>0</v>
      </c>
      <c r="N31" s="226">
        <f t="shared" si="0"/>
        <v>2692.17</v>
      </c>
      <c r="O31" s="106">
        <f t="shared" si="1"/>
        <v>448.69499999999999</v>
      </c>
    </row>
    <row r="32" spans="1:15" s="25" customFormat="1" ht="12.6" customHeight="1" x14ac:dyDescent="0.2">
      <c r="A32" s="117" t="s">
        <v>404</v>
      </c>
      <c r="B32" s="54">
        <v>0</v>
      </c>
      <c r="C32" s="54">
        <v>4950</v>
      </c>
      <c r="D32" s="54">
        <v>805</v>
      </c>
      <c r="E32" s="54">
        <v>0</v>
      </c>
      <c r="F32" s="54">
        <v>0</v>
      </c>
      <c r="G32" s="54">
        <v>0</v>
      </c>
      <c r="H32" s="54"/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226">
        <f>SUM(B32:M32)</f>
        <v>5755</v>
      </c>
      <c r="O32" s="106">
        <f t="shared" si="1"/>
        <v>2877.5</v>
      </c>
    </row>
    <row r="33" spans="1:15" s="25" customFormat="1" ht="12.6" customHeight="1" x14ac:dyDescent="0.2">
      <c r="A33" s="117" t="s">
        <v>126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695</v>
      </c>
      <c r="I33" s="54">
        <v>260.5</v>
      </c>
      <c r="J33" s="54">
        <v>0</v>
      </c>
      <c r="K33" s="54">
        <v>0</v>
      </c>
      <c r="L33" s="54">
        <v>0</v>
      </c>
      <c r="M33" s="54">
        <v>0</v>
      </c>
      <c r="N33" s="226">
        <f>SUM(B33:M33)</f>
        <v>955.5</v>
      </c>
      <c r="O33" s="106">
        <f t="shared" si="1"/>
        <v>477.75</v>
      </c>
    </row>
    <row r="34" spans="1:15" s="25" customFormat="1" ht="12.6" customHeight="1" x14ac:dyDescent="0.2">
      <c r="A34" s="117" t="s">
        <v>77</v>
      </c>
      <c r="B34" s="54">
        <v>0</v>
      </c>
      <c r="C34" s="54">
        <v>260</v>
      </c>
      <c r="D34" s="54">
        <v>0</v>
      </c>
      <c r="E34" s="54">
        <v>95</v>
      </c>
      <c r="F34" s="54">
        <v>380</v>
      </c>
      <c r="G34" s="54">
        <v>0</v>
      </c>
      <c r="H34" s="54"/>
      <c r="I34" s="54">
        <v>95</v>
      </c>
      <c r="J34" s="54">
        <v>0</v>
      </c>
      <c r="K34" s="54">
        <v>0</v>
      </c>
      <c r="L34" s="54">
        <v>0</v>
      </c>
      <c r="M34" s="54">
        <v>0</v>
      </c>
      <c r="N34" s="226">
        <f t="shared" si="0"/>
        <v>830</v>
      </c>
      <c r="O34" s="106">
        <f t="shared" si="1"/>
        <v>207.5</v>
      </c>
    </row>
    <row r="35" spans="1:15" s="25" customFormat="1" ht="12.6" customHeight="1" x14ac:dyDescent="0.2">
      <c r="A35" s="117" t="s">
        <v>111</v>
      </c>
      <c r="B35" s="54">
        <v>0</v>
      </c>
      <c r="C35" s="54">
        <v>0</v>
      </c>
      <c r="D35" s="54">
        <v>1449.56</v>
      </c>
      <c r="E35" s="54">
        <v>672.15</v>
      </c>
      <c r="F35" s="54">
        <v>0</v>
      </c>
      <c r="G35" s="54">
        <v>250</v>
      </c>
      <c r="H35" s="54">
        <v>754.8</v>
      </c>
      <c r="I35" s="54">
        <v>360.6</v>
      </c>
      <c r="J35" s="54">
        <v>428.7</v>
      </c>
      <c r="K35" s="54">
        <v>0</v>
      </c>
      <c r="L35" s="54">
        <v>0</v>
      </c>
      <c r="M35" s="54">
        <v>0</v>
      </c>
      <c r="N35" s="226">
        <f t="shared" si="0"/>
        <v>3915.81</v>
      </c>
      <c r="O35" s="106">
        <f t="shared" si="1"/>
        <v>652.63499999999999</v>
      </c>
    </row>
    <row r="36" spans="1:15" s="25" customFormat="1" ht="12.6" customHeight="1" x14ac:dyDescent="0.2">
      <c r="A36" s="117" t="s">
        <v>69</v>
      </c>
      <c r="B36" s="54">
        <v>0</v>
      </c>
      <c r="C36" s="54">
        <v>44</v>
      </c>
      <c r="D36" s="54">
        <v>0</v>
      </c>
      <c r="E36" s="54">
        <v>0</v>
      </c>
      <c r="F36" s="54">
        <v>0</v>
      </c>
      <c r="G36" s="54">
        <v>0</v>
      </c>
      <c r="H36" s="54"/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226">
        <f t="shared" si="0"/>
        <v>44</v>
      </c>
      <c r="O36" s="106">
        <f t="shared" si="1"/>
        <v>44</v>
      </c>
    </row>
    <row r="37" spans="1:15" s="25" customFormat="1" ht="12.6" customHeight="1" x14ac:dyDescent="0.2">
      <c r="A37" s="117" t="s">
        <v>76</v>
      </c>
      <c r="B37" s="54">
        <v>0</v>
      </c>
      <c r="C37" s="54">
        <v>0</v>
      </c>
      <c r="D37" s="54">
        <v>0</v>
      </c>
      <c r="E37" s="54">
        <v>0</v>
      </c>
      <c r="F37" s="54">
        <v>849.22</v>
      </c>
      <c r="G37" s="54">
        <v>58.13</v>
      </c>
      <c r="H37" s="54"/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226">
        <f t="shared" si="0"/>
        <v>907.35</v>
      </c>
      <c r="O37" s="106">
        <f t="shared" si="1"/>
        <v>453.67500000000001</v>
      </c>
    </row>
    <row r="38" spans="1:15" s="25" customFormat="1" ht="12.6" customHeight="1" x14ac:dyDescent="0.2">
      <c r="A38" s="117" t="s">
        <v>493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/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226">
        <f t="shared" si="0"/>
        <v>0</v>
      </c>
      <c r="O38" s="106" t="str">
        <f t="shared" si="1"/>
        <v/>
      </c>
    </row>
    <row r="39" spans="1:15" s="25" customFormat="1" ht="12.6" customHeight="1" x14ac:dyDescent="0.2">
      <c r="A39" s="117" t="s">
        <v>413</v>
      </c>
      <c r="B39" s="54">
        <v>0</v>
      </c>
      <c r="C39" s="54">
        <v>1783.8</v>
      </c>
      <c r="D39" s="54">
        <v>0</v>
      </c>
      <c r="E39" s="54">
        <v>0</v>
      </c>
      <c r="F39" s="54">
        <v>0</v>
      </c>
      <c r="G39" s="54">
        <v>0</v>
      </c>
      <c r="H39" s="54"/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226">
        <f>SUM(B39:M39)</f>
        <v>1783.8</v>
      </c>
      <c r="O39" s="106">
        <f t="shared" si="1"/>
        <v>1783.8</v>
      </c>
    </row>
    <row r="40" spans="1:15" s="25" customFormat="1" ht="12.6" customHeight="1" x14ac:dyDescent="0.2">
      <c r="A40" s="117" t="s">
        <v>510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/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226">
        <f t="shared" si="0"/>
        <v>0</v>
      </c>
      <c r="O40" s="106" t="str">
        <f t="shared" si="1"/>
        <v/>
      </c>
    </row>
    <row r="41" spans="1:15" s="25" customFormat="1" ht="12.6" customHeight="1" x14ac:dyDescent="0.2">
      <c r="A41" s="105" t="s">
        <v>176</v>
      </c>
      <c r="B41" s="54">
        <v>67.5</v>
      </c>
      <c r="C41" s="54">
        <v>0</v>
      </c>
      <c r="D41" s="54">
        <v>57.7</v>
      </c>
      <c r="E41" s="54">
        <v>0</v>
      </c>
      <c r="F41" s="54">
        <v>170</v>
      </c>
      <c r="G41" s="54">
        <v>103.09</v>
      </c>
      <c r="H41" s="54">
        <v>590.5</v>
      </c>
      <c r="I41" s="54">
        <v>230</v>
      </c>
      <c r="J41" s="54">
        <v>0</v>
      </c>
      <c r="K41" s="54">
        <v>0</v>
      </c>
      <c r="L41" s="54">
        <v>0</v>
      </c>
      <c r="M41" s="54">
        <v>0</v>
      </c>
      <c r="N41" s="226">
        <f t="shared" si="0"/>
        <v>1218.79</v>
      </c>
      <c r="O41" s="106">
        <f t="shared" si="1"/>
        <v>203.13166666666666</v>
      </c>
    </row>
    <row r="42" spans="1:15" s="25" customFormat="1" ht="12.6" customHeight="1" x14ac:dyDescent="0.2">
      <c r="A42" s="105" t="s">
        <v>118</v>
      </c>
      <c r="B42" s="54">
        <v>0</v>
      </c>
      <c r="C42" s="54">
        <v>820</v>
      </c>
      <c r="D42" s="54">
        <v>120</v>
      </c>
      <c r="E42" s="54">
        <v>0</v>
      </c>
      <c r="F42" s="54">
        <v>1505</v>
      </c>
      <c r="G42" s="54">
        <v>0</v>
      </c>
      <c r="H42" s="54"/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226">
        <f t="shared" si="0"/>
        <v>2445</v>
      </c>
      <c r="O42" s="106">
        <f t="shared" si="1"/>
        <v>815</v>
      </c>
    </row>
    <row r="43" spans="1:15" s="25" customFormat="1" ht="12.6" customHeight="1" x14ac:dyDescent="0.2">
      <c r="A43" s="105" t="s">
        <v>496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/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226">
        <f t="shared" si="0"/>
        <v>0</v>
      </c>
      <c r="O43" s="106" t="str">
        <f t="shared" si="1"/>
        <v/>
      </c>
    </row>
    <row r="44" spans="1:15" s="25" customFormat="1" ht="12.6" customHeight="1" x14ac:dyDescent="0.2">
      <c r="A44" s="105" t="s">
        <v>102</v>
      </c>
      <c r="B44" s="54">
        <v>3000</v>
      </c>
      <c r="C44" s="54">
        <v>6600</v>
      </c>
      <c r="D44" s="54">
        <v>3750</v>
      </c>
      <c r="E44" s="54">
        <v>3000</v>
      </c>
      <c r="F44" s="54">
        <v>3050</v>
      </c>
      <c r="G44" s="54">
        <v>4015.65</v>
      </c>
      <c r="H44" s="54">
        <v>3500</v>
      </c>
      <c r="I44" s="54">
        <v>4000</v>
      </c>
      <c r="J44" s="54">
        <v>3000</v>
      </c>
      <c r="K44" s="54">
        <v>0</v>
      </c>
      <c r="L44" s="54">
        <v>0</v>
      </c>
      <c r="M44" s="54">
        <v>0</v>
      </c>
      <c r="N44" s="226">
        <f t="shared" si="0"/>
        <v>33915.65</v>
      </c>
      <c r="O44" s="106">
        <f t="shared" si="1"/>
        <v>3768.4055555555556</v>
      </c>
    </row>
    <row r="45" spans="1:15" s="25" customFormat="1" ht="12.6" customHeight="1" x14ac:dyDescent="0.2">
      <c r="A45" s="270" t="s">
        <v>695</v>
      </c>
      <c r="B45" s="54"/>
      <c r="C45" s="54"/>
      <c r="D45" s="54"/>
      <c r="E45" s="54"/>
      <c r="F45" s="54"/>
      <c r="G45" s="54"/>
      <c r="H45" s="54"/>
      <c r="I45" s="54"/>
      <c r="J45" s="54">
        <v>148.37</v>
      </c>
      <c r="K45" s="54">
        <v>0</v>
      </c>
      <c r="L45" s="54">
        <v>0</v>
      </c>
      <c r="M45" s="54">
        <v>0</v>
      </c>
      <c r="N45" s="226">
        <f t="shared" si="0"/>
        <v>148.37</v>
      </c>
      <c r="O45" s="106">
        <f t="shared" si="1"/>
        <v>148.37</v>
      </c>
    </row>
    <row r="46" spans="1:15" s="25" customFormat="1" ht="12.6" customHeight="1" x14ac:dyDescent="0.2">
      <c r="A46" s="270" t="s">
        <v>372</v>
      </c>
      <c r="B46" s="54">
        <v>247.69</v>
      </c>
      <c r="C46" s="54">
        <v>247.69</v>
      </c>
      <c r="D46" s="54">
        <v>247.69</v>
      </c>
      <c r="E46" s="54">
        <v>247.69</v>
      </c>
      <c r="F46" s="54">
        <v>247.69</v>
      </c>
      <c r="G46" s="54">
        <v>284.92</v>
      </c>
      <c r="H46" s="54">
        <v>284.92</v>
      </c>
      <c r="I46" s="54">
        <v>284.92</v>
      </c>
      <c r="J46" s="54">
        <v>284.92</v>
      </c>
      <c r="K46" s="54">
        <v>0</v>
      </c>
      <c r="L46" s="54">
        <v>0</v>
      </c>
      <c r="M46" s="54">
        <v>0</v>
      </c>
      <c r="N46" s="184">
        <f>SUM(B46:M46)</f>
        <v>2378.13</v>
      </c>
      <c r="O46" s="106">
        <f t="shared" si="1"/>
        <v>264.23666666666668</v>
      </c>
    </row>
    <row r="47" spans="1:15" s="25" customFormat="1" ht="12.6" customHeight="1" x14ac:dyDescent="0.2">
      <c r="A47" s="105" t="s">
        <v>511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/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226">
        <f t="shared" si="0"/>
        <v>0</v>
      </c>
      <c r="O47" s="106" t="str">
        <f t="shared" si="1"/>
        <v/>
      </c>
    </row>
    <row r="48" spans="1:15" s="25" customFormat="1" ht="12.6" customHeight="1" x14ac:dyDescent="0.2">
      <c r="A48" s="105" t="s">
        <v>497</v>
      </c>
      <c r="B48" s="54">
        <v>90</v>
      </c>
      <c r="C48" s="54">
        <v>0</v>
      </c>
      <c r="D48" s="54">
        <v>486.3</v>
      </c>
      <c r="E48" s="54">
        <v>454</v>
      </c>
      <c r="F48" s="54">
        <v>80</v>
      </c>
      <c r="G48" s="54">
        <v>0</v>
      </c>
      <c r="H48" s="54">
        <v>130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226">
        <f t="shared" si="0"/>
        <v>1240.3</v>
      </c>
      <c r="O48" s="106">
        <f t="shared" si="1"/>
        <v>248.06</v>
      </c>
    </row>
    <row r="49" spans="1:15" s="25" customFormat="1" ht="12.6" customHeight="1" x14ac:dyDescent="0.2">
      <c r="A49" s="105" t="s">
        <v>498</v>
      </c>
      <c r="B49" s="54">
        <v>800</v>
      </c>
      <c r="C49" s="54">
        <v>800</v>
      </c>
      <c r="D49" s="54">
        <v>0</v>
      </c>
      <c r="E49" s="54">
        <v>800</v>
      </c>
      <c r="F49" s="54">
        <v>800</v>
      </c>
      <c r="G49" s="54">
        <v>1080</v>
      </c>
      <c r="H49" s="54">
        <v>1830</v>
      </c>
      <c r="I49" s="54">
        <v>800</v>
      </c>
      <c r="J49" s="54">
        <v>800</v>
      </c>
      <c r="K49" s="54">
        <v>0</v>
      </c>
      <c r="L49" s="54">
        <v>0</v>
      </c>
      <c r="M49" s="54">
        <v>0</v>
      </c>
      <c r="N49" s="226">
        <f t="shared" si="0"/>
        <v>7710</v>
      </c>
      <c r="O49" s="106">
        <f t="shared" si="1"/>
        <v>963.75</v>
      </c>
    </row>
    <row r="50" spans="1:15" s="25" customFormat="1" ht="12.6" customHeight="1" x14ac:dyDescent="0.2">
      <c r="A50" s="105" t="s">
        <v>512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/>
      <c r="I50" s="54">
        <v>0</v>
      </c>
      <c r="J50" s="54">
        <v>600</v>
      </c>
      <c r="K50" s="54">
        <v>0</v>
      </c>
      <c r="L50" s="54">
        <v>0</v>
      </c>
      <c r="M50" s="54">
        <v>0</v>
      </c>
      <c r="N50" s="226">
        <f>SUM(B50:M50)</f>
        <v>600</v>
      </c>
      <c r="O50" s="106">
        <f t="shared" si="1"/>
        <v>600</v>
      </c>
    </row>
    <row r="51" spans="1:15" s="25" customFormat="1" ht="12.6" customHeight="1" x14ac:dyDescent="0.2">
      <c r="A51" s="105" t="s">
        <v>94</v>
      </c>
      <c r="B51" s="54">
        <v>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/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226">
        <f t="shared" si="0"/>
        <v>0</v>
      </c>
      <c r="O51" s="106" t="str">
        <f t="shared" si="1"/>
        <v/>
      </c>
    </row>
    <row r="52" spans="1:15" s="25" customFormat="1" ht="12.6" customHeight="1" x14ac:dyDescent="0.2">
      <c r="A52" s="105" t="s">
        <v>500</v>
      </c>
      <c r="B52" s="54">
        <v>1655.42</v>
      </c>
      <c r="C52" s="54">
        <v>634</v>
      </c>
      <c r="D52" s="54">
        <v>2036.62</v>
      </c>
      <c r="E52" s="54">
        <v>1135.3699999999999</v>
      </c>
      <c r="F52" s="54">
        <v>331.34</v>
      </c>
      <c r="G52" s="54">
        <v>993.78</v>
      </c>
      <c r="H52" s="54">
        <v>1046.4000000000001</v>
      </c>
      <c r="I52" s="54">
        <v>427</v>
      </c>
      <c r="J52" s="54">
        <v>3706.47</v>
      </c>
      <c r="K52" s="54">
        <v>0</v>
      </c>
      <c r="L52" s="54">
        <v>0</v>
      </c>
      <c r="M52" s="54">
        <v>0</v>
      </c>
      <c r="N52" s="226">
        <f t="shared" si="0"/>
        <v>11966.4</v>
      </c>
      <c r="O52" s="106">
        <f t="shared" si="1"/>
        <v>1329.6</v>
      </c>
    </row>
    <row r="53" spans="1:15" s="25" customFormat="1" ht="12.6" customHeight="1" x14ac:dyDescent="0.2">
      <c r="A53" s="105" t="s">
        <v>95</v>
      </c>
      <c r="B53" s="54">
        <v>2057.5300000000002</v>
      </c>
      <c r="C53" s="54">
        <v>1172.3800000000001</v>
      </c>
      <c r="D53" s="54">
        <v>2219.23</v>
      </c>
      <c r="E53" s="54">
        <v>2119.7199999999998</v>
      </c>
      <c r="F53" s="54">
        <v>863.63</v>
      </c>
      <c r="G53" s="54">
        <v>920.5</v>
      </c>
      <c r="H53" s="54">
        <v>1232.6600000000001</v>
      </c>
      <c r="I53" s="54">
        <v>1266.8399999999999</v>
      </c>
      <c r="J53" s="54">
        <v>1002.26</v>
      </c>
      <c r="K53" s="54">
        <v>0</v>
      </c>
      <c r="L53" s="54">
        <v>0</v>
      </c>
      <c r="M53" s="54">
        <v>0</v>
      </c>
      <c r="N53" s="226">
        <f t="shared" si="0"/>
        <v>12854.75</v>
      </c>
      <c r="O53" s="106">
        <f t="shared" si="1"/>
        <v>1428.3055555555557</v>
      </c>
    </row>
    <row r="54" spans="1:15" s="25" customFormat="1" ht="12.6" customHeight="1" x14ac:dyDescent="0.2">
      <c r="A54" s="105" t="s">
        <v>98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/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226">
        <f t="shared" si="0"/>
        <v>0</v>
      </c>
      <c r="O54" s="106" t="str">
        <f t="shared" si="1"/>
        <v/>
      </c>
    </row>
    <row r="55" spans="1:15" s="25" customFormat="1" ht="12.6" customHeight="1" x14ac:dyDescent="0.2">
      <c r="A55" s="105" t="s">
        <v>96</v>
      </c>
      <c r="B55" s="54">
        <v>1104.79</v>
      </c>
      <c r="C55" s="54">
        <v>1104.79</v>
      </c>
      <c r="D55" s="54">
        <v>1213.8900000000001</v>
      </c>
      <c r="E55" s="54">
        <v>1048.8900000000001</v>
      </c>
      <c r="F55" s="54">
        <v>1143.8900000000001</v>
      </c>
      <c r="G55" s="54">
        <v>1118.9000000000001</v>
      </c>
      <c r="H55" s="54">
        <v>533.88</v>
      </c>
      <c r="I55" s="54">
        <v>1108.8900000000001</v>
      </c>
      <c r="J55" s="54">
        <v>1153.9000000000001</v>
      </c>
      <c r="K55" s="54">
        <v>0</v>
      </c>
      <c r="L55" s="54">
        <v>0</v>
      </c>
      <c r="M55" s="54">
        <v>0</v>
      </c>
      <c r="N55" s="226">
        <f t="shared" si="0"/>
        <v>9531.8200000000015</v>
      </c>
      <c r="O55" s="106">
        <f t="shared" si="1"/>
        <v>1059.0911111111113</v>
      </c>
    </row>
    <row r="56" spans="1:15" s="25" customFormat="1" ht="12.6" customHeight="1" x14ac:dyDescent="0.2">
      <c r="A56" s="105" t="s">
        <v>174</v>
      </c>
      <c r="B56" s="54">
        <v>177</v>
      </c>
      <c r="C56" s="54">
        <v>177</v>
      </c>
      <c r="D56" s="54">
        <v>177</v>
      </c>
      <c r="E56" s="54">
        <v>177</v>
      </c>
      <c r="F56" s="54">
        <v>177</v>
      </c>
      <c r="G56" s="54">
        <v>177</v>
      </c>
      <c r="H56" s="54">
        <v>177</v>
      </c>
      <c r="I56" s="54">
        <v>177</v>
      </c>
      <c r="J56" s="54">
        <v>297</v>
      </c>
      <c r="K56" s="54">
        <v>0</v>
      </c>
      <c r="L56" s="54">
        <v>0</v>
      </c>
      <c r="M56" s="54">
        <v>0</v>
      </c>
      <c r="N56" s="226">
        <f t="shared" si="0"/>
        <v>1713</v>
      </c>
      <c r="O56" s="106">
        <f t="shared" si="1"/>
        <v>190.33333333333334</v>
      </c>
    </row>
    <row r="57" spans="1:15" s="25" customFormat="1" ht="12.6" customHeight="1" x14ac:dyDescent="0.2">
      <c r="A57" s="105" t="s">
        <v>75</v>
      </c>
      <c r="B57" s="54">
        <v>1939.29</v>
      </c>
      <c r="C57" s="54">
        <v>2190.61</v>
      </c>
      <c r="D57" s="54">
        <v>1315.26</v>
      </c>
      <c r="E57" s="54">
        <v>2023.47</v>
      </c>
      <c r="F57" s="54">
        <v>1551.18</v>
      </c>
      <c r="G57" s="54">
        <v>1298.45</v>
      </c>
      <c r="H57" s="54">
        <v>1473.66</v>
      </c>
      <c r="I57" s="54">
        <v>1377.93</v>
      </c>
      <c r="J57" s="54">
        <v>1417.22</v>
      </c>
      <c r="K57" s="54">
        <v>0</v>
      </c>
      <c r="L57" s="54">
        <v>0</v>
      </c>
      <c r="M57" s="54">
        <v>0</v>
      </c>
      <c r="N57" s="226">
        <f t="shared" si="0"/>
        <v>14587.07</v>
      </c>
      <c r="O57" s="106">
        <f t="shared" si="1"/>
        <v>1620.7855555555554</v>
      </c>
    </row>
    <row r="58" spans="1:15" s="25" customFormat="1" ht="12.6" customHeight="1" x14ac:dyDescent="0.2">
      <c r="A58" s="105" t="s">
        <v>175</v>
      </c>
      <c r="B58" s="54">
        <v>0</v>
      </c>
      <c r="C58" s="54">
        <v>11.17</v>
      </c>
      <c r="D58" s="54">
        <v>40</v>
      </c>
      <c r="E58" s="54">
        <v>0</v>
      </c>
      <c r="F58" s="54">
        <v>0</v>
      </c>
      <c r="G58" s="54">
        <v>0</v>
      </c>
      <c r="H58" s="54"/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226">
        <f t="shared" si="0"/>
        <v>51.17</v>
      </c>
      <c r="O58" s="106">
        <f t="shared" si="1"/>
        <v>25.585000000000001</v>
      </c>
    </row>
    <row r="59" spans="1:15" s="25" customFormat="1" ht="12.6" customHeight="1" x14ac:dyDescent="0.2">
      <c r="A59" s="105" t="s">
        <v>184</v>
      </c>
      <c r="B59" s="54">
        <v>580</v>
      </c>
      <c r="C59" s="54">
        <v>0</v>
      </c>
      <c r="D59" s="54">
        <v>823.48</v>
      </c>
      <c r="E59" s="54">
        <v>0</v>
      </c>
      <c r="F59" s="54">
        <v>0</v>
      </c>
      <c r="G59" s="54">
        <v>0</v>
      </c>
      <c r="H59" s="54"/>
      <c r="I59" s="54">
        <v>6880</v>
      </c>
      <c r="J59" s="54">
        <v>1300</v>
      </c>
      <c r="K59" s="54">
        <v>0</v>
      </c>
      <c r="L59" s="54">
        <v>0</v>
      </c>
      <c r="M59" s="54">
        <v>0</v>
      </c>
      <c r="N59" s="226">
        <f t="shared" si="0"/>
        <v>9583.48</v>
      </c>
      <c r="O59" s="106">
        <f t="shared" si="1"/>
        <v>2395.87</v>
      </c>
    </row>
    <row r="60" spans="1:15" s="25" customFormat="1" ht="12.6" customHeight="1" x14ac:dyDescent="0.2">
      <c r="A60" s="105" t="s">
        <v>513</v>
      </c>
      <c r="B60" s="54">
        <v>0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/>
      <c r="I60" s="54">
        <v>160.91999999999999</v>
      </c>
      <c r="J60" s="54">
        <v>0</v>
      </c>
      <c r="K60" s="54">
        <v>0</v>
      </c>
      <c r="L60" s="54">
        <v>0</v>
      </c>
      <c r="M60" s="54">
        <v>0</v>
      </c>
      <c r="N60" s="226">
        <f t="shared" si="0"/>
        <v>160.91999999999999</v>
      </c>
      <c r="O60" s="106">
        <f t="shared" si="1"/>
        <v>160.91999999999999</v>
      </c>
    </row>
    <row r="61" spans="1:15" s="25" customFormat="1" ht="12.6" customHeight="1" x14ac:dyDescent="0.2">
      <c r="A61" s="105" t="s">
        <v>269</v>
      </c>
      <c r="B61" s="54">
        <v>40</v>
      </c>
      <c r="C61" s="54">
        <v>20</v>
      </c>
      <c r="D61" s="54">
        <v>40</v>
      </c>
      <c r="E61" s="54">
        <v>0</v>
      </c>
      <c r="F61" s="54">
        <v>0</v>
      </c>
      <c r="G61" s="54">
        <v>227.22</v>
      </c>
      <c r="H61" s="54"/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226">
        <f t="shared" si="0"/>
        <v>327.22000000000003</v>
      </c>
      <c r="O61" s="106">
        <f t="shared" si="1"/>
        <v>81.805000000000007</v>
      </c>
    </row>
    <row r="62" spans="1:15" s="25" customFormat="1" ht="12.6" customHeight="1" x14ac:dyDescent="0.2">
      <c r="A62" s="105" t="s">
        <v>79</v>
      </c>
      <c r="B62" s="54">
        <v>127.5</v>
      </c>
      <c r="C62" s="54">
        <v>134.6</v>
      </c>
      <c r="D62" s="54">
        <v>206</v>
      </c>
      <c r="E62" s="54">
        <v>161</v>
      </c>
      <c r="F62" s="54">
        <v>118</v>
      </c>
      <c r="G62" s="54">
        <v>182</v>
      </c>
      <c r="H62" s="54">
        <v>201</v>
      </c>
      <c r="I62" s="54">
        <v>115</v>
      </c>
      <c r="J62" s="54">
        <v>369.46</v>
      </c>
      <c r="K62" s="54">
        <v>0</v>
      </c>
      <c r="L62" s="54">
        <v>0</v>
      </c>
      <c r="M62" s="54">
        <v>0</v>
      </c>
      <c r="N62" s="226">
        <f t="shared" si="0"/>
        <v>1614.56</v>
      </c>
      <c r="O62" s="106">
        <f t="shared" si="1"/>
        <v>179.39555555555555</v>
      </c>
    </row>
    <row r="63" spans="1:15" s="25" customFormat="1" ht="12.6" customHeight="1" x14ac:dyDescent="0.2">
      <c r="A63" s="105" t="s">
        <v>81</v>
      </c>
      <c r="B63" s="54">
        <v>140.74</v>
      </c>
      <c r="C63" s="54">
        <v>242.69</v>
      </c>
      <c r="D63" s="54">
        <v>293.22000000000003</v>
      </c>
      <c r="E63" s="54">
        <v>284.51</v>
      </c>
      <c r="F63" s="54">
        <v>125.64</v>
      </c>
      <c r="G63" s="54">
        <v>128.86000000000001</v>
      </c>
      <c r="H63" s="54">
        <v>132.08000000000001</v>
      </c>
      <c r="I63" s="54">
        <v>135.31</v>
      </c>
      <c r="J63" s="54">
        <v>128.86000000000001</v>
      </c>
      <c r="K63" s="54">
        <v>0</v>
      </c>
      <c r="L63" s="54">
        <v>0</v>
      </c>
      <c r="M63" s="54">
        <v>0</v>
      </c>
      <c r="N63" s="226">
        <f t="shared" si="0"/>
        <v>1611.9100000000003</v>
      </c>
      <c r="O63" s="106">
        <f t="shared" si="1"/>
        <v>179.10111111111115</v>
      </c>
    </row>
    <row r="64" spans="1:15" s="25" customFormat="1" ht="12.6" customHeight="1" x14ac:dyDescent="0.2">
      <c r="A64" s="105" t="s">
        <v>87</v>
      </c>
      <c r="B64" s="54">
        <v>114.34</v>
      </c>
      <c r="C64" s="54">
        <v>3.42</v>
      </c>
      <c r="D64" s="54">
        <v>7.98</v>
      </c>
      <c r="E64" s="54">
        <v>6.97</v>
      </c>
      <c r="F64" s="54">
        <v>102.86</v>
      </c>
      <c r="G64" s="54">
        <v>2.88</v>
      </c>
      <c r="H64" s="54">
        <v>1278.26</v>
      </c>
      <c r="I64" s="54">
        <v>170.1</v>
      </c>
      <c r="J64" s="54">
        <v>1.64</v>
      </c>
      <c r="K64" s="54">
        <v>0</v>
      </c>
      <c r="L64" s="54">
        <v>0</v>
      </c>
      <c r="M64" s="54">
        <v>0</v>
      </c>
      <c r="N64" s="226">
        <f t="shared" si="0"/>
        <v>1688.45</v>
      </c>
      <c r="O64" s="106">
        <f t="shared" si="1"/>
        <v>187.60555555555555</v>
      </c>
    </row>
    <row r="65" spans="1:16" s="25" customFormat="1" ht="12.6" customHeight="1" x14ac:dyDescent="0.2">
      <c r="A65" s="270" t="s">
        <v>202</v>
      </c>
      <c r="B65" s="54">
        <v>0</v>
      </c>
      <c r="C65" s="54">
        <v>0</v>
      </c>
      <c r="D65" s="54">
        <v>0</v>
      </c>
      <c r="E65" s="54">
        <v>2925</v>
      </c>
      <c r="F65" s="54">
        <v>0</v>
      </c>
      <c r="G65" s="54">
        <v>0</v>
      </c>
      <c r="H65" s="54">
        <v>2340</v>
      </c>
      <c r="I65" s="54">
        <v>290</v>
      </c>
      <c r="J65" s="54">
        <v>120</v>
      </c>
      <c r="K65" s="54">
        <v>0</v>
      </c>
      <c r="L65" s="54">
        <v>0</v>
      </c>
      <c r="M65" s="54">
        <v>0</v>
      </c>
      <c r="N65" s="226">
        <f t="shared" si="0"/>
        <v>5675</v>
      </c>
      <c r="O65" s="106">
        <f t="shared" si="1"/>
        <v>1418.75</v>
      </c>
    </row>
    <row r="66" spans="1:16" s="25" customFormat="1" ht="12.6" customHeight="1" x14ac:dyDescent="0.2">
      <c r="A66" s="270" t="s">
        <v>127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226">
        <f t="shared" si="0"/>
        <v>0</v>
      </c>
      <c r="O66" s="106" t="str">
        <f t="shared" si="1"/>
        <v/>
      </c>
    </row>
    <row r="67" spans="1:16" s="34" customFormat="1" ht="12.6" customHeight="1" thickBot="1" x14ac:dyDescent="0.25">
      <c r="A67" s="174" t="s">
        <v>1</v>
      </c>
      <c r="B67" s="188">
        <f>SUM(B7:B66)</f>
        <v>25132.11</v>
      </c>
      <c r="C67" s="188">
        <f t="shared" ref="C67:M67" si="2">SUM(C7:C66)</f>
        <v>32359.019999999997</v>
      </c>
      <c r="D67" s="188">
        <f t="shared" si="2"/>
        <v>22488.23</v>
      </c>
      <c r="E67" s="188">
        <f t="shared" si="2"/>
        <v>16790.519999999997</v>
      </c>
      <c r="F67" s="188">
        <f t="shared" si="2"/>
        <v>14328.64</v>
      </c>
      <c r="G67" s="188">
        <f>SUM(G7:G66)</f>
        <v>16876.060000000005</v>
      </c>
      <c r="H67" s="188">
        <f>SUM(H7:H66)</f>
        <v>21904.19</v>
      </c>
      <c r="I67" s="188">
        <f t="shared" si="2"/>
        <v>22868.209999999995</v>
      </c>
      <c r="J67" s="188">
        <f t="shared" si="2"/>
        <v>24177.870000000003</v>
      </c>
      <c r="K67" s="188">
        <f t="shared" si="2"/>
        <v>0</v>
      </c>
      <c r="L67" s="188">
        <f t="shared" si="2"/>
        <v>0</v>
      </c>
      <c r="M67" s="188">
        <f t="shared" si="2"/>
        <v>0</v>
      </c>
      <c r="N67" s="188">
        <f>SUM(N7:N66)</f>
        <v>196924.85000000006</v>
      </c>
      <c r="O67" s="315">
        <f>IFERROR(AVERAGEIF(B67:M67,"&gt;0"),"")</f>
        <v>21880.538888888888</v>
      </c>
      <c r="P67" s="313"/>
    </row>
    <row r="68" spans="1:16" s="34" customFormat="1" ht="12.6" customHeight="1" thickBot="1" x14ac:dyDescent="0.25">
      <c r="A68" s="261"/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60"/>
    </row>
    <row r="69" spans="1:16" s="25" customFormat="1" ht="12.6" customHeight="1" thickBot="1" x14ac:dyDescent="0.25">
      <c r="A69" s="75" t="s">
        <v>2</v>
      </c>
      <c r="B69" s="107">
        <f t="shared" ref="B69:O69" si="3">B6</f>
        <v>43831</v>
      </c>
      <c r="C69" s="108">
        <f t="shared" si="3"/>
        <v>43862</v>
      </c>
      <c r="D69" s="108">
        <f t="shared" si="3"/>
        <v>43891</v>
      </c>
      <c r="E69" s="108">
        <f t="shared" si="3"/>
        <v>43922</v>
      </c>
      <c r="F69" s="108">
        <f t="shared" si="3"/>
        <v>43952</v>
      </c>
      <c r="G69" s="108">
        <f t="shared" si="3"/>
        <v>43983</v>
      </c>
      <c r="H69" s="108">
        <f t="shared" si="3"/>
        <v>44013</v>
      </c>
      <c r="I69" s="108">
        <f t="shared" si="3"/>
        <v>44044</v>
      </c>
      <c r="J69" s="108">
        <f t="shared" si="3"/>
        <v>44075</v>
      </c>
      <c r="K69" s="108">
        <f t="shared" si="3"/>
        <v>44105</v>
      </c>
      <c r="L69" s="108">
        <f t="shared" si="3"/>
        <v>44136</v>
      </c>
      <c r="M69" s="108">
        <f t="shared" si="3"/>
        <v>44166</v>
      </c>
      <c r="N69" s="109" t="str">
        <f t="shared" si="3"/>
        <v>Total</v>
      </c>
      <c r="O69" s="120" t="str">
        <f t="shared" si="3"/>
        <v>Média</v>
      </c>
    </row>
    <row r="70" spans="1:16" s="25" customFormat="1" ht="12.6" customHeight="1" x14ac:dyDescent="0.2">
      <c r="A70" s="111" t="s">
        <v>5</v>
      </c>
      <c r="B70" s="54">
        <v>0</v>
      </c>
      <c r="C70" s="54">
        <v>19000</v>
      </c>
      <c r="D70" s="54">
        <v>19950</v>
      </c>
      <c r="E70" s="54">
        <v>19950</v>
      </c>
      <c r="F70" s="54">
        <v>19950</v>
      </c>
      <c r="G70" s="54">
        <v>19950</v>
      </c>
      <c r="H70" s="54">
        <v>19950</v>
      </c>
      <c r="I70" s="54">
        <v>19950</v>
      </c>
      <c r="J70" s="54">
        <v>19950</v>
      </c>
      <c r="K70" s="54">
        <v>0</v>
      </c>
      <c r="L70" s="54">
        <v>0</v>
      </c>
      <c r="M70" s="54">
        <v>0</v>
      </c>
      <c r="N70" s="227">
        <f>SUM(B70:M70)</f>
        <v>158650</v>
      </c>
      <c r="O70" s="106">
        <f>IFERROR(AVERAGEIF(B70:M70,"&gt;0"),"")</f>
        <v>19831.25</v>
      </c>
    </row>
    <row r="71" spans="1:16" s="25" customFormat="1" ht="12.6" customHeight="1" x14ac:dyDescent="0.2">
      <c r="A71" s="111" t="s">
        <v>514</v>
      </c>
      <c r="B71" s="54">
        <v>0</v>
      </c>
      <c r="C71" s="54">
        <v>6644.14</v>
      </c>
      <c r="D71" s="54">
        <v>0</v>
      </c>
      <c r="E71" s="54">
        <v>371.7</v>
      </c>
      <c r="F71" s="54">
        <v>62.2</v>
      </c>
      <c r="G71" s="54">
        <v>28401.61</v>
      </c>
      <c r="H71" s="54">
        <v>1416.3</v>
      </c>
      <c r="I71" s="54">
        <v>254.75</v>
      </c>
      <c r="J71" s="54">
        <v>625.85</v>
      </c>
      <c r="K71" s="54">
        <v>0</v>
      </c>
      <c r="L71" s="54">
        <v>0</v>
      </c>
      <c r="M71" s="54">
        <v>0</v>
      </c>
      <c r="N71" s="227">
        <f>SUM(B71:M71)</f>
        <v>37776.550000000003</v>
      </c>
      <c r="O71" s="106">
        <f t="shared" ref="O71:O80" si="4">IFERROR(AVERAGEIF(B71:M71,"&gt;0"),"")</f>
        <v>5396.6500000000005</v>
      </c>
    </row>
    <row r="72" spans="1:16" s="25" customFormat="1" ht="12.6" customHeight="1" x14ac:dyDescent="0.2">
      <c r="A72" s="111" t="s">
        <v>321</v>
      </c>
      <c r="B72" s="54">
        <v>0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227">
        <f>SUM(B72:M72)</f>
        <v>0</v>
      </c>
      <c r="O72" s="106" t="str">
        <f t="shared" si="4"/>
        <v/>
      </c>
    </row>
    <row r="73" spans="1:16" s="25" customFormat="1" ht="12.6" customHeight="1" x14ac:dyDescent="0.2">
      <c r="A73" s="112" t="s">
        <v>61</v>
      </c>
      <c r="B73" s="54">
        <v>8523</v>
      </c>
      <c r="C73" s="54">
        <v>460</v>
      </c>
      <c r="D73" s="54">
        <v>1434.98</v>
      </c>
      <c r="E73" s="54">
        <v>0</v>
      </c>
      <c r="F73" s="54">
        <v>0</v>
      </c>
      <c r="G73" s="54">
        <v>0</v>
      </c>
      <c r="H73" s="54">
        <v>2500</v>
      </c>
      <c r="I73" s="54">
        <v>0</v>
      </c>
      <c r="J73" s="54">
        <v>55.55</v>
      </c>
      <c r="K73" s="54">
        <v>0</v>
      </c>
      <c r="L73" s="54">
        <v>0</v>
      </c>
      <c r="M73" s="54">
        <v>0</v>
      </c>
      <c r="N73" s="227">
        <f>SUM(B73:M73)</f>
        <v>12973.529999999999</v>
      </c>
      <c r="O73" s="106">
        <f t="shared" si="4"/>
        <v>2594.7059999999997</v>
      </c>
    </row>
    <row r="74" spans="1:16" s="25" customFormat="1" ht="12.6" customHeight="1" x14ac:dyDescent="0.2">
      <c r="A74" s="112" t="s">
        <v>3</v>
      </c>
      <c r="B74" s="54">
        <v>172.75</v>
      </c>
      <c r="C74" s="54">
        <v>287.7</v>
      </c>
      <c r="D74" s="54">
        <v>729.1</v>
      </c>
      <c r="E74" s="54">
        <v>0</v>
      </c>
      <c r="F74" s="54">
        <v>86.7</v>
      </c>
      <c r="G74" s="54">
        <v>0</v>
      </c>
      <c r="H74" s="54">
        <v>16.149999999999999</v>
      </c>
      <c r="I74" s="54">
        <v>8.5500000000000007</v>
      </c>
      <c r="J74" s="54">
        <v>55.3</v>
      </c>
      <c r="K74" s="54">
        <v>0</v>
      </c>
      <c r="L74" s="54">
        <v>0</v>
      </c>
      <c r="M74" s="54">
        <v>0</v>
      </c>
      <c r="N74" s="227">
        <f>SUM(B74:M74)</f>
        <v>1356.25</v>
      </c>
      <c r="O74" s="106">
        <f t="shared" si="4"/>
        <v>193.75</v>
      </c>
    </row>
    <row r="75" spans="1:16" s="25" customFormat="1" ht="12.6" customHeight="1" x14ac:dyDescent="0.2">
      <c r="A75" s="112" t="s">
        <v>515</v>
      </c>
      <c r="B75" s="54">
        <v>7528.62</v>
      </c>
      <c r="C75" s="54">
        <v>2105</v>
      </c>
      <c r="D75" s="54">
        <v>7800</v>
      </c>
      <c r="E75" s="54">
        <v>0</v>
      </c>
      <c r="F75" s="54">
        <v>1600</v>
      </c>
      <c r="G75" s="54">
        <v>800</v>
      </c>
      <c r="H75" s="54">
        <v>800</v>
      </c>
      <c r="I75" s="54">
        <v>800</v>
      </c>
      <c r="J75" s="54">
        <v>2800</v>
      </c>
      <c r="K75" s="54">
        <v>0</v>
      </c>
      <c r="L75" s="54">
        <v>0</v>
      </c>
      <c r="M75" s="54">
        <v>0</v>
      </c>
      <c r="N75" s="227"/>
      <c r="O75" s="106">
        <f t="shared" si="4"/>
        <v>3029.2024999999999</v>
      </c>
    </row>
    <row r="76" spans="1:16" s="25" customFormat="1" ht="12.6" customHeight="1" x14ac:dyDescent="0.2">
      <c r="A76" s="112" t="s">
        <v>516</v>
      </c>
      <c r="B76" s="54">
        <v>0</v>
      </c>
      <c r="C76" s="54">
        <v>472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227">
        <f t="shared" ref="N76:N81" si="5">SUM(B76:M76)</f>
        <v>472</v>
      </c>
      <c r="O76" s="106">
        <f t="shared" si="4"/>
        <v>472</v>
      </c>
    </row>
    <row r="77" spans="1:16" s="25" customFormat="1" ht="12.6" customHeight="1" x14ac:dyDescent="0.2">
      <c r="A77" s="112" t="s">
        <v>148</v>
      </c>
      <c r="B77" s="54">
        <v>0</v>
      </c>
      <c r="C77" s="54">
        <v>0</v>
      </c>
      <c r="D77" s="54">
        <v>5</v>
      </c>
      <c r="E77" s="54">
        <v>5</v>
      </c>
      <c r="F77" s="54">
        <v>0</v>
      </c>
      <c r="G77" s="54">
        <v>0</v>
      </c>
      <c r="H77" s="54">
        <v>5</v>
      </c>
      <c r="I77" s="54">
        <v>5</v>
      </c>
      <c r="J77" s="54">
        <v>0</v>
      </c>
      <c r="K77" s="54">
        <v>0</v>
      </c>
      <c r="L77" s="54">
        <v>0</v>
      </c>
      <c r="M77" s="54">
        <v>0</v>
      </c>
      <c r="N77" s="227">
        <f t="shared" si="5"/>
        <v>20</v>
      </c>
      <c r="O77" s="106">
        <f t="shared" si="4"/>
        <v>5</v>
      </c>
    </row>
    <row r="78" spans="1:16" s="25" customFormat="1" ht="12.6" customHeight="1" x14ac:dyDescent="0.2">
      <c r="A78" s="112" t="s">
        <v>507</v>
      </c>
      <c r="B78" s="54">
        <v>0</v>
      </c>
      <c r="C78" s="54">
        <v>1000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800</v>
      </c>
      <c r="J78" s="54">
        <v>0</v>
      </c>
      <c r="K78" s="54">
        <v>0</v>
      </c>
      <c r="L78" s="54">
        <v>0</v>
      </c>
      <c r="M78" s="54">
        <v>0</v>
      </c>
      <c r="N78" s="227">
        <f t="shared" si="5"/>
        <v>1800</v>
      </c>
      <c r="O78" s="106">
        <f t="shared" si="4"/>
        <v>900</v>
      </c>
    </row>
    <row r="79" spans="1:16" s="25" customFormat="1" ht="12.6" customHeight="1" x14ac:dyDescent="0.2">
      <c r="A79" s="112" t="s">
        <v>651</v>
      </c>
      <c r="B79" s="54">
        <v>0</v>
      </c>
      <c r="C79" s="54">
        <v>1833</v>
      </c>
      <c r="D79" s="54">
        <v>0</v>
      </c>
      <c r="E79" s="54">
        <v>0</v>
      </c>
      <c r="F79" s="54">
        <v>0</v>
      </c>
      <c r="G79" s="54">
        <v>517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227">
        <f t="shared" si="5"/>
        <v>2350</v>
      </c>
      <c r="O79" s="106">
        <f t="shared" si="4"/>
        <v>1175</v>
      </c>
    </row>
    <row r="80" spans="1:16" s="25" customFormat="1" ht="12.6" customHeight="1" x14ac:dyDescent="0.2">
      <c r="A80" s="112" t="s">
        <v>65</v>
      </c>
      <c r="B80" s="54">
        <v>3.99</v>
      </c>
      <c r="C80" s="54">
        <v>2.83</v>
      </c>
      <c r="D80" s="54">
        <v>3.36</v>
      </c>
      <c r="E80" s="54">
        <v>2.5</v>
      </c>
      <c r="F80" s="54">
        <v>2.14</v>
      </c>
      <c r="G80" s="54">
        <v>8.57</v>
      </c>
      <c r="H80" s="54">
        <v>55.02</v>
      </c>
      <c r="I80" s="54">
        <v>37.31</v>
      </c>
      <c r="J80" s="54">
        <v>0</v>
      </c>
      <c r="K80" s="54">
        <v>0</v>
      </c>
      <c r="L80" s="54">
        <v>0</v>
      </c>
      <c r="M80" s="54">
        <v>0</v>
      </c>
      <c r="N80" s="227">
        <f t="shared" si="5"/>
        <v>115.72</v>
      </c>
      <c r="O80" s="106">
        <f t="shared" si="4"/>
        <v>14.465</v>
      </c>
    </row>
    <row r="81" spans="1:15" s="25" customFormat="1" ht="12.6" customHeight="1" thickBot="1" x14ac:dyDescent="0.25">
      <c r="A81" s="176" t="s">
        <v>1</v>
      </c>
      <c r="B81" s="189">
        <f t="shared" ref="B81:M81" si="6">SUM(B70:B80)</f>
        <v>16228.359999999999</v>
      </c>
      <c r="C81" s="189">
        <f t="shared" si="6"/>
        <v>31804.670000000002</v>
      </c>
      <c r="D81" s="189">
        <f t="shared" si="6"/>
        <v>29922.44</v>
      </c>
      <c r="E81" s="189">
        <f t="shared" si="6"/>
        <v>20329.2</v>
      </c>
      <c r="F81" s="189">
        <f t="shared" si="6"/>
        <v>21701.040000000001</v>
      </c>
      <c r="G81" s="189">
        <f t="shared" si="6"/>
        <v>49677.18</v>
      </c>
      <c r="H81" s="189">
        <f t="shared" si="6"/>
        <v>24742.47</v>
      </c>
      <c r="I81" s="189">
        <f t="shared" si="6"/>
        <v>21855.61</v>
      </c>
      <c r="J81" s="189">
        <f t="shared" si="6"/>
        <v>23486.699999999997</v>
      </c>
      <c r="K81" s="189">
        <f t="shared" si="6"/>
        <v>0</v>
      </c>
      <c r="L81" s="189">
        <f t="shared" si="6"/>
        <v>0</v>
      </c>
      <c r="M81" s="189">
        <f t="shared" si="6"/>
        <v>0</v>
      </c>
      <c r="N81" s="189">
        <f t="shared" si="5"/>
        <v>239747.66999999998</v>
      </c>
      <c r="O81" s="304">
        <f>IFERROR(AVERAGEIF(B81:M81,"&gt;0"),"")</f>
        <v>26638.629999999997</v>
      </c>
    </row>
    <row r="82" spans="1:15" s="25" customFormat="1" ht="12.6" customHeight="1" thickBot="1" x14ac:dyDescent="0.25">
      <c r="A82" s="30"/>
      <c r="B82" s="55"/>
      <c r="C82" s="55"/>
      <c r="D82" s="55"/>
      <c r="E82" s="55"/>
      <c r="F82" s="55"/>
      <c r="G82" s="56"/>
      <c r="H82" s="55"/>
      <c r="I82" s="55"/>
      <c r="J82" s="55"/>
      <c r="K82" s="55"/>
      <c r="L82" s="55"/>
      <c r="M82" s="55"/>
      <c r="N82" s="228"/>
      <c r="O82" s="39"/>
    </row>
    <row r="83" spans="1:15" s="34" customFormat="1" ht="12.6" customHeight="1" thickBot="1" x14ac:dyDescent="0.25">
      <c r="A83" s="187" t="s">
        <v>9</v>
      </c>
      <c r="B83" s="186">
        <f>'[2]2020'!C12</f>
        <v>43019.92</v>
      </c>
      <c r="C83" s="186">
        <f>'[2]2020'!D12</f>
        <v>42917.74</v>
      </c>
      <c r="D83" s="186">
        <f>'[2]2020'!E12</f>
        <v>51565.83</v>
      </c>
      <c r="E83" s="186">
        <f>'[2]2020'!F12</f>
        <v>53019.21</v>
      </c>
      <c r="F83" s="186">
        <f>'[2]2020'!G12</f>
        <v>61527.91</v>
      </c>
      <c r="G83" s="186">
        <f>'[2]2020'!H12</f>
        <v>82194.73</v>
      </c>
      <c r="H83" s="186">
        <f>'[2]2020'!I12</f>
        <v>85400.04</v>
      </c>
      <c r="I83" s="186">
        <f>'[2]2020'!J12</f>
        <v>84741.91</v>
      </c>
      <c r="J83" s="186">
        <f>'[2]2020'!K12</f>
        <v>84081.86</v>
      </c>
      <c r="K83" s="186">
        <f>'[2]2020'!L12</f>
        <v>0</v>
      </c>
      <c r="L83" s="186">
        <f>'[2]2020'!M12</f>
        <v>0</v>
      </c>
      <c r="M83" s="186">
        <f>'[2]2020'!N12</f>
        <v>0</v>
      </c>
      <c r="N83" s="57"/>
      <c r="O83" s="263"/>
    </row>
    <row r="84" spans="1:15" s="25" customFormat="1" ht="14.1" customHeight="1" x14ac:dyDescent="0.2">
      <c r="B84" s="58"/>
      <c r="C84" s="58"/>
      <c r="D84" s="58"/>
      <c r="E84" s="58"/>
      <c r="F84" s="58"/>
      <c r="G84" s="59"/>
      <c r="H84" s="58"/>
      <c r="I84" s="58"/>
      <c r="J84" s="58"/>
      <c r="K84" s="58"/>
      <c r="L84" s="58"/>
      <c r="M84" s="58"/>
      <c r="N84" s="229"/>
    </row>
    <row r="85" spans="1:15" s="25" customFormat="1" ht="14.1" customHeight="1" x14ac:dyDescent="0.2">
      <c r="B85" s="58"/>
      <c r="C85" s="58"/>
      <c r="D85" s="58"/>
      <c r="E85" s="58"/>
      <c r="F85" s="58"/>
      <c r="G85" s="59"/>
      <c r="H85" s="58"/>
      <c r="I85" s="58"/>
      <c r="J85" s="58"/>
      <c r="K85" s="58"/>
      <c r="L85" s="58"/>
      <c r="M85" s="58"/>
      <c r="N85" s="229"/>
    </row>
    <row r="86" spans="1:15" s="25" customFormat="1" ht="14.1" customHeight="1" x14ac:dyDescent="0.2">
      <c r="B86" s="58"/>
      <c r="C86" s="58"/>
      <c r="D86" s="58"/>
      <c r="E86" s="58"/>
      <c r="F86" s="58"/>
      <c r="G86" s="59"/>
      <c r="H86" s="58"/>
      <c r="I86" s="58"/>
      <c r="J86" s="58"/>
      <c r="K86" s="58"/>
      <c r="L86" s="58"/>
      <c r="M86" s="58"/>
      <c r="N86" s="229"/>
    </row>
    <row r="87" spans="1:15" s="25" customFormat="1" ht="14.1" customHeight="1" x14ac:dyDescent="0.2">
      <c r="B87" s="58"/>
      <c r="C87" s="58"/>
      <c r="D87" s="58"/>
      <c r="E87" s="58"/>
      <c r="F87" s="58"/>
      <c r="G87" s="59"/>
      <c r="H87" s="58"/>
      <c r="I87" s="58"/>
      <c r="J87" s="58"/>
      <c r="K87" s="58"/>
      <c r="L87" s="58"/>
      <c r="M87" s="58"/>
      <c r="N87" s="229"/>
    </row>
    <row r="88" spans="1:15" s="25" customFormat="1" ht="14.1" customHeight="1" x14ac:dyDescent="0.2">
      <c r="B88" s="58"/>
      <c r="C88" s="58"/>
      <c r="D88" s="58"/>
      <c r="E88" s="58"/>
      <c r="F88" s="58"/>
      <c r="G88" s="59"/>
      <c r="H88" s="58"/>
      <c r="I88" s="58"/>
      <c r="J88" s="58"/>
      <c r="K88" s="58"/>
      <c r="L88" s="58"/>
      <c r="M88" s="58"/>
      <c r="N88" s="229"/>
    </row>
    <row r="89" spans="1:15" s="25" customFormat="1" ht="14.1" customHeight="1" x14ac:dyDescent="0.2">
      <c r="B89" s="58"/>
      <c r="C89" s="58"/>
      <c r="D89" s="58"/>
      <c r="E89" s="58"/>
      <c r="F89" s="58"/>
      <c r="G89" s="59"/>
      <c r="H89" s="58"/>
      <c r="I89" s="58"/>
      <c r="J89" s="58"/>
      <c r="K89" s="58"/>
      <c r="L89" s="58"/>
      <c r="M89" s="58"/>
      <c r="N89" s="229"/>
    </row>
    <row r="90" spans="1:15" s="25" customFormat="1" ht="14.1" customHeight="1" x14ac:dyDescent="0.2">
      <c r="B90" s="58"/>
      <c r="C90" s="58"/>
      <c r="D90" s="58"/>
      <c r="E90" s="58"/>
      <c r="F90" s="58"/>
      <c r="G90" s="59"/>
      <c r="H90" s="58"/>
      <c r="I90" s="58"/>
      <c r="J90" s="58"/>
      <c r="K90" s="58"/>
      <c r="L90" s="58"/>
      <c r="M90" s="58"/>
      <c r="N90" s="229"/>
    </row>
    <row r="91" spans="1:15" s="25" customFormat="1" ht="14.1" customHeight="1" x14ac:dyDescent="0.2">
      <c r="B91" s="58"/>
      <c r="C91" s="58"/>
      <c r="D91" s="58"/>
      <c r="E91" s="58"/>
      <c r="F91" s="58"/>
      <c r="G91" s="59"/>
      <c r="H91" s="58"/>
      <c r="I91" s="58"/>
      <c r="J91" s="58"/>
      <c r="K91" s="58"/>
      <c r="L91" s="58"/>
      <c r="M91" s="58"/>
      <c r="N91" s="229"/>
    </row>
    <row r="92" spans="1:15" s="25" customFormat="1" ht="14.1" customHeight="1" x14ac:dyDescent="0.2">
      <c r="B92" s="58"/>
      <c r="C92" s="58"/>
      <c r="D92" s="58"/>
      <c r="E92" s="58"/>
      <c r="F92" s="58"/>
      <c r="G92" s="59"/>
      <c r="H92" s="58"/>
      <c r="I92" s="58"/>
      <c r="J92" s="58"/>
      <c r="K92" s="58"/>
      <c r="L92" s="58"/>
      <c r="M92" s="58"/>
      <c r="N92" s="229"/>
    </row>
    <row r="93" spans="1:15" s="25" customFormat="1" ht="14.1" customHeight="1" x14ac:dyDescent="0.2">
      <c r="B93" s="58"/>
      <c r="C93" s="58"/>
      <c r="D93" s="58"/>
      <c r="E93" s="58"/>
      <c r="F93" s="58"/>
      <c r="G93" s="59"/>
      <c r="H93" s="58"/>
      <c r="I93" s="58"/>
      <c r="J93" s="58"/>
      <c r="K93" s="58"/>
      <c r="L93" s="58"/>
      <c r="M93" s="58"/>
      <c r="N93" s="229"/>
    </row>
    <row r="94" spans="1:15" s="25" customFormat="1" ht="14.1" customHeight="1" x14ac:dyDescent="0.2">
      <c r="B94" s="58"/>
      <c r="C94" s="58"/>
      <c r="D94" s="58"/>
      <c r="E94" s="58"/>
      <c r="F94" s="58"/>
      <c r="G94" s="59"/>
      <c r="H94" s="58"/>
      <c r="I94" s="58"/>
      <c r="J94" s="58"/>
      <c r="K94" s="58"/>
      <c r="L94" s="58"/>
      <c r="M94" s="58"/>
      <c r="N94" s="229"/>
    </row>
    <row r="95" spans="1:15" s="25" customFormat="1" ht="14.1" customHeight="1" x14ac:dyDescent="0.2">
      <c r="B95" s="58"/>
      <c r="C95" s="58"/>
      <c r="D95" s="58"/>
      <c r="E95" s="58"/>
      <c r="F95" s="58"/>
      <c r="G95" s="59"/>
      <c r="H95" s="58"/>
      <c r="I95" s="58"/>
      <c r="J95" s="58"/>
      <c r="K95" s="58"/>
      <c r="L95" s="58"/>
      <c r="M95" s="58"/>
      <c r="N95" s="229"/>
    </row>
    <row r="96" spans="1:15" s="25" customFormat="1" ht="14.1" customHeight="1" x14ac:dyDescent="0.2">
      <c r="B96" s="58"/>
      <c r="C96" s="58"/>
      <c r="D96" s="58"/>
      <c r="E96" s="58"/>
      <c r="F96" s="58"/>
      <c r="G96" s="59"/>
      <c r="H96" s="58"/>
      <c r="I96" s="58"/>
      <c r="J96" s="58"/>
      <c r="K96" s="58"/>
      <c r="L96" s="58"/>
      <c r="M96" s="58"/>
      <c r="N96" s="229"/>
    </row>
    <row r="97" spans="2:14" s="25" customFormat="1" ht="14.1" customHeight="1" x14ac:dyDescent="0.2">
      <c r="B97" s="58"/>
      <c r="C97" s="58"/>
      <c r="D97" s="58"/>
      <c r="E97" s="58"/>
      <c r="F97" s="58"/>
      <c r="G97" s="59"/>
      <c r="H97" s="58"/>
      <c r="I97" s="58"/>
      <c r="J97" s="58"/>
      <c r="K97" s="58"/>
      <c r="L97" s="58"/>
      <c r="M97" s="58"/>
      <c r="N97" s="229"/>
    </row>
    <row r="98" spans="2:14" s="25" customFormat="1" ht="14.1" customHeight="1" x14ac:dyDescent="0.2">
      <c r="B98" s="58"/>
      <c r="C98" s="58"/>
      <c r="D98" s="58"/>
      <c r="E98" s="58"/>
      <c r="F98" s="58"/>
      <c r="G98" s="59"/>
      <c r="H98" s="58"/>
      <c r="I98" s="58"/>
      <c r="J98" s="58"/>
      <c r="K98" s="58"/>
      <c r="L98" s="58"/>
      <c r="M98" s="58"/>
      <c r="N98" s="229"/>
    </row>
    <row r="99" spans="2:14" s="25" customFormat="1" ht="14.1" customHeight="1" x14ac:dyDescent="0.2">
      <c r="B99" s="58"/>
      <c r="C99" s="58"/>
      <c r="D99" s="58"/>
      <c r="E99" s="58"/>
      <c r="F99" s="58"/>
      <c r="G99" s="59"/>
      <c r="H99" s="58"/>
      <c r="I99" s="58"/>
      <c r="J99" s="58"/>
      <c r="K99" s="58"/>
      <c r="L99" s="58"/>
      <c r="M99" s="58"/>
      <c r="N99" s="229"/>
    </row>
    <row r="100" spans="2:14" s="25" customFormat="1" ht="14.1" customHeight="1" x14ac:dyDescent="0.2">
      <c r="B100" s="58"/>
      <c r="C100" s="58"/>
      <c r="D100" s="58"/>
      <c r="E100" s="58"/>
      <c r="F100" s="58"/>
      <c r="G100" s="59"/>
      <c r="H100" s="58"/>
      <c r="I100" s="58"/>
      <c r="J100" s="58"/>
      <c r="K100" s="58"/>
      <c r="L100" s="58"/>
      <c r="M100" s="58"/>
      <c r="N100" s="229"/>
    </row>
    <row r="101" spans="2:14" s="25" customFormat="1" ht="14.1" customHeight="1" x14ac:dyDescent="0.2">
      <c r="B101" s="58"/>
      <c r="C101" s="58"/>
      <c r="D101" s="58"/>
      <c r="E101" s="58"/>
      <c r="F101" s="58"/>
      <c r="G101" s="59"/>
      <c r="H101" s="58"/>
      <c r="I101" s="58"/>
      <c r="J101" s="58"/>
      <c r="K101" s="58"/>
      <c r="L101" s="58"/>
      <c r="M101" s="58"/>
      <c r="N101" s="229"/>
    </row>
    <row r="102" spans="2:14" s="25" customFormat="1" ht="14.1" customHeight="1" x14ac:dyDescent="0.2">
      <c r="B102" s="58"/>
      <c r="C102" s="58"/>
      <c r="D102" s="58"/>
      <c r="E102" s="58"/>
      <c r="F102" s="58"/>
      <c r="G102" s="59"/>
      <c r="H102" s="58"/>
      <c r="I102" s="58"/>
      <c r="J102" s="58"/>
      <c r="K102" s="58"/>
      <c r="L102" s="58"/>
      <c r="M102" s="58"/>
      <c r="N102" s="229"/>
    </row>
    <row r="103" spans="2:14" s="25" customFormat="1" ht="14.1" customHeight="1" x14ac:dyDescent="0.2">
      <c r="B103" s="58"/>
      <c r="C103" s="58"/>
      <c r="D103" s="58"/>
      <c r="E103" s="58"/>
      <c r="F103" s="58"/>
      <c r="G103" s="59"/>
      <c r="H103" s="58"/>
      <c r="I103" s="58"/>
      <c r="J103" s="58"/>
      <c r="K103" s="58"/>
      <c r="L103" s="58"/>
      <c r="M103" s="58"/>
      <c r="N103" s="229"/>
    </row>
    <row r="104" spans="2:14" s="25" customFormat="1" ht="14.1" customHeight="1" x14ac:dyDescent="0.2">
      <c r="B104" s="58"/>
      <c r="C104" s="58"/>
      <c r="D104" s="58"/>
      <c r="E104" s="58"/>
      <c r="F104" s="58"/>
      <c r="G104" s="59"/>
      <c r="H104" s="58"/>
      <c r="I104" s="58"/>
      <c r="J104" s="58"/>
      <c r="K104" s="58"/>
      <c r="L104" s="58"/>
      <c r="M104" s="58"/>
      <c r="N104" s="229"/>
    </row>
    <row r="105" spans="2:14" s="25" customFormat="1" ht="14.1" customHeight="1" x14ac:dyDescent="0.2">
      <c r="B105" s="58"/>
      <c r="C105" s="58"/>
      <c r="D105" s="58"/>
      <c r="E105" s="58"/>
      <c r="F105" s="58"/>
      <c r="G105" s="59"/>
      <c r="H105" s="58"/>
      <c r="I105" s="58"/>
      <c r="J105" s="58"/>
      <c r="K105" s="58"/>
      <c r="L105" s="58"/>
      <c r="M105" s="58"/>
      <c r="N105" s="229"/>
    </row>
    <row r="106" spans="2:14" s="25" customFormat="1" ht="14.1" customHeight="1" x14ac:dyDescent="0.2">
      <c r="B106" s="58"/>
      <c r="C106" s="58"/>
      <c r="D106" s="58"/>
      <c r="E106" s="58"/>
      <c r="F106" s="58"/>
      <c r="G106" s="59"/>
      <c r="H106" s="58"/>
      <c r="I106" s="58"/>
      <c r="J106" s="58"/>
      <c r="K106" s="58"/>
      <c r="L106" s="58"/>
      <c r="M106" s="58"/>
      <c r="N106" s="229"/>
    </row>
    <row r="107" spans="2:14" s="25" customFormat="1" ht="14.1" customHeight="1" x14ac:dyDescent="0.2">
      <c r="B107" s="58"/>
      <c r="C107" s="58"/>
      <c r="D107" s="58"/>
      <c r="E107" s="58"/>
      <c r="F107" s="58"/>
      <c r="G107" s="59"/>
      <c r="H107" s="58"/>
      <c r="I107" s="58"/>
      <c r="J107" s="58"/>
      <c r="K107" s="58"/>
      <c r="L107" s="58"/>
      <c r="M107" s="58"/>
      <c r="N107" s="229"/>
    </row>
    <row r="108" spans="2:14" s="25" customFormat="1" ht="14.1" customHeight="1" x14ac:dyDescent="0.2">
      <c r="B108" s="58"/>
      <c r="C108" s="58"/>
      <c r="D108" s="58"/>
      <c r="E108" s="58"/>
      <c r="F108" s="58"/>
      <c r="G108" s="59"/>
      <c r="H108" s="58"/>
      <c r="I108" s="58"/>
      <c r="J108" s="58"/>
      <c r="K108" s="58"/>
      <c r="L108" s="58"/>
      <c r="M108" s="58"/>
      <c r="N108" s="229"/>
    </row>
    <row r="109" spans="2:14" s="25" customFormat="1" ht="14.1" customHeight="1" x14ac:dyDescent="0.2">
      <c r="B109" s="58"/>
      <c r="C109" s="58"/>
      <c r="D109" s="58"/>
      <c r="E109" s="58"/>
      <c r="F109" s="58"/>
      <c r="G109" s="59"/>
      <c r="H109" s="58"/>
      <c r="I109" s="58"/>
      <c r="J109" s="58"/>
      <c r="K109" s="58"/>
      <c r="L109" s="58"/>
      <c r="M109" s="58"/>
      <c r="N109" s="229"/>
    </row>
    <row r="110" spans="2:14" s="25" customFormat="1" ht="14.1" customHeight="1" x14ac:dyDescent="0.2">
      <c r="B110" s="58"/>
      <c r="C110" s="58"/>
      <c r="D110" s="58"/>
      <c r="E110" s="58"/>
      <c r="F110" s="58"/>
      <c r="G110" s="59"/>
      <c r="H110" s="58"/>
      <c r="I110" s="58"/>
      <c r="J110" s="58"/>
      <c r="K110" s="58"/>
      <c r="L110" s="58"/>
      <c r="M110" s="58"/>
      <c r="N110" s="229"/>
    </row>
    <row r="111" spans="2:14" s="25" customFormat="1" ht="14.1" customHeight="1" x14ac:dyDescent="0.2">
      <c r="B111" s="58"/>
      <c r="C111" s="58"/>
      <c r="D111" s="58"/>
      <c r="E111" s="58"/>
      <c r="F111" s="58"/>
      <c r="G111" s="59"/>
      <c r="H111" s="58"/>
      <c r="I111" s="58"/>
      <c r="J111" s="58"/>
      <c r="K111" s="58"/>
      <c r="L111" s="58"/>
      <c r="M111" s="58"/>
      <c r="N111" s="229"/>
    </row>
    <row r="112" spans="2:14" s="25" customFormat="1" ht="14.1" customHeight="1" x14ac:dyDescent="0.2">
      <c r="B112" s="58"/>
      <c r="C112" s="58"/>
      <c r="D112" s="58"/>
      <c r="E112" s="58"/>
      <c r="F112" s="58"/>
      <c r="G112" s="59"/>
      <c r="H112" s="58"/>
      <c r="I112" s="58"/>
      <c r="J112" s="58"/>
      <c r="K112" s="58"/>
      <c r="L112" s="58"/>
      <c r="M112" s="58"/>
      <c r="N112" s="229"/>
    </row>
    <row r="113" spans="2:14" s="25" customFormat="1" ht="14.1" customHeight="1" x14ac:dyDescent="0.2">
      <c r="B113" s="58"/>
      <c r="C113" s="58"/>
      <c r="D113" s="58"/>
      <c r="E113" s="58"/>
      <c r="F113" s="58"/>
      <c r="G113" s="59"/>
      <c r="H113" s="58"/>
      <c r="I113" s="58"/>
      <c r="J113" s="58"/>
      <c r="K113" s="58"/>
      <c r="L113" s="58"/>
      <c r="M113" s="58"/>
      <c r="N113" s="229"/>
    </row>
    <row r="114" spans="2:14" s="25" customFormat="1" ht="14.1" customHeight="1" x14ac:dyDescent="0.2">
      <c r="B114" s="58"/>
      <c r="C114" s="58"/>
      <c r="D114" s="58"/>
      <c r="E114" s="58"/>
      <c r="F114" s="58"/>
      <c r="G114" s="59"/>
      <c r="H114" s="58"/>
      <c r="I114" s="58"/>
      <c r="J114" s="58"/>
      <c r="K114" s="58"/>
      <c r="L114" s="58"/>
      <c r="M114" s="58"/>
      <c r="N114" s="229"/>
    </row>
    <row r="115" spans="2:14" s="25" customFormat="1" ht="14.1" customHeight="1" x14ac:dyDescent="0.2">
      <c r="B115" s="58"/>
      <c r="C115" s="58"/>
      <c r="D115" s="58"/>
      <c r="E115" s="58"/>
      <c r="F115" s="58"/>
      <c r="G115" s="59"/>
      <c r="H115" s="58"/>
      <c r="I115" s="58"/>
      <c r="J115" s="58"/>
      <c r="K115" s="58"/>
      <c r="L115" s="58"/>
      <c r="M115" s="58"/>
      <c r="N115" s="229"/>
    </row>
    <row r="116" spans="2:14" s="25" customFormat="1" ht="14.1" customHeight="1" x14ac:dyDescent="0.2">
      <c r="B116" s="58"/>
      <c r="C116" s="58"/>
      <c r="D116" s="58"/>
      <c r="E116" s="58"/>
      <c r="F116" s="58"/>
      <c r="G116" s="59"/>
      <c r="H116" s="58"/>
      <c r="I116" s="58"/>
      <c r="J116" s="58"/>
      <c r="K116" s="58"/>
      <c r="L116" s="58"/>
      <c r="M116" s="58"/>
      <c r="N116" s="229"/>
    </row>
    <row r="117" spans="2:14" s="25" customFormat="1" ht="14.1" customHeight="1" x14ac:dyDescent="0.2">
      <c r="B117" s="58"/>
      <c r="C117" s="58"/>
      <c r="D117" s="58"/>
      <c r="E117" s="58"/>
      <c r="F117" s="58"/>
      <c r="G117" s="59"/>
      <c r="H117" s="58"/>
      <c r="I117" s="58"/>
      <c r="J117" s="58"/>
      <c r="K117" s="58"/>
      <c r="L117" s="58"/>
      <c r="M117" s="58"/>
      <c r="N117" s="229"/>
    </row>
    <row r="118" spans="2:14" s="25" customFormat="1" ht="14.1" customHeight="1" x14ac:dyDescent="0.2">
      <c r="B118" s="58"/>
      <c r="C118" s="58"/>
      <c r="D118" s="58"/>
      <c r="E118" s="58"/>
      <c r="F118" s="58"/>
      <c r="G118" s="59"/>
      <c r="H118" s="58"/>
      <c r="I118" s="58"/>
      <c r="J118" s="58"/>
      <c r="K118" s="58"/>
      <c r="L118" s="58"/>
      <c r="M118" s="58"/>
      <c r="N118" s="229"/>
    </row>
    <row r="119" spans="2:14" s="25" customFormat="1" ht="14.1" customHeight="1" x14ac:dyDescent="0.2">
      <c r="B119" s="58"/>
      <c r="C119" s="58"/>
      <c r="D119" s="58"/>
      <c r="E119" s="58"/>
      <c r="F119" s="58"/>
      <c r="G119" s="59"/>
      <c r="H119" s="58"/>
      <c r="I119" s="58"/>
      <c r="J119" s="58"/>
      <c r="K119" s="58"/>
      <c r="L119" s="58"/>
      <c r="M119" s="58"/>
      <c r="N119" s="229"/>
    </row>
    <row r="120" spans="2:14" s="25" customFormat="1" ht="14.1" customHeight="1" x14ac:dyDescent="0.2">
      <c r="B120" s="58"/>
      <c r="C120" s="58"/>
      <c r="D120" s="58"/>
      <c r="E120" s="58"/>
      <c r="F120" s="58"/>
      <c r="G120" s="59"/>
      <c r="H120" s="58"/>
      <c r="I120" s="58"/>
      <c r="J120" s="58"/>
      <c r="K120" s="58"/>
      <c r="L120" s="58"/>
      <c r="M120" s="58"/>
      <c r="N120" s="229"/>
    </row>
    <row r="121" spans="2:14" s="25" customFormat="1" ht="12" x14ac:dyDescent="0.2">
      <c r="B121" s="58"/>
      <c r="C121" s="58"/>
      <c r="D121" s="58"/>
      <c r="E121" s="58"/>
      <c r="F121" s="58"/>
      <c r="G121" s="59"/>
      <c r="H121" s="58"/>
      <c r="I121" s="58"/>
      <c r="J121" s="58"/>
      <c r="K121" s="58"/>
      <c r="L121" s="58"/>
      <c r="M121" s="58"/>
      <c r="N121" s="229"/>
    </row>
    <row r="122" spans="2:14" s="25" customFormat="1" ht="12" x14ac:dyDescent="0.2">
      <c r="B122" s="58"/>
      <c r="C122" s="58"/>
      <c r="D122" s="58"/>
      <c r="E122" s="58"/>
      <c r="F122" s="58"/>
      <c r="G122" s="59"/>
      <c r="H122" s="58"/>
      <c r="I122" s="58"/>
      <c r="J122" s="58"/>
      <c r="K122" s="58"/>
      <c r="L122" s="58"/>
      <c r="M122" s="58"/>
      <c r="N122" s="229"/>
    </row>
    <row r="123" spans="2:14" s="25" customFormat="1" ht="12" x14ac:dyDescent="0.2">
      <c r="B123" s="58"/>
      <c r="C123" s="58"/>
      <c r="D123" s="58"/>
      <c r="E123" s="58"/>
      <c r="F123" s="58"/>
      <c r="G123" s="59"/>
      <c r="H123" s="58"/>
      <c r="I123" s="58"/>
      <c r="J123" s="58"/>
      <c r="K123" s="58"/>
      <c r="L123" s="58"/>
      <c r="M123" s="58"/>
      <c r="N123" s="229"/>
    </row>
    <row r="124" spans="2:14" s="25" customFormat="1" ht="12" x14ac:dyDescent="0.2">
      <c r="B124" s="58"/>
      <c r="C124" s="58"/>
      <c r="D124" s="58"/>
      <c r="E124" s="58"/>
      <c r="F124" s="58"/>
      <c r="G124" s="59"/>
      <c r="H124" s="58"/>
      <c r="I124" s="58"/>
      <c r="J124" s="58"/>
      <c r="K124" s="58"/>
      <c r="L124" s="58"/>
      <c r="M124" s="58"/>
      <c r="N124" s="229"/>
    </row>
  </sheetData>
  <sheetProtection password="E499" sheet="1" objects="1" scenarios="1"/>
  <mergeCells count="3">
    <mergeCell ref="A1:O1"/>
    <mergeCell ref="A2:O2"/>
    <mergeCell ref="A4:O4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49</vt:i4>
      </vt:variant>
      <vt:variant>
        <vt:lpstr>Intervalos Nomeados</vt:lpstr>
      </vt:variant>
      <vt:variant>
        <vt:i4>94</vt:i4>
      </vt:variant>
    </vt:vector>
  </HeadingPairs>
  <TitlesOfParts>
    <vt:vector size="143" baseType="lpstr">
      <vt:lpstr>ÍNDICE</vt:lpstr>
      <vt:lpstr>APUCARANA</vt:lpstr>
      <vt:lpstr>ARAUCARIA</vt:lpstr>
      <vt:lpstr>ARAPONGAS</vt:lpstr>
      <vt:lpstr>ASSIS CHATEAUBRIAND</vt:lpstr>
      <vt:lpstr>BANDEIRANTES</vt:lpstr>
      <vt:lpstr>CAMPO LARGO</vt:lpstr>
      <vt:lpstr>CAMPO MOURÃO </vt:lpstr>
      <vt:lpstr>CASCAVEL</vt:lpstr>
      <vt:lpstr>CASTRO</vt:lpstr>
      <vt:lpstr>CIANORTE</vt:lpstr>
      <vt:lpstr>COLOMBO</vt:lpstr>
      <vt:lpstr>CORNELIO PROCOPIO</vt:lpstr>
      <vt:lpstr>CRUZEIRO DO OESTE</vt:lpstr>
      <vt:lpstr>DOIS VIZINHOS</vt:lpstr>
      <vt:lpstr>FOZ DO IGUAÇU</vt:lpstr>
      <vt:lpstr>FRANCISCO BELTRÃO</vt:lpstr>
      <vt:lpstr>GOIOERÊ</vt:lpstr>
      <vt:lpstr>GUAIRA</vt:lpstr>
      <vt:lpstr>GUARAPUAVA</vt:lpstr>
      <vt:lpstr>IBAITI</vt:lpstr>
      <vt:lpstr>IPORÃ</vt:lpstr>
      <vt:lpstr>IRATI</vt:lpstr>
      <vt:lpstr>IVAIPORA</vt:lpstr>
      <vt:lpstr>JACAREZINHO</vt:lpstr>
      <vt:lpstr>LAPA</vt:lpstr>
      <vt:lpstr>LARANJEIRAS DO SUL</vt:lpstr>
      <vt:lpstr>LOANDA</vt:lpstr>
      <vt:lpstr>LONDRINA</vt:lpstr>
      <vt:lpstr>MARECHAL CANDIDO RONDON</vt:lpstr>
      <vt:lpstr>MARINGÁ</vt:lpstr>
      <vt:lpstr>MEDIANEIRA</vt:lpstr>
      <vt:lpstr>NOVA ESPERANÇA</vt:lpstr>
      <vt:lpstr>PALOTINA</vt:lpstr>
      <vt:lpstr>PALMAS</vt:lpstr>
      <vt:lpstr>PARANAGUÁ</vt:lpstr>
      <vt:lpstr>PARAV</vt:lpstr>
      <vt:lpstr>PATO BRANCO</vt:lpstr>
      <vt:lpstr>PITANGA</vt:lpstr>
      <vt:lpstr>PONTA GROSSA</vt:lpstr>
      <vt:lpstr>PRUDENTÓPOLIS</vt:lpstr>
      <vt:lpstr>RIO NEGRO</vt:lpstr>
      <vt:lpstr>SANTO ANTONIO DA PLATINA</vt:lpstr>
      <vt:lpstr>SÃO JOSÉ DOS PINHAIS</vt:lpstr>
      <vt:lpstr>TELEMACO BORBA</vt:lpstr>
      <vt:lpstr>TOLEDO</vt:lpstr>
      <vt:lpstr>UMUARAMA</vt:lpstr>
      <vt:lpstr>UNIÃO DA VITÓRIA</vt:lpstr>
      <vt:lpstr>WENCESLAU BRAZ</vt:lpstr>
      <vt:lpstr>APUCARANA!Area_de_impressao</vt:lpstr>
      <vt:lpstr>ARAPONGAS!Area_de_impressao</vt:lpstr>
      <vt:lpstr>ARAUCARIA!Area_de_impressao</vt:lpstr>
      <vt:lpstr>'ASSIS CHATEAUBRIAND'!Area_de_impressao</vt:lpstr>
      <vt:lpstr>BANDEIRANTES!Area_de_impressao</vt:lpstr>
      <vt:lpstr>'CAMPO LARGO'!Area_de_impressao</vt:lpstr>
      <vt:lpstr>'CAMPO MOURÃO '!Area_de_impressao</vt:lpstr>
      <vt:lpstr>CASCAVEL!Area_de_impressao</vt:lpstr>
      <vt:lpstr>CASTRO!Area_de_impressao</vt:lpstr>
      <vt:lpstr>CIANORTE!Area_de_impressao</vt:lpstr>
      <vt:lpstr>'CORNELIO PROCOPIO'!Area_de_impressao</vt:lpstr>
      <vt:lpstr>'CRUZEIRO DO OESTE'!Area_de_impressao</vt:lpstr>
      <vt:lpstr>'DOIS VIZINHOS'!Area_de_impressao</vt:lpstr>
      <vt:lpstr>'FOZ DO IGUAÇU'!Area_de_impressao</vt:lpstr>
      <vt:lpstr>'FRANCISCO BELTRÃO'!Area_de_impressao</vt:lpstr>
      <vt:lpstr>GOIOERÊ!Area_de_impressao</vt:lpstr>
      <vt:lpstr>GUAIRA!Area_de_impressao</vt:lpstr>
      <vt:lpstr>GUARAPUAVA!Area_de_impressao</vt:lpstr>
      <vt:lpstr>IBAITI!Area_de_impressao</vt:lpstr>
      <vt:lpstr>IPORÃ!Area_de_impressao</vt:lpstr>
      <vt:lpstr>IRATI!Area_de_impressao</vt:lpstr>
      <vt:lpstr>IVAIPORA!Area_de_impressao</vt:lpstr>
      <vt:lpstr>JACAREZINHO!Area_de_impressao</vt:lpstr>
      <vt:lpstr>LAPA!Area_de_impressao</vt:lpstr>
      <vt:lpstr>'LARANJEIRAS DO SUL'!Area_de_impressao</vt:lpstr>
      <vt:lpstr>LOANDA!Area_de_impressao</vt:lpstr>
      <vt:lpstr>LONDRINA!Area_de_impressao</vt:lpstr>
      <vt:lpstr>'MARECHAL CANDIDO RONDON'!Area_de_impressao</vt:lpstr>
      <vt:lpstr>MARINGÁ!Area_de_impressao</vt:lpstr>
      <vt:lpstr>MEDIANEIRA!Area_de_impressao</vt:lpstr>
      <vt:lpstr>'NOVA ESPERANÇA'!Area_de_impressao</vt:lpstr>
      <vt:lpstr>PALMAS!Area_de_impressao</vt:lpstr>
      <vt:lpstr>PALOTINA!Area_de_impressao</vt:lpstr>
      <vt:lpstr>PARANAGUÁ!Area_de_impressao</vt:lpstr>
      <vt:lpstr>PARAV!Area_de_impressao</vt:lpstr>
      <vt:lpstr>'PATO BRANCO'!Area_de_impressao</vt:lpstr>
      <vt:lpstr>PITANGA!Area_de_impressao</vt:lpstr>
      <vt:lpstr>'PONTA GROSSA'!Area_de_impressao</vt:lpstr>
      <vt:lpstr>PRUDENTÓPOLIS!Area_de_impressao</vt:lpstr>
      <vt:lpstr>'RIO NEGRO'!Area_de_impressao</vt:lpstr>
      <vt:lpstr>'SANTO ANTONIO DA PLATINA'!Area_de_impressao</vt:lpstr>
      <vt:lpstr>'SÃO JOSÉ DOS PINHAIS'!Area_de_impressao</vt:lpstr>
      <vt:lpstr>'TELEMACO BORBA'!Area_de_impressao</vt:lpstr>
      <vt:lpstr>TOLEDO!Area_de_impressao</vt:lpstr>
      <vt:lpstr>UMUARAMA!Area_de_impressao</vt:lpstr>
      <vt:lpstr>'UNIÃO DA VITÓRIA'!Area_de_impressao</vt:lpstr>
      <vt:lpstr>'WENCESLAU BRAZ'!Area_de_impressao</vt:lpstr>
      <vt:lpstr>'WENCESLAU BRAZ'!Demonstrativo_de_Despesas____JANEIRO_2018_A_DEZEMBRO_2018</vt:lpstr>
      <vt:lpstr>fev_19</vt:lpstr>
      <vt:lpstr>jan_19</vt:lpstr>
      <vt:lpstr>'WENCESLAU BRAZ'!mar_19</vt:lpstr>
      <vt:lpstr>APUCARANA!Titulos_de_impressao</vt:lpstr>
      <vt:lpstr>ARAPONGAS!Titulos_de_impressao</vt:lpstr>
      <vt:lpstr>ARAUCARIA!Titulos_de_impressao</vt:lpstr>
      <vt:lpstr>'ASSIS CHATEAUBRIAND'!Titulos_de_impressao</vt:lpstr>
      <vt:lpstr>BANDEIRANTES!Titulos_de_impressao</vt:lpstr>
      <vt:lpstr>'CAMPO LARGO'!Titulos_de_impressao</vt:lpstr>
      <vt:lpstr>'CAMPO MOURÃO '!Titulos_de_impressao</vt:lpstr>
      <vt:lpstr>CASCAVEL!Titulos_de_impressao</vt:lpstr>
      <vt:lpstr>CASTRO!Titulos_de_impressao</vt:lpstr>
      <vt:lpstr>CIANORTE!Titulos_de_impressao</vt:lpstr>
      <vt:lpstr>'CORNELIO PROCOPIO'!Titulos_de_impressao</vt:lpstr>
      <vt:lpstr>'DOIS VIZINHOS'!Titulos_de_impressao</vt:lpstr>
      <vt:lpstr>'FOZ DO IGUAÇU'!Titulos_de_impressao</vt:lpstr>
      <vt:lpstr>'FRANCISCO BELTRÃO'!Titulos_de_impressao</vt:lpstr>
      <vt:lpstr>GOIOERÊ!Titulos_de_impressao</vt:lpstr>
      <vt:lpstr>GUARAPUAVA!Titulos_de_impressao</vt:lpstr>
      <vt:lpstr>IBAITI!Titulos_de_impressao</vt:lpstr>
      <vt:lpstr>IPORÃ!Titulos_de_impressao</vt:lpstr>
      <vt:lpstr>IRATI!Titulos_de_impressao</vt:lpstr>
      <vt:lpstr>IVAIPORA!Titulos_de_impressao</vt:lpstr>
      <vt:lpstr>JACAREZINHO!Titulos_de_impressao</vt:lpstr>
      <vt:lpstr>LAPA!Titulos_de_impressao</vt:lpstr>
      <vt:lpstr>'LARANJEIRAS DO SUL'!Titulos_de_impressao</vt:lpstr>
      <vt:lpstr>LOANDA!Titulos_de_impressao</vt:lpstr>
      <vt:lpstr>LONDRINA!Titulos_de_impressao</vt:lpstr>
      <vt:lpstr>'MARECHAL CANDIDO RONDON'!Titulos_de_impressao</vt:lpstr>
      <vt:lpstr>MARINGÁ!Titulos_de_impressao</vt:lpstr>
      <vt:lpstr>MEDIANEIRA!Titulos_de_impressao</vt:lpstr>
      <vt:lpstr>'NOVA ESPERANÇA'!Titulos_de_impressao</vt:lpstr>
      <vt:lpstr>PALMAS!Titulos_de_impressao</vt:lpstr>
      <vt:lpstr>PALOTINA!Titulos_de_impressao</vt:lpstr>
      <vt:lpstr>PARANAGUÁ!Titulos_de_impressao</vt:lpstr>
      <vt:lpstr>PARAV!Titulos_de_impressao</vt:lpstr>
      <vt:lpstr>'PATO BRANCO'!Titulos_de_impressao</vt:lpstr>
      <vt:lpstr>PITANGA!Titulos_de_impressao</vt:lpstr>
      <vt:lpstr>'PONTA GROSSA'!Titulos_de_impressao</vt:lpstr>
      <vt:lpstr>PRUDENTÓPOLIS!Titulos_de_impressao</vt:lpstr>
      <vt:lpstr>'RIO NEGRO'!Titulos_de_impressao</vt:lpstr>
      <vt:lpstr>'SANTO ANTONIO DA PLATINA'!Titulos_de_impressao</vt:lpstr>
      <vt:lpstr>'SÃO JOSÉ DOS PINHAIS'!Titulos_de_impressao</vt:lpstr>
      <vt:lpstr>'TELEMACO BORBA'!Titulos_de_impressao</vt:lpstr>
      <vt:lpstr>TOLEDO!Titulos_de_impressao</vt:lpstr>
      <vt:lpstr>UMUARAMA!Titulos_de_impressao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Cinthia Rolim da Cruz</cp:lastModifiedBy>
  <cp:lastPrinted>2020-10-21T18:41:21Z</cp:lastPrinted>
  <dcterms:created xsi:type="dcterms:W3CDTF">2013-01-15T17:09:41Z</dcterms:created>
  <dcterms:modified xsi:type="dcterms:W3CDTF">2020-10-28T13:44:23Z</dcterms:modified>
</cp:coreProperties>
</file>