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00750.OABPRLOCAL\Downloads\"/>
    </mc:Choice>
  </mc:AlternateContent>
  <xr:revisionPtr revIDLastSave="0" documentId="8_{B6EFF8EC-2252-4461-874C-03A790D31B8B}" xr6:coauthVersionLast="45" xr6:coauthVersionMax="45" xr10:uidLastSave="{00000000-0000-0000-0000-000000000000}"/>
  <bookViews>
    <workbookView xWindow="780" yWindow="2265" windowWidth="19200" windowHeight="11385" tabRatio="998"/>
  </bookViews>
  <sheets>
    <sheet name="ÍNDICE" sheetId="55" r:id="rId1"/>
    <sheet name="APUCARANA" sheetId="1" r:id="rId2"/>
    <sheet name="ARAUCARIA" sheetId="2" r:id="rId3"/>
    <sheet name="ARAPONGAS" sheetId="3" r:id="rId4"/>
    <sheet name="ASSIS CHATEAUBRIAND" sheetId="49" r:id="rId5"/>
    <sheet name="BANDEIRANTES" sheetId="5" r:id="rId6"/>
    <sheet name="CAMPO LARGO" sheetId="6" r:id="rId7"/>
    <sheet name="CAMPO MOURÃO " sheetId="50" r:id="rId8"/>
    <sheet name="CASCAVEL" sheetId="51" r:id="rId9"/>
    <sheet name="CASTRO" sheetId="8" r:id="rId10"/>
    <sheet name="CIANORTE" sheetId="10" r:id="rId11"/>
    <sheet name="COLOMBO" sheetId="53" r:id="rId12"/>
    <sheet name="CORNELIO PROCOPIO" sheetId="11" r:id="rId13"/>
    <sheet name="CRUZEIRO DO OESTE" sheetId="12" r:id="rId14"/>
    <sheet name="DOIS VIZINHOS" sheetId="13" r:id="rId15"/>
    <sheet name="FOZ DO IGUAÇU" sheetId="14" r:id="rId16"/>
    <sheet name="FRANCISCO BELTRÃO" sheetId="15" r:id="rId17"/>
    <sheet name="GOIOERÊ" sheetId="16" r:id="rId18"/>
    <sheet name="GUAIRA" sheetId="17" r:id="rId19"/>
    <sheet name="GUARAPUAVA" sheetId="18" r:id="rId20"/>
    <sheet name="IBAITI" sheetId="19" r:id="rId21"/>
    <sheet name="IPORÃ" sheetId="20" r:id="rId22"/>
    <sheet name="IRATI" sheetId="21" r:id="rId23"/>
    <sheet name="IVAIPORA" sheetId="22" r:id="rId24"/>
    <sheet name="JACAREZINHO" sheetId="23" r:id="rId25"/>
    <sheet name="LAPA" sheetId="24" r:id="rId26"/>
    <sheet name="LARANJEIRAS DO SUL" sheetId="25" r:id="rId27"/>
    <sheet name="LOANDA" sheetId="26" r:id="rId28"/>
    <sheet name="LONDRINA" sheetId="27" r:id="rId29"/>
    <sheet name="MARECHAL CANDIDO RONDON" sheetId="28" r:id="rId30"/>
    <sheet name="MARINGÁ" sheetId="29" r:id="rId31"/>
    <sheet name="MEDIANEIRA" sheetId="30" r:id="rId32"/>
    <sheet name="NOVA ESPERANÇA" sheetId="31" r:id="rId33"/>
    <sheet name="PALMAS" sheetId="32" r:id="rId34"/>
    <sheet name="PALOTINA" sheetId="33" r:id="rId35"/>
    <sheet name="PARANAGUÁ" sheetId="34" r:id="rId36"/>
    <sheet name="PARANAVAI" sheetId="35" r:id="rId37"/>
    <sheet name="PATO BRANCO" sheetId="36" r:id="rId38"/>
    <sheet name="PITANGA" sheetId="37" r:id="rId39"/>
    <sheet name="PONTA GROSSA" sheetId="38" r:id="rId40"/>
    <sheet name="PRUDENTÓPOLIS" sheetId="39" r:id="rId41"/>
    <sheet name="RIO NEGRO" sheetId="40" r:id="rId42"/>
    <sheet name="SANTO ANTONIO DA PLATINA" sheetId="41" r:id="rId43"/>
    <sheet name="SÃO JOSÉ DOS PINHAIS" sheetId="42" r:id="rId44"/>
    <sheet name="TELEMACO BORBA" sheetId="43" r:id="rId45"/>
    <sheet name="TOLEDO" sheetId="44" r:id="rId46"/>
    <sheet name="UMUARAMA" sheetId="45" r:id="rId47"/>
    <sheet name="UNIÃO DA VITÓRIA" sheetId="46" r:id="rId48"/>
    <sheet name="WENCESLAU BRAZ" sheetId="47" r:id="rId49"/>
  </sheets>
  <externalReferences>
    <externalReference r:id="rId50"/>
    <externalReference r:id="rId51"/>
  </externalReferences>
  <definedNames>
    <definedName name="_xlnm._FilterDatabase" localSheetId="48" hidden="1">'WENCESLAU BRAZ'!$A$6:$O$44</definedName>
    <definedName name="_xlnm.Print_Area" localSheetId="1">APUCARANA!$A$1:$O$75</definedName>
    <definedName name="_xlnm.Print_Area" localSheetId="3">ARAPONGAS!$A$1:$O$61</definedName>
    <definedName name="_xlnm.Print_Area" localSheetId="2">ARAUCARIA!$A$1:$O$73</definedName>
    <definedName name="_xlnm.Print_Area" localSheetId="4">'ASSIS CHATEAUBRIAND'!$A$1:$O$65</definedName>
    <definedName name="_xlnm.Print_Area" localSheetId="5">BANDEIRANTES!$A$1:$O$58</definedName>
    <definedName name="_xlnm.Print_Area" localSheetId="6">'CAMPO LARGO'!$A$1:$O$60</definedName>
    <definedName name="_xlnm.Print_Area" localSheetId="7">'CAMPO MOURÃO '!$A$1:$O$70</definedName>
    <definedName name="_xlnm.Print_Area" localSheetId="8">CASCAVEL!$A$1:$O$92</definedName>
    <definedName name="_xlnm.Print_Area" localSheetId="9">CASTRO!$A$1:$O$64</definedName>
    <definedName name="_xlnm.Print_Area" localSheetId="10">CIANORTE!$A$1:$O$71</definedName>
    <definedName name="_xlnm.Print_Area" localSheetId="12">'CORNELIO PROCOPIO'!$A$1:$O$74</definedName>
    <definedName name="_xlnm.Print_Area" localSheetId="13">'CRUZEIRO DO OESTE'!$A$1:$O$59</definedName>
    <definedName name="_xlnm.Print_Area" localSheetId="14">'DOIS VIZINHOS'!$A$1:$O$55</definedName>
    <definedName name="_xlnm.Print_Area" localSheetId="15">'FOZ DO IGUAÇU'!$A$1:$O$76</definedName>
    <definedName name="_xlnm.Print_Area" localSheetId="16">'FRANCISCO BELTRÃO'!$A$1:$O$75</definedName>
    <definedName name="_xlnm.Print_Area" localSheetId="17">GOIOERÊ!$A$1:$O$66</definedName>
    <definedName name="_xlnm.Print_Area" localSheetId="18">GUAIRA!$A$1:$O$60</definedName>
    <definedName name="_xlnm.Print_Area" localSheetId="19">GUARAPUAVA!$A$1:$O$75</definedName>
    <definedName name="_xlnm.Print_Area" localSheetId="20">IBAITI!$A$1:$O$56</definedName>
    <definedName name="_xlnm.Print_Area" localSheetId="21">IPORÃ!$A$1:$O$64</definedName>
    <definedName name="_xlnm.Print_Area" localSheetId="22">IRATI!$A$1:$O$70</definedName>
    <definedName name="_xlnm.Print_Area" localSheetId="23">IVAIPORA!$A$1:$O$64</definedName>
    <definedName name="_xlnm.Print_Area" localSheetId="24">JACAREZINHO!$A$1:$O$63</definedName>
    <definedName name="_xlnm.Print_Area" localSheetId="25">LAPA!$A$1:$O$70</definedName>
    <definedName name="_xlnm.Print_Area" localSheetId="26">'LARANJEIRAS DO SUL'!$A$1:$O$78</definedName>
    <definedName name="_xlnm.Print_Area" localSheetId="27">LOANDA!$A$1:$O$54</definedName>
    <definedName name="_xlnm.Print_Area" localSheetId="28">LONDRINA!$A$1:$O$84</definedName>
    <definedName name="_xlnm.Print_Area" localSheetId="29">'MARECHAL CANDIDO RONDON'!$A$1:$O$65</definedName>
    <definedName name="_xlnm.Print_Area" localSheetId="30">MARINGÁ!$A$1:$O$80</definedName>
    <definedName name="_xlnm.Print_Area" localSheetId="31">MEDIANEIRA!$A$1:$O$73</definedName>
    <definedName name="_xlnm.Print_Area" localSheetId="32">'NOVA ESPERANÇA'!$A$1:$P$58</definedName>
    <definedName name="_xlnm.Print_Area" localSheetId="33">PALMAS!$A$1:$O$61</definedName>
    <definedName name="_xlnm.Print_Area" localSheetId="34">PALOTINA!$A$1:$O$68</definedName>
    <definedName name="_xlnm.Print_Area" localSheetId="35">PARANAGUÁ!$A$1:$O$70</definedName>
    <definedName name="_xlnm.Print_Area" localSheetId="36">PARANAVAI!$A$1:$O$75</definedName>
    <definedName name="_xlnm.Print_Area" localSheetId="37">'PATO BRANCO'!$A$1:$O$70</definedName>
    <definedName name="_xlnm.Print_Area" localSheetId="38">PITANGA!$A$1:$O$68</definedName>
    <definedName name="_xlnm.Print_Area" localSheetId="39">'PONTA GROSSA'!$A$1:$O$76</definedName>
    <definedName name="_xlnm.Print_Area" localSheetId="40">PRUDENTÓPOLIS!$A$1:$O$60</definedName>
    <definedName name="_xlnm.Print_Area" localSheetId="41">'RIO NEGRO'!$A$1:$O$64</definedName>
    <definedName name="_xlnm.Print_Area" localSheetId="42">'SANTO ANTONIO DA PLATINA'!$A$1:$O$68</definedName>
    <definedName name="_xlnm.Print_Area" localSheetId="43">'SÃO JOSÉ DOS PINHAIS'!$A$1:$O$80</definedName>
    <definedName name="_xlnm.Print_Area" localSheetId="44">'TELEMACO BORBA'!$A$1:$O$66</definedName>
    <definedName name="_xlnm.Print_Area" localSheetId="45">TOLEDO!$A$1:$O$76</definedName>
    <definedName name="_xlnm.Print_Area" localSheetId="46">UMUARAMA!$A$1:$O$74</definedName>
    <definedName name="_xlnm.Print_Area" localSheetId="47">'UNIÃO DA VITÓRIA'!$A$1:$O$72</definedName>
    <definedName name="_xlnm.Print_Area" localSheetId="48">'WENCESLAU BRAZ'!$A$1:$O$55</definedName>
    <definedName name="Demonstrativo_de_Despesas____JANEIRO_2018_A_DEZEMBRO_2018" localSheetId="48">'WENCESLAU BRAZ'!$A$2</definedName>
    <definedName name="fev_19">'WENCESLAU BRAZ'!$C$6:$M$6</definedName>
    <definedName name="jan_19">'WENCESLAU BRAZ'!$B$6</definedName>
    <definedName name="mar_19" localSheetId="48">'WENCESLAU BRAZ'!$D$6</definedName>
    <definedName name="_xlnm.Print_Titles" localSheetId="1">APUCARANA!$1:$6</definedName>
    <definedName name="_xlnm.Print_Titles" localSheetId="3">ARAPONGAS!$1:$4</definedName>
    <definedName name="_xlnm.Print_Titles" localSheetId="2">ARAUCARIA!$1:$6</definedName>
    <definedName name="_xlnm.Print_Titles" localSheetId="4">'ASSIS CHATEAUBRIAND'!$1:$6</definedName>
    <definedName name="_xlnm.Print_Titles" localSheetId="5">BANDEIRANTES!$1:$6</definedName>
    <definedName name="_xlnm.Print_Titles" localSheetId="6">'CAMPO LARGO'!$1:$4</definedName>
    <definedName name="_xlnm.Print_Titles" localSheetId="7">'CAMPO MOURÃO '!$1:$6</definedName>
    <definedName name="_xlnm.Print_Titles" localSheetId="8">CASCAVEL!$1:$4</definedName>
    <definedName name="_xlnm.Print_Titles" localSheetId="9">CASTRO!$1:$4</definedName>
    <definedName name="_xlnm.Print_Titles" localSheetId="10">CIANORTE!$1:$4</definedName>
    <definedName name="_xlnm.Print_Titles" localSheetId="12">'CORNELIO PROCOPIO'!$1:$4</definedName>
    <definedName name="_xlnm.Print_Titles" localSheetId="14">'DOIS VIZINHOS'!$1:$4</definedName>
    <definedName name="_xlnm.Print_Titles" localSheetId="15">'FOZ DO IGUAÇU'!$1:$6</definedName>
    <definedName name="_xlnm.Print_Titles" localSheetId="16">'FRANCISCO BELTRÃO'!$1:$6</definedName>
    <definedName name="_xlnm.Print_Titles" localSheetId="17">GOIOERÊ!$1:$4</definedName>
    <definedName name="_xlnm.Print_Titles" localSheetId="19">GUARAPUAVA!$1:$6</definedName>
    <definedName name="_xlnm.Print_Titles" localSheetId="20">IBAITI!$1:$4</definedName>
    <definedName name="_xlnm.Print_Titles" localSheetId="21">IPORÃ!$1:$4</definedName>
    <definedName name="_xlnm.Print_Titles" localSheetId="22">IRATI!$1:$4</definedName>
    <definedName name="_xlnm.Print_Titles" localSheetId="23">IVAIPORA!$1:$4</definedName>
    <definedName name="_xlnm.Print_Titles" localSheetId="24">JACAREZINHO!$1:$6</definedName>
    <definedName name="_xlnm.Print_Titles" localSheetId="25">LAPA!$1:$4</definedName>
    <definedName name="_xlnm.Print_Titles" localSheetId="26">'LARANJEIRAS DO SUL'!$1:$6</definedName>
    <definedName name="_xlnm.Print_Titles" localSheetId="27">LOANDA!$1:$4</definedName>
    <definedName name="_xlnm.Print_Titles" localSheetId="28">LONDRINA!$1:$4</definedName>
    <definedName name="_xlnm.Print_Titles" localSheetId="29">'MARECHAL CANDIDO RONDON'!$1:$6</definedName>
    <definedName name="_xlnm.Print_Titles" localSheetId="30">MARINGÁ!$1:$6</definedName>
    <definedName name="_xlnm.Print_Titles" localSheetId="31">MEDIANEIRA!$1:$4</definedName>
    <definedName name="_xlnm.Print_Titles" localSheetId="32">'NOVA ESPERANÇA'!$1:$4</definedName>
    <definedName name="_xlnm.Print_Titles" localSheetId="33">PALMAS!$1:$4</definedName>
    <definedName name="_xlnm.Print_Titles" localSheetId="34">PALOTINA!$1:$4</definedName>
    <definedName name="_xlnm.Print_Titles" localSheetId="35">PARANAGUÁ!$1:$4</definedName>
    <definedName name="_xlnm.Print_Titles" localSheetId="36">PARANAVAI!$1:$4</definedName>
    <definedName name="_xlnm.Print_Titles" localSheetId="37">'PATO BRANCO'!$1:$4</definedName>
    <definedName name="_xlnm.Print_Titles" localSheetId="38">PITANGA!$1:$4</definedName>
    <definedName name="_xlnm.Print_Titles" localSheetId="39">'PONTA GROSSA'!$1:$4</definedName>
    <definedName name="_xlnm.Print_Titles" localSheetId="40">PRUDENTÓPOLIS!$1:$4</definedName>
    <definedName name="_xlnm.Print_Titles" localSheetId="41">'RIO NEGRO'!$1:$4</definedName>
    <definedName name="_xlnm.Print_Titles" localSheetId="42">'SANTO ANTONIO DA PLATINA'!$1:$4</definedName>
    <definedName name="_xlnm.Print_Titles" localSheetId="43">'SÃO JOSÉ DOS PINHAIS'!$1:$4</definedName>
    <definedName name="_xlnm.Print_Titles" localSheetId="44">'TELEMACO BORBA'!$1:$4</definedName>
    <definedName name="_xlnm.Print_Titles" localSheetId="45">TOLEDO!$1:$4</definedName>
    <definedName name="_xlnm.Print_Titles" localSheetId="46">UMUARAMA!$1:$4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2" l="1"/>
  <c r="N58" i="53"/>
  <c r="F55" i="37"/>
  <c r="O34" i="10"/>
  <c r="N34" i="10"/>
  <c r="O32" i="39"/>
  <c r="N32" i="39"/>
  <c r="O41" i="38"/>
  <c r="N41" i="38"/>
  <c r="O38" i="36"/>
  <c r="N38" i="36"/>
  <c r="O70" i="35"/>
  <c r="N70" i="35"/>
  <c r="N37" i="30"/>
  <c r="O47" i="26"/>
  <c r="O48" i="26"/>
  <c r="O49" i="26"/>
  <c r="O50" i="26"/>
  <c r="N47" i="26"/>
  <c r="O33" i="24"/>
  <c r="N33" i="24"/>
  <c r="O37" i="21"/>
  <c r="N37" i="21"/>
  <c r="O36" i="20"/>
  <c r="N36" i="20"/>
  <c r="O15" i="16"/>
  <c r="O16" i="16"/>
  <c r="O17" i="16"/>
  <c r="O18" i="16"/>
  <c r="O19" i="16"/>
  <c r="O20" i="16"/>
  <c r="O21" i="16"/>
  <c r="O22" i="16"/>
  <c r="O14" i="16"/>
  <c r="N31" i="16"/>
  <c r="O24" i="16"/>
  <c r="O25" i="16"/>
  <c r="O26" i="16"/>
  <c r="O27" i="16"/>
  <c r="O28" i="16"/>
  <c r="O29" i="16"/>
  <c r="O30" i="16"/>
  <c r="O31" i="16"/>
  <c r="O32" i="16"/>
  <c r="N30" i="16"/>
  <c r="N40" i="15"/>
  <c r="O55" i="6"/>
  <c r="O54" i="6"/>
  <c r="O53" i="6"/>
  <c r="O52" i="6"/>
  <c r="O51" i="6"/>
  <c r="N7" i="6"/>
  <c r="N10" i="6"/>
  <c r="N11" i="6"/>
  <c r="N8" i="6"/>
  <c r="N9" i="6"/>
  <c r="N47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37" i="2"/>
  <c r="N37" i="2"/>
  <c r="O15" i="12"/>
  <c r="N15" i="12"/>
  <c r="O9" i="11"/>
  <c r="O41" i="25"/>
  <c r="N41" i="25"/>
  <c r="O33" i="46"/>
  <c r="N33" i="46"/>
  <c r="O39" i="35"/>
  <c r="N39" i="35"/>
  <c r="O9" i="35"/>
  <c r="N9" i="35"/>
  <c r="O13" i="33"/>
  <c r="O14" i="33"/>
  <c r="O15" i="33"/>
  <c r="O16" i="33"/>
  <c r="O17" i="33"/>
  <c r="O18" i="33"/>
  <c r="O12" i="33"/>
  <c r="O11" i="33"/>
  <c r="N11" i="33"/>
  <c r="O38" i="46"/>
  <c r="N38" i="46"/>
  <c r="O32" i="30"/>
  <c r="O33" i="30"/>
  <c r="N32" i="30"/>
  <c r="O29" i="25"/>
  <c r="O30" i="25"/>
  <c r="O31" i="25"/>
  <c r="O52" i="32"/>
  <c r="O53" i="32"/>
  <c r="O54" i="32"/>
  <c r="O55" i="32"/>
  <c r="O68" i="35"/>
  <c r="N68" i="35"/>
  <c r="O44" i="15"/>
  <c r="O45" i="15"/>
  <c r="O46" i="15"/>
  <c r="N44" i="15"/>
  <c r="O62" i="53"/>
  <c r="N62" i="53"/>
  <c r="O61" i="28"/>
  <c r="N61" i="28"/>
  <c r="O12" i="8"/>
  <c r="N12" i="8"/>
  <c r="O58" i="8"/>
  <c r="N58" i="8"/>
  <c r="O47" i="42"/>
  <c r="O46" i="42"/>
  <c r="N46" i="42"/>
  <c r="N47" i="42"/>
  <c r="O56" i="39"/>
  <c r="N56" i="39"/>
  <c r="N9" i="37"/>
  <c r="N8" i="37"/>
  <c r="O9" i="37"/>
  <c r="O34" i="13"/>
  <c r="N34" i="13"/>
  <c r="O67" i="10"/>
  <c r="N67" i="10"/>
  <c r="N15" i="50"/>
  <c r="O15" i="50"/>
  <c r="O7" i="6"/>
  <c r="O7" i="2"/>
  <c r="O10" i="2"/>
  <c r="N10" i="2"/>
  <c r="O29" i="8"/>
  <c r="N29" i="8"/>
  <c r="O43" i="31"/>
  <c r="N43" i="31"/>
  <c r="O48" i="20"/>
  <c r="E42" i="13"/>
  <c r="O7" i="1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7" i="47"/>
  <c r="O48" i="47"/>
  <c r="O49" i="47"/>
  <c r="O50" i="47"/>
  <c r="O51" i="47"/>
  <c r="O52" i="47"/>
  <c r="O47" i="47"/>
  <c r="O8" i="46"/>
  <c r="O9" i="46"/>
  <c r="O10" i="46"/>
  <c r="O11" i="46"/>
  <c r="O12" i="46"/>
  <c r="O13" i="46"/>
  <c r="O14" i="46"/>
  <c r="O15" i="46"/>
  <c r="O16" i="46"/>
  <c r="O17" i="46"/>
  <c r="O18" i="46"/>
  <c r="O19" i="46"/>
  <c r="O20" i="46"/>
  <c r="O21" i="46"/>
  <c r="O22" i="46"/>
  <c r="O23" i="46"/>
  <c r="O24" i="46"/>
  <c r="O25" i="46"/>
  <c r="O26" i="46"/>
  <c r="O27" i="46"/>
  <c r="O28" i="46"/>
  <c r="O29" i="46"/>
  <c r="O30" i="46"/>
  <c r="O31" i="46"/>
  <c r="O32" i="46"/>
  <c r="O34" i="46"/>
  <c r="O35" i="46"/>
  <c r="O36" i="46"/>
  <c r="O37" i="46"/>
  <c r="O39" i="46"/>
  <c r="O40" i="46"/>
  <c r="O41" i="46"/>
  <c r="O42" i="46"/>
  <c r="O43" i="46"/>
  <c r="O44" i="46"/>
  <c r="O45" i="46"/>
  <c r="O46" i="46"/>
  <c r="O47" i="46"/>
  <c r="O48" i="46"/>
  <c r="O49" i="46"/>
  <c r="O50" i="46"/>
  <c r="O51" i="46"/>
  <c r="O52" i="46"/>
  <c r="O53" i="46"/>
  <c r="O54" i="46"/>
  <c r="O55" i="46"/>
  <c r="O56" i="46"/>
  <c r="O57" i="46"/>
  <c r="O7" i="46"/>
  <c r="O62" i="46"/>
  <c r="O63" i="46"/>
  <c r="O64" i="46"/>
  <c r="O65" i="46"/>
  <c r="O66" i="46"/>
  <c r="O67" i="46"/>
  <c r="O69" i="46"/>
  <c r="O61" i="46"/>
  <c r="O8" i="45"/>
  <c r="O9" i="45"/>
  <c r="O10" i="45"/>
  <c r="O11" i="45"/>
  <c r="O12" i="45"/>
  <c r="O13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6" i="45"/>
  <c r="O57" i="45"/>
  <c r="O58" i="45"/>
  <c r="O7" i="45"/>
  <c r="O63" i="45"/>
  <c r="O64" i="45"/>
  <c r="O65" i="45"/>
  <c r="O66" i="45"/>
  <c r="O67" i="45"/>
  <c r="O68" i="45"/>
  <c r="O69" i="45"/>
  <c r="O70" i="45"/>
  <c r="O62" i="45"/>
  <c r="O8" i="44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7" i="44"/>
  <c r="O63" i="44"/>
  <c r="O64" i="44"/>
  <c r="O65" i="44"/>
  <c r="O66" i="44"/>
  <c r="O67" i="44"/>
  <c r="O68" i="44"/>
  <c r="O69" i="44"/>
  <c r="O70" i="44"/>
  <c r="O71" i="44"/>
  <c r="O72" i="44"/>
  <c r="O62" i="44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7" i="43"/>
  <c r="O56" i="43"/>
  <c r="O57" i="43"/>
  <c r="O58" i="43"/>
  <c r="O59" i="43"/>
  <c r="O60" i="43"/>
  <c r="O61" i="43"/>
  <c r="O62" i="43"/>
  <c r="O63" i="43"/>
  <c r="O55" i="43"/>
  <c r="O8" i="42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O7" i="42"/>
  <c r="O76" i="42"/>
  <c r="O77" i="42"/>
  <c r="O68" i="42"/>
  <c r="O69" i="42"/>
  <c r="O70" i="42"/>
  <c r="O71" i="42"/>
  <c r="O72" i="42"/>
  <c r="O73" i="42"/>
  <c r="O74" i="42"/>
  <c r="O75" i="42"/>
  <c r="O67" i="42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4" i="41"/>
  <c r="O35" i="41"/>
  <c r="O36" i="41"/>
  <c r="O37" i="41"/>
  <c r="O38" i="41"/>
  <c r="O39" i="41"/>
  <c r="O40" i="41"/>
  <c r="O41" i="41"/>
  <c r="O42" i="41"/>
  <c r="O43" i="41"/>
  <c r="O44" i="41"/>
  <c r="O45" i="41"/>
  <c r="O46" i="41"/>
  <c r="O47" i="41"/>
  <c r="O48" i="41"/>
  <c r="O49" i="41"/>
  <c r="O50" i="41"/>
  <c r="O7" i="41"/>
  <c r="O55" i="41"/>
  <c r="O56" i="41"/>
  <c r="O57" i="41"/>
  <c r="O58" i="41"/>
  <c r="O59" i="41"/>
  <c r="O60" i="41"/>
  <c r="O61" i="41"/>
  <c r="O62" i="41"/>
  <c r="O63" i="41"/>
  <c r="O64" i="41"/>
  <c r="O54" i="41"/>
  <c r="O8" i="40"/>
  <c r="O9" i="40"/>
  <c r="O10" i="40"/>
  <c r="O11" i="40"/>
  <c r="O12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7" i="40"/>
  <c r="O52" i="40"/>
  <c r="O53" i="40"/>
  <c r="O54" i="40"/>
  <c r="O55" i="40"/>
  <c r="O56" i="40"/>
  <c r="O57" i="40"/>
  <c r="O58" i="40"/>
  <c r="O59" i="40"/>
  <c r="O60" i="40"/>
  <c r="O51" i="40"/>
  <c r="O8" i="39"/>
  <c r="O9" i="39"/>
  <c r="O10" i="39"/>
  <c r="O11" i="39"/>
  <c r="O12" i="39"/>
  <c r="O13" i="39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7" i="39"/>
  <c r="O51" i="39"/>
  <c r="O52" i="39"/>
  <c r="O53" i="39"/>
  <c r="O54" i="39"/>
  <c r="O55" i="39"/>
  <c r="O57" i="39"/>
  <c r="O50" i="39"/>
  <c r="O8" i="38"/>
  <c r="O9" i="38"/>
  <c r="O10" i="38"/>
  <c r="O11" i="38"/>
  <c r="O12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O31" i="38"/>
  <c r="O32" i="38"/>
  <c r="O33" i="38"/>
  <c r="O34" i="38"/>
  <c r="O35" i="38"/>
  <c r="O36" i="38"/>
  <c r="O37" i="38"/>
  <c r="O38" i="38"/>
  <c r="O39" i="38"/>
  <c r="O40" i="38"/>
  <c r="O42" i="38"/>
  <c r="O43" i="38"/>
  <c r="O44" i="38"/>
  <c r="O45" i="38"/>
  <c r="O46" i="38"/>
  <c r="O47" i="38"/>
  <c r="O48" i="38"/>
  <c r="O49" i="38"/>
  <c r="O50" i="38"/>
  <c r="O51" i="38"/>
  <c r="O52" i="38"/>
  <c r="O53" i="38"/>
  <c r="O54" i="38"/>
  <c r="O55" i="38"/>
  <c r="O56" i="38"/>
  <c r="O57" i="38"/>
  <c r="O58" i="38"/>
  <c r="O59" i="38"/>
  <c r="O60" i="38"/>
  <c r="O7" i="38"/>
  <c r="O65" i="38"/>
  <c r="O66" i="38"/>
  <c r="O67" i="38"/>
  <c r="O68" i="38"/>
  <c r="O69" i="38"/>
  <c r="O70" i="38"/>
  <c r="O71" i="38"/>
  <c r="O72" i="38"/>
  <c r="O73" i="38"/>
  <c r="O74" i="38"/>
  <c r="O64" i="38"/>
  <c r="O8" i="37"/>
  <c r="O10" i="37"/>
  <c r="O11" i="37"/>
  <c r="O12" i="37"/>
  <c r="O13" i="37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7" i="37"/>
  <c r="O59" i="37"/>
  <c r="O60" i="37"/>
  <c r="O61" i="37"/>
  <c r="O62" i="37"/>
  <c r="O63" i="37"/>
  <c r="O64" i="37"/>
  <c r="O65" i="37"/>
  <c r="O58" i="37"/>
  <c r="O8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51" i="36"/>
  <c r="O52" i="36"/>
  <c r="O53" i="36"/>
  <c r="O54" i="36"/>
  <c r="O55" i="36"/>
  <c r="O7" i="36"/>
  <c r="O60" i="36"/>
  <c r="O61" i="36"/>
  <c r="O62" i="36"/>
  <c r="O63" i="36"/>
  <c r="O64" i="36"/>
  <c r="O65" i="36"/>
  <c r="O66" i="36"/>
  <c r="O67" i="36"/>
  <c r="O59" i="36"/>
  <c r="O8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4" i="35"/>
  <c r="O35" i="35"/>
  <c r="O36" i="35"/>
  <c r="O37" i="35"/>
  <c r="O38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7" i="35"/>
  <c r="O60" i="35"/>
  <c r="O61" i="35"/>
  <c r="O62" i="35"/>
  <c r="O63" i="35"/>
  <c r="O64" i="35"/>
  <c r="O65" i="35"/>
  <c r="O66" i="35"/>
  <c r="O67" i="35"/>
  <c r="O69" i="35"/>
  <c r="O71" i="35"/>
  <c r="O59" i="35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33" i="34"/>
  <c r="O34" i="34"/>
  <c r="O35" i="34"/>
  <c r="O36" i="34"/>
  <c r="O37" i="34"/>
  <c r="O38" i="34"/>
  <c r="O39" i="34"/>
  <c r="O40" i="34"/>
  <c r="O41" i="34"/>
  <c r="O42" i="34"/>
  <c r="O43" i="34"/>
  <c r="O44" i="34"/>
  <c r="O45" i="34"/>
  <c r="O46" i="34"/>
  <c r="O47" i="34"/>
  <c r="O48" i="34"/>
  <c r="O49" i="34"/>
  <c r="O50" i="34"/>
  <c r="O51" i="34"/>
  <c r="O52" i="34"/>
  <c r="O53" i="34"/>
  <c r="O54" i="34"/>
  <c r="O55" i="34"/>
  <c r="O7" i="34"/>
  <c r="O60" i="34"/>
  <c r="O61" i="34"/>
  <c r="O62" i="34"/>
  <c r="O63" i="34"/>
  <c r="O64" i="34"/>
  <c r="O65" i="34"/>
  <c r="O66" i="34"/>
  <c r="O67" i="34"/>
  <c r="O59" i="34"/>
  <c r="O8" i="33"/>
  <c r="O9" i="33"/>
  <c r="O10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O35" i="33"/>
  <c r="O36" i="33"/>
  <c r="O37" i="33"/>
  <c r="O38" i="33"/>
  <c r="O39" i="33"/>
  <c r="O40" i="33"/>
  <c r="O41" i="33"/>
  <c r="O42" i="33"/>
  <c r="O43" i="33"/>
  <c r="O44" i="33"/>
  <c r="O45" i="33"/>
  <c r="O46" i="33"/>
  <c r="O47" i="33"/>
  <c r="O48" i="33"/>
  <c r="O49" i="33"/>
  <c r="O50" i="33"/>
  <c r="O51" i="33"/>
  <c r="O52" i="33"/>
  <c r="O7" i="33"/>
  <c r="O57" i="33"/>
  <c r="O58" i="33"/>
  <c r="O59" i="33"/>
  <c r="O60" i="33"/>
  <c r="O61" i="33"/>
  <c r="O62" i="33"/>
  <c r="O63" i="33"/>
  <c r="O64" i="33"/>
  <c r="O65" i="33"/>
  <c r="O56" i="33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7" i="32"/>
  <c r="O56" i="32"/>
  <c r="O57" i="32"/>
  <c r="O58" i="32"/>
  <c r="O51" i="32"/>
  <c r="O49" i="31"/>
  <c r="O50" i="31"/>
  <c r="O51" i="31"/>
  <c r="O52" i="31"/>
  <c r="O53" i="31"/>
  <c r="O54" i="31"/>
  <c r="O55" i="31"/>
  <c r="O48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4" i="31"/>
  <c r="O7" i="31"/>
  <c r="O59" i="30"/>
  <c r="O60" i="30"/>
  <c r="O61" i="30"/>
  <c r="O62" i="30"/>
  <c r="O63" i="30"/>
  <c r="O64" i="30"/>
  <c r="O65" i="30"/>
  <c r="O66" i="30"/>
  <c r="O67" i="30"/>
  <c r="O68" i="30"/>
  <c r="O69" i="30"/>
  <c r="O70" i="30"/>
  <c r="O58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4" i="30"/>
  <c r="O35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7" i="30"/>
  <c r="O67" i="29"/>
  <c r="O68" i="29"/>
  <c r="O69" i="29"/>
  <c r="O70" i="29"/>
  <c r="O71" i="29"/>
  <c r="O72" i="29"/>
  <c r="O74" i="29"/>
  <c r="O75" i="29"/>
  <c r="O76" i="29"/>
  <c r="O77" i="29"/>
  <c r="O66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7" i="29"/>
  <c r="O39" i="28"/>
  <c r="O40" i="28"/>
  <c r="O41" i="28"/>
  <c r="O42" i="28"/>
  <c r="O43" i="28"/>
  <c r="O44" i="28"/>
  <c r="O45" i="28"/>
  <c r="O46" i="28"/>
  <c r="O47" i="28"/>
  <c r="O48" i="28"/>
  <c r="O49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7" i="28"/>
  <c r="O54" i="28"/>
  <c r="O55" i="28"/>
  <c r="O56" i="28"/>
  <c r="O57" i="28"/>
  <c r="O58" i="28"/>
  <c r="O59" i="28"/>
  <c r="O60" i="28"/>
  <c r="O62" i="28"/>
  <c r="O53" i="28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7" i="27"/>
  <c r="O70" i="27"/>
  <c r="O71" i="27"/>
  <c r="O72" i="27"/>
  <c r="O73" i="27"/>
  <c r="O74" i="27"/>
  <c r="O75" i="27"/>
  <c r="O76" i="27"/>
  <c r="O77" i="27"/>
  <c r="O78" i="27"/>
  <c r="O79" i="27"/>
  <c r="O69" i="27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7" i="26"/>
  <c r="O45" i="26"/>
  <c r="O46" i="26"/>
  <c r="O51" i="26"/>
  <c r="O44" i="26"/>
  <c r="O8" i="25"/>
  <c r="O9" i="25"/>
  <c r="O10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25" i="25"/>
  <c r="O26" i="25"/>
  <c r="O27" i="25"/>
  <c r="O32" i="25"/>
  <c r="O33" i="25"/>
  <c r="O34" i="25"/>
  <c r="O35" i="25"/>
  <c r="O36" i="25"/>
  <c r="O37" i="25"/>
  <c r="O38" i="25"/>
  <c r="O39" i="25"/>
  <c r="O40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7" i="25"/>
  <c r="O66" i="25"/>
  <c r="O67" i="25"/>
  <c r="O68" i="25"/>
  <c r="O69" i="25"/>
  <c r="O70" i="25"/>
  <c r="O71" i="25"/>
  <c r="O72" i="25"/>
  <c r="O73" i="25"/>
  <c r="O74" i="25"/>
  <c r="O75" i="25"/>
  <c r="O65" i="25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7" i="24"/>
  <c r="O62" i="24"/>
  <c r="O63" i="24"/>
  <c r="O56" i="24"/>
  <c r="O57" i="24"/>
  <c r="O58" i="24"/>
  <c r="O59" i="24"/>
  <c r="O60" i="24"/>
  <c r="O61" i="24"/>
  <c r="O55" i="24"/>
  <c r="O53" i="23"/>
  <c r="O54" i="23"/>
  <c r="O55" i="23"/>
  <c r="O56" i="23"/>
  <c r="O57" i="23"/>
  <c r="O58" i="23"/>
  <c r="O59" i="23"/>
  <c r="O52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7" i="23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7" i="22"/>
  <c r="O55" i="22"/>
  <c r="O56" i="22"/>
  <c r="O57" i="22"/>
  <c r="O58" i="22"/>
  <c r="O59" i="22"/>
  <c r="O61" i="22"/>
  <c r="O54" i="22"/>
  <c r="O60" i="21"/>
  <c r="O61" i="21"/>
  <c r="O62" i="21"/>
  <c r="O63" i="21"/>
  <c r="O64" i="21"/>
  <c r="O65" i="21"/>
  <c r="O66" i="21"/>
  <c r="O67" i="21"/>
  <c r="O59" i="21"/>
  <c r="O7" i="2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7" i="20"/>
  <c r="O38" i="20"/>
  <c r="O39" i="20"/>
  <c r="O40" i="20"/>
  <c r="O41" i="20"/>
  <c r="O42" i="20"/>
  <c r="O43" i="20"/>
  <c r="O44" i="20"/>
  <c r="O45" i="20"/>
  <c r="O46" i="20"/>
  <c r="O47" i="20"/>
  <c r="O50" i="20"/>
  <c r="O51" i="20"/>
  <c r="O52" i="20"/>
  <c r="O7" i="20"/>
  <c r="O57" i="20"/>
  <c r="O58" i="20"/>
  <c r="O59" i="20"/>
  <c r="O60" i="20"/>
  <c r="O61" i="20"/>
  <c r="O56" i="20"/>
  <c r="O8" i="19"/>
  <c r="O9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7" i="19"/>
  <c r="O48" i="19"/>
  <c r="O49" i="19"/>
  <c r="O50" i="19"/>
  <c r="O51" i="19"/>
  <c r="O52" i="19"/>
  <c r="O47" i="19"/>
  <c r="O62" i="18"/>
  <c r="O63" i="18"/>
  <c r="O64" i="18"/>
  <c r="O65" i="18"/>
  <c r="O66" i="18"/>
  <c r="O67" i="18"/>
  <c r="O68" i="18"/>
  <c r="O69" i="18"/>
  <c r="O70" i="18"/>
  <c r="O71" i="18"/>
  <c r="O61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7" i="18"/>
  <c r="O7" i="17"/>
  <c r="O47" i="17"/>
  <c r="O51" i="17"/>
  <c r="O8" i="16"/>
  <c r="O9" i="16"/>
  <c r="O10" i="16"/>
  <c r="O11" i="16"/>
  <c r="O12" i="16"/>
  <c r="O13" i="16"/>
  <c r="O23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7" i="16"/>
  <c r="O51" i="16"/>
  <c r="O52" i="16"/>
  <c r="O53" i="16"/>
  <c r="O54" i="16"/>
  <c r="O55" i="16"/>
  <c r="O56" i="16"/>
  <c r="O57" i="16"/>
  <c r="O59" i="16"/>
  <c r="O50" i="16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2" i="15"/>
  <c r="O43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7" i="15"/>
  <c r="O65" i="15"/>
  <c r="O66" i="15"/>
  <c r="O67" i="15"/>
  <c r="O68" i="15"/>
  <c r="O69" i="15"/>
  <c r="O70" i="15"/>
  <c r="O71" i="15"/>
  <c r="O72" i="15"/>
  <c r="O64" i="15"/>
  <c r="O7" i="14"/>
  <c r="O62" i="14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6" i="13"/>
  <c r="O27" i="13"/>
  <c r="O28" i="13"/>
  <c r="O7" i="13"/>
  <c r="O46" i="13"/>
  <c r="O47" i="13"/>
  <c r="O48" i="13"/>
  <c r="O49" i="13"/>
  <c r="O50" i="13"/>
  <c r="O51" i="13"/>
  <c r="O52" i="13"/>
  <c r="O45" i="13"/>
  <c r="O8" i="12"/>
  <c r="O9" i="12"/>
  <c r="O10" i="12"/>
  <c r="O11" i="12"/>
  <c r="O12" i="12"/>
  <c r="O13" i="12"/>
  <c r="O14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7" i="12"/>
  <c r="O52" i="12"/>
  <c r="O53" i="12"/>
  <c r="O54" i="12"/>
  <c r="O55" i="12"/>
  <c r="O56" i="12"/>
  <c r="O51" i="12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7" i="11"/>
  <c r="O63" i="11"/>
  <c r="O64" i="11"/>
  <c r="O65" i="11"/>
  <c r="O66" i="11"/>
  <c r="O67" i="11"/>
  <c r="O68" i="11"/>
  <c r="O69" i="11"/>
  <c r="O70" i="11"/>
  <c r="O62" i="11"/>
  <c r="O55" i="53"/>
  <c r="O56" i="53"/>
  <c r="O57" i="53"/>
  <c r="O58" i="53"/>
  <c r="O59" i="53"/>
  <c r="O60" i="53"/>
  <c r="O61" i="53"/>
  <c r="O63" i="53"/>
  <c r="O54" i="53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5" i="10"/>
  <c r="O36" i="10"/>
  <c r="O37" i="10"/>
  <c r="O38" i="10"/>
  <c r="O39" i="10"/>
  <c r="O40" i="10"/>
  <c r="O41" i="10"/>
  <c r="O42" i="10"/>
  <c r="O43" i="10"/>
  <c r="O7" i="10"/>
  <c r="O59" i="10"/>
  <c r="O60" i="10"/>
  <c r="O61" i="10"/>
  <c r="O62" i="10"/>
  <c r="O63" i="10"/>
  <c r="O64" i="10"/>
  <c r="O65" i="10"/>
  <c r="O66" i="10"/>
  <c r="O68" i="10"/>
  <c r="O58" i="10"/>
  <c r="O8" i="8"/>
  <c r="O9" i="8"/>
  <c r="O10" i="8"/>
  <c r="O11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30" i="8"/>
  <c r="O31" i="8"/>
  <c r="O32" i="8"/>
  <c r="O33" i="8"/>
  <c r="O34" i="8"/>
  <c r="O35" i="8"/>
  <c r="O36" i="8"/>
  <c r="O37" i="8"/>
  <c r="O7" i="8"/>
  <c r="O52" i="8"/>
  <c r="O53" i="8"/>
  <c r="O54" i="8"/>
  <c r="O55" i="8"/>
  <c r="O56" i="8"/>
  <c r="O57" i="8"/>
  <c r="O59" i="8"/>
  <c r="O51" i="8"/>
  <c r="O70" i="51"/>
  <c r="O71" i="51"/>
  <c r="O72" i="51"/>
  <c r="O73" i="51"/>
  <c r="O74" i="51"/>
  <c r="O75" i="51"/>
  <c r="O76" i="51"/>
  <c r="O77" i="51"/>
  <c r="O78" i="51"/>
  <c r="O79" i="51"/>
  <c r="O69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5" i="51"/>
  <c r="O46" i="51"/>
  <c r="O47" i="51"/>
  <c r="O48" i="51"/>
  <c r="O49" i="51"/>
  <c r="O50" i="51"/>
  <c r="O51" i="51"/>
  <c r="O52" i="51"/>
  <c r="O53" i="51"/>
  <c r="O54" i="51"/>
  <c r="O55" i="51"/>
  <c r="O56" i="51"/>
  <c r="O57" i="51"/>
  <c r="O58" i="51"/>
  <c r="O59" i="51"/>
  <c r="O60" i="51"/>
  <c r="O61" i="51"/>
  <c r="O62" i="51"/>
  <c r="O63" i="51"/>
  <c r="O64" i="51"/>
  <c r="O65" i="51"/>
  <c r="O7" i="51"/>
  <c r="O59" i="50"/>
  <c r="O60" i="50"/>
  <c r="O61" i="50"/>
  <c r="O62" i="50"/>
  <c r="O63" i="50"/>
  <c r="O64" i="50"/>
  <c r="O65" i="50"/>
  <c r="O66" i="50"/>
  <c r="O67" i="50"/>
  <c r="O58" i="50"/>
  <c r="O8" i="50"/>
  <c r="O9" i="50"/>
  <c r="O10" i="50"/>
  <c r="O11" i="50"/>
  <c r="O12" i="50"/>
  <c r="O13" i="50"/>
  <c r="O14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  <c r="O38" i="50"/>
  <c r="O39" i="50"/>
  <c r="O40" i="50"/>
  <c r="O41" i="50"/>
  <c r="O42" i="50"/>
  <c r="O43" i="50"/>
  <c r="O44" i="50"/>
  <c r="O45" i="50"/>
  <c r="O46" i="50"/>
  <c r="O47" i="50"/>
  <c r="O48" i="50"/>
  <c r="O49" i="50"/>
  <c r="O50" i="50"/>
  <c r="O51" i="50"/>
  <c r="O52" i="50"/>
  <c r="O53" i="50"/>
  <c r="O54" i="50"/>
  <c r="O7" i="50"/>
  <c r="O56" i="6"/>
  <c r="O57" i="6"/>
  <c r="O50" i="6"/>
  <c r="N50" i="6"/>
  <c r="O55" i="5"/>
  <c r="O49" i="5"/>
  <c r="O50" i="5"/>
  <c r="O51" i="5"/>
  <c r="O52" i="5"/>
  <c r="O53" i="5"/>
  <c r="O54" i="5"/>
  <c r="O48" i="5"/>
  <c r="O56" i="49"/>
  <c r="O57" i="49"/>
  <c r="O58" i="49"/>
  <c r="O59" i="49"/>
  <c r="O60" i="49"/>
  <c r="O61" i="49"/>
  <c r="O62" i="49"/>
  <c r="O55" i="49"/>
  <c r="O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7" i="49"/>
  <c r="O58" i="3"/>
  <c r="O51" i="3"/>
  <c r="O52" i="3"/>
  <c r="O53" i="3"/>
  <c r="O54" i="3"/>
  <c r="O55" i="3"/>
  <c r="O56" i="3"/>
  <c r="O57" i="3"/>
  <c r="O50" i="3"/>
  <c r="O8" i="3"/>
  <c r="O9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7" i="3"/>
  <c r="O59" i="2"/>
  <c r="O60" i="2"/>
  <c r="O61" i="2"/>
  <c r="O62" i="2"/>
  <c r="O63" i="2"/>
  <c r="O64" i="2"/>
  <c r="O65" i="2"/>
  <c r="O66" i="2"/>
  <c r="O67" i="2"/>
  <c r="O58" i="2"/>
  <c r="O54" i="2"/>
  <c r="O8" i="2"/>
  <c r="O9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72" i="1"/>
  <c r="O64" i="1"/>
  <c r="O6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5" i="1"/>
  <c r="O66" i="1"/>
  <c r="O67" i="1"/>
  <c r="O68" i="1"/>
  <c r="O69" i="1"/>
  <c r="O70" i="1"/>
  <c r="O71" i="1"/>
  <c r="N8" i="3"/>
  <c r="N47" i="3"/>
  <c r="N9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7" i="3"/>
  <c r="N53" i="3"/>
  <c r="N31" i="1"/>
  <c r="N26" i="2"/>
  <c r="N26" i="51"/>
  <c r="N37" i="43"/>
  <c r="N39" i="44"/>
  <c r="N71" i="44"/>
  <c r="D66" i="27"/>
  <c r="N45" i="49"/>
  <c r="N32" i="38"/>
  <c r="N37" i="25"/>
  <c r="N58" i="23"/>
  <c r="N31" i="40"/>
  <c r="N59" i="40"/>
  <c r="O70" i="14"/>
  <c r="N70" i="14"/>
  <c r="N13" i="43"/>
  <c r="N13" i="24"/>
  <c r="N58" i="40"/>
  <c r="N78" i="51"/>
  <c r="N62" i="43"/>
  <c r="N73" i="38"/>
  <c r="N69" i="45"/>
  <c r="N66" i="50"/>
  <c r="M55" i="47"/>
  <c r="L55" i="47"/>
  <c r="K55" i="47"/>
  <c r="J55" i="47"/>
  <c r="D55" i="47"/>
  <c r="C55" i="47"/>
  <c r="B55" i="47"/>
  <c r="M72" i="46"/>
  <c r="L72" i="46"/>
  <c r="K72" i="46"/>
  <c r="J72" i="46"/>
  <c r="D72" i="46"/>
  <c r="C72" i="46"/>
  <c r="B72" i="46"/>
  <c r="M73" i="45"/>
  <c r="L73" i="45"/>
  <c r="K73" i="45"/>
  <c r="J73" i="45"/>
  <c r="D73" i="45"/>
  <c r="C73" i="45"/>
  <c r="B73" i="45"/>
  <c r="M75" i="44"/>
  <c r="L75" i="44"/>
  <c r="K75" i="44"/>
  <c r="J75" i="44"/>
  <c r="D75" i="44"/>
  <c r="C75" i="44"/>
  <c r="B75" i="44"/>
  <c r="M66" i="43"/>
  <c r="L66" i="43"/>
  <c r="K66" i="43"/>
  <c r="J66" i="43"/>
  <c r="D66" i="43"/>
  <c r="C66" i="43"/>
  <c r="B66" i="43"/>
  <c r="M80" i="42"/>
  <c r="L80" i="42"/>
  <c r="K80" i="42"/>
  <c r="J80" i="42"/>
  <c r="D80" i="42"/>
  <c r="C80" i="42"/>
  <c r="B80" i="42"/>
  <c r="M67" i="41"/>
  <c r="L67" i="41"/>
  <c r="K67" i="41"/>
  <c r="J67" i="41"/>
  <c r="D67" i="41"/>
  <c r="C67" i="41"/>
  <c r="B67" i="41"/>
  <c r="M63" i="40"/>
  <c r="L63" i="40"/>
  <c r="K63" i="40"/>
  <c r="J63" i="40"/>
  <c r="D63" i="40"/>
  <c r="C63" i="40"/>
  <c r="B63" i="40"/>
  <c r="M60" i="39"/>
  <c r="L60" i="39"/>
  <c r="K60" i="39"/>
  <c r="J60" i="39"/>
  <c r="D60" i="39"/>
  <c r="C60" i="39"/>
  <c r="B60" i="39"/>
  <c r="M77" i="38"/>
  <c r="L77" i="38"/>
  <c r="K77" i="38"/>
  <c r="J77" i="38"/>
  <c r="D77" i="38"/>
  <c r="C77" i="38"/>
  <c r="B77" i="38"/>
  <c r="M68" i="37"/>
  <c r="L68" i="37"/>
  <c r="K68" i="37"/>
  <c r="J68" i="37"/>
  <c r="D68" i="37"/>
  <c r="C68" i="37"/>
  <c r="B68" i="37"/>
  <c r="M70" i="36"/>
  <c r="L70" i="36"/>
  <c r="K70" i="36"/>
  <c r="J70" i="36"/>
  <c r="D70" i="36"/>
  <c r="C70" i="36"/>
  <c r="B70" i="36"/>
  <c r="M74" i="35"/>
  <c r="L74" i="35"/>
  <c r="K74" i="35"/>
  <c r="J74" i="35"/>
  <c r="D74" i="35"/>
  <c r="C74" i="35"/>
  <c r="B74" i="35"/>
  <c r="M70" i="34"/>
  <c r="L70" i="34"/>
  <c r="K70" i="34"/>
  <c r="J70" i="34"/>
  <c r="D70" i="34"/>
  <c r="C70" i="34"/>
  <c r="B70" i="34"/>
  <c r="M68" i="33"/>
  <c r="L68" i="33"/>
  <c r="K68" i="33"/>
  <c r="J68" i="33"/>
  <c r="D68" i="33"/>
  <c r="C68" i="33"/>
  <c r="B68" i="33"/>
  <c r="M61" i="32"/>
  <c r="L61" i="32"/>
  <c r="K61" i="32"/>
  <c r="J61" i="32"/>
  <c r="D61" i="32"/>
  <c r="C61" i="32"/>
  <c r="B61" i="32"/>
  <c r="M58" i="31"/>
  <c r="L58" i="31"/>
  <c r="K58" i="31"/>
  <c r="J58" i="31"/>
  <c r="D58" i="31"/>
  <c r="C58" i="31"/>
  <c r="B58" i="31"/>
  <c r="M73" i="30"/>
  <c r="L73" i="30"/>
  <c r="K73" i="30"/>
  <c r="J73" i="30"/>
  <c r="D73" i="30"/>
  <c r="C73" i="30"/>
  <c r="B73" i="30"/>
  <c r="M80" i="29"/>
  <c r="L80" i="29"/>
  <c r="K80" i="29"/>
  <c r="J80" i="29"/>
  <c r="D80" i="29"/>
  <c r="C80" i="29"/>
  <c r="B80" i="29"/>
  <c r="M65" i="28"/>
  <c r="L65" i="28"/>
  <c r="K65" i="28"/>
  <c r="J65" i="28"/>
  <c r="D65" i="28"/>
  <c r="C65" i="28"/>
  <c r="B65" i="28"/>
  <c r="M82" i="27"/>
  <c r="L82" i="27"/>
  <c r="K82" i="27"/>
  <c r="J82" i="27"/>
  <c r="D82" i="27"/>
  <c r="C82" i="27"/>
  <c r="B82" i="27"/>
  <c r="M54" i="26"/>
  <c r="L54" i="26"/>
  <c r="K54" i="26"/>
  <c r="J54" i="26"/>
  <c r="D54" i="26"/>
  <c r="C54" i="26"/>
  <c r="B54" i="26"/>
  <c r="M78" i="25"/>
  <c r="L78" i="25"/>
  <c r="K78" i="25"/>
  <c r="J78" i="25"/>
  <c r="D78" i="25"/>
  <c r="C78" i="25"/>
  <c r="B78" i="25"/>
  <c r="M66" i="24"/>
  <c r="L66" i="24"/>
  <c r="K66" i="24"/>
  <c r="J66" i="24"/>
  <c r="D66" i="24"/>
  <c r="C66" i="24"/>
  <c r="B66" i="24"/>
  <c r="M62" i="23"/>
  <c r="L62" i="23"/>
  <c r="K62" i="23"/>
  <c r="J62" i="23"/>
  <c r="D62" i="23"/>
  <c r="C62" i="23"/>
  <c r="B62" i="23"/>
  <c r="M64" i="22"/>
  <c r="L64" i="22"/>
  <c r="K64" i="22"/>
  <c r="J64" i="22"/>
  <c r="D64" i="22"/>
  <c r="C64" i="22"/>
  <c r="B64" i="22"/>
  <c r="M70" i="21"/>
  <c r="L70" i="21"/>
  <c r="K70" i="21"/>
  <c r="J70" i="21"/>
  <c r="D70" i="21"/>
  <c r="C70" i="21"/>
  <c r="B70" i="21"/>
  <c r="M64" i="20"/>
  <c r="L64" i="20"/>
  <c r="K64" i="20"/>
  <c r="J64" i="20"/>
  <c r="D64" i="20"/>
  <c r="C64" i="20"/>
  <c r="B64" i="20"/>
  <c r="M55" i="19"/>
  <c r="L55" i="19"/>
  <c r="K55" i="19"/>
  <c r="J55" i="19"/>
  <c r="D55" i="19"/>
  <c r="C55" i="19"/>
  <c r="B55" i="19"/>
  <c r="M74" i="18"/>
  <c r="L74" i="18"/>
  <c r="K74" i="18"/>
  <c r="J74" i="18"/>
  <c r="D74" i="18"/>
  <c r="C74" i="18"/>
  <c r="B74" i="18"/>
  <c r="M58" i="17"/>
  <c r="L58" i="17"/>
  <c r="K58" i="17"/>
  <c r="J58" i="17"/>
  <c r="D58" i="17"/>
  <c r="C58" i="17"/>
  <c r="B58" i="17"/>
  <c r="M62" i="16"/>
  <c r="L62" i="16"/>
  <c r="K62" i="16"/>
  <c r="J62" i="16"/>
  <c r="D62" i="16"/>
  <c r="C62" i="16"/>
  <c r="B62" i="16"/>
  <c r="M75" i="15"/>
  <c r="L75" i="15"/>
  <c r="K75" i="15"/>
  <c r="J75" i="15"/>
  <c r="D75" i="15"/>
  <c r="C75" i="15"/>
  <c r="B75" i="15"/>
  <c r="M74" i="14"/>
  <c r="L74" i="14"/>
  <c r="K74" i="14"/>
  <c r="J74" i="14"/>
  <c r="D74" i="14"/>
  <c r="C74" i="14"/>
  <c r="B74" i="14"/>
  <c r="M55" i="13"/>
  <c r="L55" i="13"/>
  <c r="K55" i="13"/>
  <c r="J55" i="13"/>
  <c r="D55" i="13"/>
  <c r="C55" i="13"/>
  <c r="B55" i="13"/>
  <c r="M59" i="12"/>
  <c r="L59" i="12"/>
  <c r="K59" i="12"/>
  <c r="J59" i="12"/>
  <c r="D59" i="12"/>
  <c r="C59" i="12"/>
  <c r="B59" i="12"/>
  <c r="M73" i="11"/>
  <c r="L73" i="11"/>
  <c r="K73" i="11"/>
  <c r="D73" i="11"/>
  <c r="C73" i="11"/>
  <c r="B73" i="11"/>
  <c r="M66" i="53"/>
  <c r="L66" i="53"/>
  <c r="K66" i="53"/>
  <c r="J66" i="53"/>
  <c r="D66" i="53"/>
  <c r="C66" i="53"/>
  <c r="B66" i="53"/>
  <c r="M71" i="10"/>
  <c r="L71" i="10"/>
  <c r="K71" i="10"/>
  <c r="J71" i="10"/>
  <c r="D71" i="10"/>
  <c r="C71" i="10"/>
  <c r="B71" i="10"/>
  <c r="M62" i="8"/>
  <c r="L62" i="8"/>
  <c r="K62" i="8"/>
  <c r="J62" i="8"/>
  <c r="D62" i="8"/>
  <c r="C62" i="8"/>
  <c r="B62" i="8"/>
  <c r="M82" i="51"/>
  <c r="L82" i="51"/>
  <c r="K82" i="51"/>
  <c r="J82" i="51"/>
  <c r="D82" i="51"/>
  <c r="C82" i="51"/>
  <c r="B82" i="51"/>
  <c r="M70" i="50"/>
  <c r="L70" i="50"/>
  <c r="K70" i="50"/>
  <c r="J70" i="50"/>
  <c r="D70" i="50"/>
  <c r="C70" i="50"/>
  <c r="B70" i="50"/>
  <c r="M60" i="6"/>
  <c r="L60" i="6"/>
  <c r="K60" i="6"/>
  <c r="J60" i="6"/>
  <c r="D60" i="6"/>
  <c r="C60" i="6"/>
  <c r="B60" i="6"/>
  <c r="M58" i="5"/>
  <c r="L58" i="5"/>
  <c r="K58" i="5"/>
  <c r="J58" i="5"/>
  <c r="D58" i="5"/>
  <c r="C58" i="5"/>
  <c r="B58" i="5"/>
  <c r="M65" i="49"/>
  <c r="L65" i="49"/>
  <c r="K65" i="49"/>
  <c r="J65" i="49"/>
  <c r="D65" i="49"/>
  <c r="C65" i="49"/>
  <c r="B65" i="49"/>
  <c r="M61" i="3"/>
  <c r="L61" i="3"/>
  <c r="K61" i="3"/>
  <c r="J61" i="3"/>
  <c r="D61" i="3"/>
  <c r="C61" i="3"/>
  <c r="B61" i="3"/>
  <c r="M70" i="2"/>
  <c r="L70" i="2"/>
  <c r="K70" i="2"/>
  <c r="J70" i="2"/>
  <c r="D70" i="2"/>
  <c r="C70" i="2"/>
  <c r="B70" i="2"/>
  <c r="M75" i="1"/>
  <c r="L75" i="1"/>
  <c r="K75" i="1"/>
  <c r="J75" i="1"/>
  <c r="B75" i="1"/>
  <c r="C75" i="1"/>
  <c r="D75" i="1"/>
  <c r="N30" i="20"/>
  <c r="N39" i="46"/>
  <c r="N31" i="5"/>
  <c r="O31" i="5"/>
  <c r="N63" i="41"/>
  <c r="N64" i="33"/>
  <c r="N49" i="31"/>
  <c r="N50" i="37"/>
  <c r="N7" i="14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7" i="5"/>
  <c r="O39" i="8"/>
  <c r="O40" i="8"/>
  <c r="O41" i="8"/>
  <c r="O42" i="8"/>
  <c r="O43" i="8"/>
  <c r="O44" i="8"/>
  <c r="O45" i="8"/>
  <c r="O46" i="8"/>
  <c r="O47" i="8"/>
  <c r="O45" i="10"/>
  <c r="O46" i="10"/>
  <c r="O47" i="10"/>
  <c r="O48" i="10"/>
  <c r="O49" i="10"/>
  <c r="O50" i="10"/>
  <c r="O51" i="10"/>
  <c r="O52" i="10"/>
  <c r="O53" i="10"/>
  <c r="O54" i="10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3" i="53"/>
  <c r="O24" i="53"/>
  <c r="O25" i="53"/>
  <c r="O26" i="53"/>
  <c r="O27" i="53"/>
  <c r="O28" i="53"/>
  <c r="O29" i="53"/>
  <c r="O30" i="53"/>
  <c r="O31" i="53"/>
  <c r="O32" i="53"/>
  <c r="O33" i="53"/>
  <c r="O34" i="53"/>
  <c r="O35" i="53"/>
  <c r="O36" i="53"/>
  <c r="O37" i="53"/>
  <c r="O38" i="53"/>
  <c r="O39" i="53"/>
  <c r="O40" i="53"/>
  <c r="O41" i="53"/>
  <c r="O42" i="53"/>
  <c r="O43" i="53"/>
  <c r="O44" i="53"/>
  <c r="O45" i="53"/>
  <c r="O46" i="53"/>
  <c r="O47" i="53"/>
  <c r="O48" i="53"/>
  <c r="O49" i="53"/>
  <c r="O50" i="53"/>
  <c r="O7" i="53"/>
  <c r="O30" i="13"/>
  <c r="O31" i="13"/>
  <c r="O32" i="13"/>
  <c r="O33" i="13"/>
  <c r="O35" i="13"/>
  <c r="O36" i="13"/>
  <c r="O37" i="13"/>
  <c r="O38" i="13"/>
  <c r="O39" i="13"/>
  <c r="O40" i="13"/>
  <c r="O41" i="13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63" i="14"/>
  <c r="O64" i="14"/>
  <c r="O65" i="14"/>
  <c r="O66" i="14"/>
  <c r="O67" i="14"/>
  <c r="O68" i="14"/>
  <c r="O69" i="14"/>
  <c r="O71" i="14"/>
  <c r="O52" i="17"/>
  <c r="O53" i="17"/>
  <c r="O54" i="17"/>
  <c r="O55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8" i="21"/>
  <c r="O9" i="21"/>
  <c r="O10" i="21"/>
  <c r="O11" i="21"/>
  <c r="O12" i="21"/>
  <c r="O13" i="21"/>
  <c r="O14" i="21"/>
  <c r="O15" i="21"/>
  <c r="O16" i="21"/>
  <c r="O17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M53" i="47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F47" i="16"/>
  <c r="N10" i="11"/>
  <c r="N10" i="10"/>
  <c r="N12" i="50"/>
  <c r="N30" i="15"/>
  <c r="B66" i="51"/>
  <c r="G80" i="51"/>
  <c r="M6" i="47"/>
  <c r="L6" i="47"/>
  <c r="L46" i="47"/>
  <c r="K6" i="47"/>
  <c r="J6" i="47"/>
  <c r="J46" i="47"/>
  <c r="I6" i="47"/>
  <c r="H6" i="47"/>
  <c r="H46" i="47"/>
  <c r="G6" i="47"/>
  <c r="G46" i="47"/>
  <c r="F6" i="47"/>
  <c r="E6" i="47"/>
  <c r="D6" i="47"/>
  <c r="C6" i="47"/>
  <c r="B6" i="47"/>
  <c r="B46" i="47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C47" i="16"/>
  <c r="C52" i="43"/>
  <c r="B59" i="11"/>
  <c r="E47" i="39"/>
  <c r="B47" i="39"/>
  <c r="N10" i="50"/>
  <c r="N9" i="50"/>
  <c r="N38" i="50"/>
  <c r="N27" i="50"/>
  <c r="N53" i="50"/>
  <c r="N22" i="36"/>
  <c r="N32" i="36"/>
  <c r="M64" i="42"/>
  <c r="B64" i="42"/>
  <c r="C64" i="42"/>
  <c r="D64" i="42"/>
  <c r="E64" i="42"/>
  <c r="F64" i="42"/>
  <c r="G64" i="42"/>
  <c r="H64" i="42"/>
  <c r="N64" i="42"/>
  <c r="J64" i="42"/>
  <c r="K64" i="42"/>
  <c r="L64" i="42"/>
  <c r="N69" i="42"/>
  <c r="N68" i="42"/>
  <c r="N12" i="42"/>
  <c r="N32" i="27"/>
  <c r="N20" i="27"/>
  <c r="N41" i="18"/>
  <c r="N32" i="53"/>
  <c r="N33" i="31"/>
  <c r="D59" i="14"/>
  <c r="B59" i="14"/>
  <c r="H50" i="28"/>
  <c r="G50" i="28"/>
  <c r="M58" i="46"/>
  <c r="L58" i="46"/>
  <c r="K58" i="46"/>
  <c r="J58" i="46"/>
  <c r="N47" i="40"/>
  <c r="N48" i="40"/>
  <c r="N51" i="40"/>
  <c r="M50" i="28"/>
  <c r="C50" i="28"/>
  <c r="L50" i="28"/>
  <c r="M72" i="18"/>
  <c r="L72" i="18"/>
  <c r="K72" i="18"/>
  <c r="C61" i="1"/>
  <c r="B61" i="1"/>
  <c r="E61" i="1"/>
  <c r="F61" i="1"/>
  <c r="G61" i="1"/>
  <c r="H61" i="1"/>
  <c r="I61" i="1"/>
  <c r="J61" i="1"/>
  <c r="O61" i="1"/>
  <c r="K61" i="1"/>
  <c r="L61" i="1"/>
  <c r="M61" i="1"/>
  <c r="C55" i="2"/>
  <c r="D61" i="1"/>
  <c r="C47" i="3"/>
  <c r="B47" i="3"/>
  <c r="D47" i="3"/>
  <c r="J47" i="3"/>
  <c r="H47" i="3"/>
  <c r="F47" i="3"/>
  <c r="M52" i="49"/>
  <c r="L52" i="49"/>
  <c r="K52" i="49"/>
  <c r="J52" i="49"/>
  <c r="I52" i="49"/>
  <c r="H52" i="49"/>
  <c r="F52" i="49"/>
  <c r="G52" i="49"/>
  <c r="E52" i="49"/>
  <c r="D52" i="49"/>
  <c r="C52" i="49"/>
  <c r="B52" i="49"/>
  <c r="O52" i="49"/>
  <c r="O6" i="6"/>
  <c r="N11" i="46"/>
  <c r="N22" i="37"/>
  <c r="N38" i="37"/>
  <c r="N10" i="28"/>
  <c r="N24" i="25"/>
  <c r="N42" i="25"/>
  <c r="N9" i="24"/>
  <c r="N10" i="23"/>
  <c r="N28" i="22"/>
  <c r="N22" i="21"/>
  <c r="N23" i="21"/>
  <c r="N21" i="20"/>
  <c r="N20" i="17"/>
  <c r="N20" i="16"/>
  <c r="N19" i="16"/>
  <c r="M57" i="12"/>
  <c r="N45" i="10"/>
  <c r="N18" i="8"/>
  <c r="N10" i="49"/>
  <c r="N18" i="5"/>
  <c r="N42" i="33"/>
  <c r="N9" i="47"/>
  <c r="N27" i="46"/>
  <c r="N43" i="44"/>
  <c r="N22" i="43"/>
  <c r="N9" i="41"/>
  <c r="N42" i="40"/>
  <c r="N12" i="38"/>
  <c r="N19" i="35"/>
  <c r="N8" i="31"/>
  <c r="N11" i="30"/>
  <c r="N9" i="28"/>
  <c r="N16" i="28"/>
  <c r="N12" i="27"/>
  <c r="N28" i="26"/>
  <c r="N19" i="26"/>
  <c r="N9" i="22"/>
  <c r="N50" i="19"/>
  <c r="N37" i="18"/>
  <c r="N22" i="18"/>
  <c r="N10" i="17"/>
  <c r="N12" i="15"/>
  <c r="N43" i="15"/>
  <c r="N33" i="15"/>
  <c r="N39" i="10"/>
  <c r="N15" i="51"/>
  <c r="N9" i="8"/>
  <c r="N31" i="2"/>
  <c r="N12" i="2"/>
  <c r="N11" i="1"/>
  <c r="K61" i="15"/>
  <c r="N42" i="15"/>
  <c r="N36" i="15"/>
  <c r="N30" i="19"/>
  <c r="K51" i="22"/>
  <c r="N35" i="22"/>
  <c r="K66" i="27"/>
  <c r="N37" i="27"/>
  <c r="N68" i="30"/>
  <c r="N56" i="11"/>
  <c r="N9" i="26"/>
  <c r="N11" i="14"/>
  <c r="K58" i="18"/>
  <c r="N11" i="36"/>
  <c r="N9" i="43"/>
  <c r="N16" i="53"/>
  <c r="N13" i="50"/>
  <c r="N64" i="50"/>
  <c r="N65" i="50"/>
  <c r="N45" i="13"/>
  <c r="N51" i="8"/>
  <c r="N11" i="25"/>
  <c r="N13" i="32"/>
  <c r="N10" i="16"/>
  <c r="N12" i="21"/>
  <c r="N22" i="45"/>
  <c r="N11" i="44"/>
  <c r="J61" i="40"/>
  <c r="N58" i="10"/>
  <c r="K56" i="34"/>
  <c r="N11" i="34"/>
  <c r="N17" i="34"/>
  <c r="N33" i="28"/>
  <c r="N32" i="28"/>
  <c r="N60" i="28"/>
  <c r="N13" i="51"/>
  <c r="A2" i="44"/>
  <c r="J41" i="26"/>
  <c r="N32" i="5"/>
  <c r="N48" i="10"/>
  <c r="N35" i="10"/>
  <c r="N39" i="17"/>
  <c r="N23" i="17"/>
  <c r="N40" i="44"/>
  <c r="N17" i="40"/>
  <c r="N34" i="40"/>
  <c r="N49" i="53"/>
  <c r="N54" i="12"/>
  <c r="J55" i="37"/>
  <c r="N29" i="37"/>
  <c r="N58" i="37"/>
  <c r="N51" i="39"/>
  <c r="H58" i="46"/>
  <c r="I58" i="46"/>
  <c r="I51" i="41"/>
  <c r="N15" i="31"/>
  <c r="N12" i="29"/>
  <c r="J44" i="19"/>
  <c r="N56" i="16"/>
  <c r="N56" i="27"/>
  <c r="J80" i="27"/>
  <c r="J72" i="18"/>
  <c r="G72" i="18"/>
  <c r="H72" i="18"/>
  <c r="I72" i="18"/>
  <c r="J59" i="3"/>
  <c r="J48" i="8"/>
  <c r="N8" i="8"/>
  <c r="I48" i="32"/>
  <c r="N55" i="32"/>
  <c r="I62" i="25"/>
  <c r="N8" i="24"/>
  <c r="I48" i="8"/>
  <c r="N11" i="8"/>
  <c r="N53" i="8"/>
  <c r="N44" i="42"/>
  <c r="N52" i="3"/>
  <c r="N41" i="43"/>
  <c r="I55" i="37"/>
  <c r="B72" i="18"/>
  <c r="O72" i="18"/>
  <c r="C72" i="18"/>
  <c r="D72" i="18"/>
  <c r="E72" i="18"/>
  <c r="N72" i="18"/>
  <c r="F72" i="18"/>
  <c r="N71" i="18"/>
  <c r="N70" i="18"/>
  <c r="I53" i="33"/>
  <c r="N58" i="33"/>
  <c r="N53" i="32"/>
  <c r="I51" i="22"/>
  <c r="N10" i="22"/>
  <c r="N11" i="19"/>
  <c r="N8" i="26"/>
  <c r="N25" i="31"/>
  <c r="N50" i="31"/>
  <c r="N10" i="13"/>
  <c r="N57" i="49"/>
  <c r="I48" i="17"/>
  <c r="N13" i="2"/>
  <c r="N10" i="47"/>
  <c r="B58" i="46"/>
  <c r="C58" i="46"/>
  <c r="D58" i="46"/>
  <c r="E58" i="46"/>
  <c r="F58" i="46"/>
  <c r="G58" i="46"/>
  <c r="N21" i="46"/>
  <c r="N7" i="46"/>
  <c r="N64" i="46"/>
  <c r="N9" i="16"/>
  <c r="N42" i="20"/>
  <c r="N35" i="23"/>
  <c r="N32" i="21"/>
  <c r="I56" i="21"/>
  <c r="N27" i="21"/>
  <c r="N55" i="21"/>
  <c r="I48" i="40"/>
  <c r="H56" i="21"/>
  <c r="N52" i="40"/>
  <c r="N60" i="40"/>
  <c r="N8" i="40"/>
  <c r="N9" i="40"/>
  <c r="N10" i="40"/>
  <c r="N11" i="40"/>
  <c r="N12" i="40"/>
  <c r="N13" i="40"/>
  <c r="N14" i="40"/>
  <c r="N15" i="40"/>
  <c r="N16" i="40"/>
  <c r="N18" i="40"/>
  <c r="N19" i="40"/>
  <c r="N20" i="40"/>
  <c r="N21" i="40"/>
  <c r="N22" i="40"/>
  <c r="N23" i="40"/>
  <c r="N24" i="40"/>
  <c r="N25" i="40"/>
  <c r="N26" i="40"/>
  <c r="N28" i="40"/>
  <c r="N29" i="40"/>
  <c r="N30" i="40"/>
  <c r="N32" i="40"/>
  <c r="N33" i="40"/>
  <c r="N35" i="40"/>
  <c r="N36" i="40"/>
  <c r="N37" i="40"/>
  <c r="N38" i="40"/>
  <c r="N39" i="40"/>
  <c r="N40" i="40"/>
  <c r="N41" i="40"/>
  <c r="N43" i="40"/>
  <c r="N44" i="40"/>
  <c r="N45" i="40"/>
  <c r="N46" i="40"/>
  <c r="N7" i="40"/>
  <c r="N53" i="40"/>
  <c r="N54" i="40"/>
  <c r="N55" i="40"/>
  <c r="N56" i="40"/>
  <c r="N57" i="40"/>
  <c r="N59" i="21"/>
  <c r="N8" i="21"/>
  <c r="N9" i="21"/>
  <c r="N10" i="21"/>
  <c r="N11" i="21"/>
  <c r="N13" i="21"/>
  <c r="N14" i="21"/>
  <c r="N15" i="21"/>
  <c r="N16" i="21"/>
  <c r="N17" i="21"/>
  <c r="N19" i="21"/>
  <c r="N20" i="21"/>
  <c r="N21" i="21"/>
  <c r="N24" i="21"/>
  <c r="N25" i="21"/>
  <c r="N26" i="21"/>
  <c r="N28" i="21"/>
  <c r="N29" i="21"/>
  <c r="N30" i="21"/>
  <c r="N31" i="21"/>
  <c r="N33" i="21"/>
  <c r="N34" i="21"/>
  <c r="N35" i="21"/>
  <c r="N36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7" i="21"/>
  <c r="N7" i="42"/>
  <c r="M70" i="46"/>
  <c r="L70" i="46"/>
  <c r="K70" i="46"/>
  <c r="J70" i="46"/>
  <c r="I70" i="46"/>
  <c r="H70" i="46"/>
  <c r="G70" i="46"/>
  <c r="F70" i="46"/>
  <c r="E70" i="46"/>
  <c r="D70" i="46"/>
  <c r="C70" i="46"/>
  <c r="O70" i="46"/>
  <c r="B70" i="46"/>
  <c r="M71" i="45"/>
  <c r="L71" i="45"/>
  <c r="K71" i="45"/>
  <c r="J71" i="45"/>
  <c r="I71" i="45"/>
  <c r="H71" i="45"/>
  <c r="G71" i="45"/>
  <c r="F71" i="45"/>
  <c r="E71" i="45"/>
  <c r="D71" i="45"/>
  <c r="C71" i="45"/>
  <c r="O71" i="45"/>
  <c r="B71" i="45"/>
  <c r="M52" i="43"/>
  <c r="L52" i="43"/>
  <c r="K52" i="43"/>
  <c r="J52" i="43"/>
  <c r="I52" i="43"/>
  <c r="H52" i="43"/>
  <c r="G52" i="43"/>
  <c r="F52" i="43"/>
  <c r="E52" i="43"/>
  <c r="D52" i="43"/>
  <c r="B52" i="43"/>
  <c r="M51" i="41"/>
  <c r="L51" i="41"/>
  <c r="K51" i="41"/>
  <c r="J51" i="41"/>
  <c r="H51" i="41"/>
  <c r="G51" i="41"/>
  <c r="F51" i="41"/>
  <c r="E51" i="41"/>
  <c r="O51" i="41"/>
  <c r="D51" i="41"/>
  <c r="C51" i="41"/>
  <c r="B51" i="41"/>
  <c r="M68" i="34"/>
  <c r="L68" i="34"/>
  <c r="K68" i="34"/>
  <c r="J68" i="34"/>
  <c r="I68" i="34"/>
  <c r="H68" i="34"/>
  <c r="G68" i="34"/>
  <c r="F68" i="34"/>
  <c r="E68" i="34"/>
  <c r="D68" i="34"/>
  <c r="C68" i="34"/>
  <c r="M56" i="34"/>
  <c r="L56" i="34"/>
  <c r="J56" i="34"/>
  <c r="I56" i="34"/>
  <c r="H56" i="34"/>
  <c r="G56" i="34"/>
  <c r="F56" i="34"/>
  <c r="E56" i="34"/>
  <c r="D56" i="34"/>
  <c r="C56" i="34"/>
  <c r="M66" i="33"/>
  <c r="L66" i="33"/>
  <c r="K66" i="33"/>
  <c r="J66" i="33"/>
  <c r="I66" i="33"/>
  <c r="H66" i="33"/>
  <c r="G66" i="33"/>
  <c r="F66" i="33"/>
  <c r="E66" i="33"/>
  <c r="D66" i="33"/>
  <c r="C66" i="33"/>
  <c r="B66" i="33"/>
  <c r="N52" i="33"/>
  <c r="N51" i="33"/>
  <c r="N50" i="33"/>
  <c r="N49" i="33"/>
  <c r="N48" i="33"/>
  <c r="N47" i="33"/>
  <c r="N46" i="33"/>
  <c r="N45" i="33"/>
  <c r="N44" i="33"/>
  <c r="N43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0" i="33"/>
  <c r="N9" i="33"/>
  <c r="N8" i="33"/>
  <c r="M53" i="33"/>
  <c r="L53" i="33"/>
  <c r="K53" i="33"/>
  <c r="J53" i="33"/>
  <c r="H53" i="33"/>
  <c r="G53" i="33"/>
  <c r="F53" i="33"/>
  <c r="E53" i="33"/>
  <c r="D53" i="33"/>
  <c r="C53" i="33"/>
  <c r="B53" i="33"/>
  <c r="E56" i="31"/>
  <c r="M41" i="26"/>
  <c r="L41" i="26"/>
  <c r="K41" i="26"/>
  <c r="I41" i="26"/>
  <c r="H41" i="26"/>
  <c r="G41" i="26"/>
  <c r="F41" i="26"/>
  <c r="E41" i="26"/>
  <c r="D41" i="26"/>
  <c r="C41" i="26"/>
  <c r="B41" i="26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0" i="25"/>
  <c r="N39" i="25"/>
  <c r="N38" i="25"/>
  <c r="N36" i="25"/>
  <c r="N35" i="25"/>
  <c r="N34" i="25"/>
  <c r="N33" i="25"/>
  <c r="N32" i="25"/>
  <c r="N31" i="25"/>
  <c r="N30" i="25"/>
  <c r="N29" i="25"/>
  <c r="N27" i="25"/>
  <c r="N26" i="25"/>
  <c r="N25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0" i="25"/>
  <c r="N9" i="25"/>
  <c r="N8" i="25"/>
  <c r="M62" i="25"/>
  <c r="L62" i="25"/>
  <c r="K62" i="25"/>
  <c r="J62" i="25"/>
  <c r="H62" i="25"/>
  <c r="G62" i="25"/>
  <c r="F62" i="25"/>
  <c r="E62" i="25"/>
  <c r="D62" i="25"/>
  <c r="C62" i="25"/>
  <c r="B62" i="25"/>
  <c r="C56" i="21"/>
  <c r="D56" i="21"/>
  <c r="E56" i="21"/>
  <c r="F56" i="21"/>
  <c r="G56" i="21"/>
  <c r="J56" i="21"/>
  <c r="K56" i="21"/>
  <c r="O56" i="21"/>
  <c r="L56" i="21"/>
  <c r="M56" i="21"/>
  <c r="B56" i="21"/>
  <c r="N8" i="13"/>
  <c r="N9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6" i="13"/>
  <c r="N27" i="13"/>
  <c r="N28" i="13"/>
  <c r="N30" i="13"/>
  <c r="N31" i="13"/>
  <c r="N32" i="13"/>
  <c r="N33" i="13"/>
  <c r="N35" i="13"/>
  <c r="N36" i="13"/>
  <c r="N37" i="13"/>
  <c r="N38" i="13"/>
  <c r="N39" i="13"/>
  <c r="N40" i="13"/>
  <c r="N41" i="13"/>
  <c r="N8" i="53"/>
  <c r="N9" i="53"/>
  <c r="N10" i="53"/>
  <c r="N11" i="53"/>
  <c r="N12" i="53"/>
  <c r="N13" i="53"/>
  <c r="N14" i="53"/>
  <c r="N15" i="53"/>
  <c r="N17" i="53"/>
  <c r="N18" i="53"/>
  <c r="N19" i="53"/>
  <c r="N20" i="53"/>
  <c r="N21" i="53"/>
  <c r="N22" i="53"/>
  <c r="N23" i="53"/>
  <c r="N24" i="53"/>
  <c r="N25" i="53"/>
  <c r="N26" i="53"/>
  <c r="N27" i="53"/>
  <c r="N28" i="53"/>
  <c r="N29" i="53"/>
  <c r="N30" i="53"/>
  <c r="N31" i="53"/>
  <c r="N33" i="53"/>
  <c r="N34" i="53"/>
  <c r="N35" i="53"/>
  <c r="N36" i="53"/>
  <c r="N37" i="53"/>
  <c r="N38" i="53"/>
  <c r="N39" i="53"/>
  <c r="N40" i="53"/>
  <c r="N41" i="53"/>
  <c r="N42" i="53"/>
  <c r="N43" i="53"/>
  <c r="N44" i="53"/>
  <c r="N45" i="53"/>
  <c r="N46" i="53"/>
  <c r="N47" i="53"/>
  <c r="N48" i="53"/>
  <c r="N50" i="53"/>
  <c r="E47" i="3"/>
  <c r="H61" i="15"/>
  <c r="N43" i="42"/>
  <c r="N8" i="42"/>
  <c r="N41" i="11"/>
  <c r="N65" i="11"/>
  <c r="H59" i="14"/>
  <c r="N41" i="14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6" i="29"/>
  <c r="N67" i="29"/>
  <c r="N68" i="29"/>
  <c r="N69" i="29"/>
  <c r="N70" i="29"/>
  <c r="N71" i="29"/>
  <c r="N72" i="29"/>
  <c r="N74" i="29"/>
  <c r="N78" i="29"/>
  <c r="N75" i="29"/>
  <c r="N77" i="29"/>
  <c r="B78" i="29"/>
  <c r="C78" i="29"/>
  <c r="D78" i="29"/>
  <c r="E78" i="29"/>
  <c r="F78" i="29"/>
  <c r="G78" i="29"/>
  <c r="H78" i="29"/>
  <c r="I78" i="29"/>
  <c r="J78" i="29"/>
  <c r="O78" i="29"/>
  <c r="K78" i="29"/>
  <c r="L78" i="29"/>
  <c r="M78" i="29"/>
  <c r="N25" i="29"/>
  <c r="N33" i="22"/>
  <c r="N32" i="8"/>
  <c r="N33" i="16"/>
  <c r="N42" i="38"/>
  <c r="N34" i="20"/>
  <c r="N32" i="32"/>
  <c r="N33" i="32"/>
  <c r="N31" i="26"/>
  <c r="H45" i="31"/>
  <c r="N30" i="31"/>
  <c r="N35" i="37"/>
  <c r="N14" i="27"/>
  <c r="N40" i="50"/>
  <c r="N31" i="19"/>
  <c r="N39" i="36"/>
  <c r="N37" i="10"/>
  <c r="N40" i="46"/>
  <c r="N29" i="46"/>
  <c r="N31" i="17"/>
  <c r="N40" i="45"/>
  <c r="N68" i="45"/>
  <c r="B6" i="45"/>
  <c r="B61" i="45"/>
  <c r="N70" i="45"/>
  <c r="N31" i="47"/>
  <c r="H49" i="23"/>
  <c r="N33" i="23"/>
  <c r="N38" i="34"/>
  <c r="N24" i="34"/>
  <c r="H42" i="13"/>
  <c r="N34" i="49"/>
  <c r="N39" i="2"/>
  <c r="H68" i="2"/>
  <c r="G68" i="2"/>
  <c r="N66" i="2"/>
  <c r="N36" i="41"/>
  <c r="N33" i="41"/>
  <c r="N43" i="1"/>
  <c r="N37" i="35"/>
  <c r="N61" i="35"/>
  <c r="N34" i="12"/>
  <c r="H66" i="51"/>
  <c r="N45" i="51"/>
  <c r="N29" i="51"/>
  <c r="N30" i="51"/>
  <c r="N34" i="43"/>
  <c r="N46" i="30"/>
  <c r="C73" i="1"/>
  <c r="N41" i="22"/>
  <c r="J71" i="11"/>
  <c r="K71" i="11"/>
  <c r="L71" i="11"/>
  <c r="M71" i="11"/>
  <c r="N19" i="28"/>
  <c r="N23" i="42"/>
  <c r="N32" i="31"/>
  <c r="G45" i="31"/>
  <c r="N23" i="46"/>
  <c r="N69" i="46"/>
  <c r="N27" i="2"/>
  <c r="N65" i="2"/>
  <c r="N7" i="41"/>
  <c r="N16" i="41"/>
  <c r="N24" i="12"/>
  <c r="N18" i="30"/>
  <c r="N10" i="43"/>
  <c r="N8" i="19"/>
  <c r="N16" i="10"/>
  <c r="N65" i="10"/>
  <c r="N66" i="10"/>
  <c r="N66" i="21"/>
  <c r="G66" i="51"/>
  <c r="N31" i="22"/>
  <c r="N31" i="42"/>
  <c r="N62" i="33"/>
  <c r="F61" i="15"/>
  <c r="N53" i="30"/>
  <c r="N8" i="2"/>
  <c r="N9" i="2"/>
  <c r="N11" i="2"/>
  <c r="N14" i="2"/>
  <c r="N15" i="2"/>
  <c r="N55" i="2"/>
  <c r="N16" i="2"/>
  <c r="N17" i="2"/>
  <c r="N18" i="2"/>
  <c r="N19" i="2"/>
  <c r="N20" i="2"/>
  <c r="N21" i="2"/>
  <c r="N22" i="2"/>
  <c r="N23" i="2"/>
  <c r="N24" i="2"/>
  <c r="N25" i="2"/>
  <c r="N28" i="2"/>
  <c r="N29" i="2"/>
  <c r="N30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B55" i="2"/>
  <c r="D55" i="2"/>
  <c r="E55" i="2"/>
  <c r="F55" i="2"/>
  <c r="G55" i="2"/>
  <c r="H55" i="2"/>
  <c r="I55" i="2"/>
  <c r="J55" i="2"/>
  <c r="K55" i="2"/>
  <c r="L55" i="2"/>
  <c r="M55" i="2"/>
  <c r="N58" i="2"/>
  <c r="N59" i="2"/>
  <c r="N60" i="2"/>
  <c r="N61" i="2"/>
  <c r="N62" i="2"/>
  <c r="N63" i="2"/>
  <c r="N64" i="2"/>
  <c r="N67" i="2"/>
  <c r="B68" i="2"/>
  <c r="C68" i="2"/>
  <c r="D68" i="2"/>
  <c r="E68" i="2"/>
  <c r="F68" i="2"/>
  <c r="I68" i="2"/>
  <c r="J68" i="2"/>
  <c r="K68" i="2"/>
  <c r="L68" i="2"/>
  <c r="M68" i="2"/>
  <c r="N9" i="49"/>
  <c r="N27" i="49"/>
  <c r="E58" i="39"/>
  <c r="N21" i="44"/>
  <c r="N22" i="44"/>
  <c r="N70" i="44"/>
  <c r="N24" i="19"/>
  <c r="N62" i="36"/>
  <c r="E66" i="27"/>
  <c r="N48" i="11"/>
  <c r="N12" i="49"/>
  <c r="N7" i="49"/>
  <c r="N65" i="33"/>
  <c r="N27" i="29"/>
  <c r="N18" i="35"/>
  <c r="N17" i="1"/>
  <c r="N29" i="5"/>
  <c r="E51" i="53"/>
  <c r="N40" i="41"/>
  <c r="D50" i="28"/>
  <c r="N37" i="31"/>
  <c r="N31" i="31"/>
  <c r="N10" i="31"/>
  <c r="N20" i="12"/>
  <c r="N11" i="12"/>
  <c r="N11" i="37"/>
  <c r="E59" i="45"/>
  <c r="N59" i="24"/>
  <c r="N31" i="27"/>
  <c r="N42" i="27"/>
  <c r="N29" i="31"/>
  <c r="N74" i="25"/>
  <c r="N7" i="1"/>
  <c r="E72" i="35"/>
  <c r="F72" i="35"/>
  <c r="D72" i="35"/>
  <c r="D53" i="13"/>
  <c r="N67" i="15"/>
  <c r="N12" i="22"/>
  <c r="D55" i="37"/>
  <c r="N13" i="42"/>
  <c r="N41" i="41"/>
  <c r="N31" i="41"/>
  <c r="N57" i="41"/>
  <c r="N58" i="41"/>
  <c r="N62" i="30"/>
  <c r="N41" i="49"/>
  <c r="N11" i="49"/>
  <c r="D60" i="16"/>
  <c r="N52" i="16"/>
  <c r="D48" i="12"/>
  <c r="N12" i="12"/>
  <c r="N13" i="12"/>
  <c r="N15" i="45"/>
  <c r="N16" i="45"/>
  <c r="N47" i="45"/>
  <c r="N48" i="45"/>
  <c r="N36" i="23"/>
  <c r="N18" i="47"/>
  <c r="N19" i="47"/>
  <c r="N24" i="47"/>
  <c r="N25" i="47"/>
  <c r="N25" i="10"/>
  <c r="N23" i="10"/>
  <c r="N20" i="34"/>
  <c r="N61" i="34"/>
  <c r="N52" i="17"/>
  <c r="N47" i="50"/>
  <c r="N34" i="5"/>
  <c r="N32" i="24"/>
  <c r="N57" i="28"/>
  <c r="N54" i="37"/>
  <c r="N53" i="37"/>
  <c r="N29" i="38"/>
  <c r="N24" i="8"/>
  <c r="N50" i="1"/>
  <c r="C48" i="32"/>
  <c r="N48" i="32"/>
  <c r="N10" i="32"/>
  <c r="N14" i="32"/>
  <c r="N20" i="32"/>
  <c r="N21" i="32"/>
  <c r="N64" i="18"/>
  <c r="C65" i="41"/>
  <c r="N28" i="27"/>
  <c r="N34" i="19"/>
  <c r="N35" i="19"/>
  <c r="C51" i="53"/>
  <c r="N7" i="43"/>
  <c r="N51" i="49"/>
  <c r="N50" i="49"/>
  <c r="N49" i="19"/>
  <c r="N58" i="24"/>
  <c r="N53" i="12"/>
  <c r="N61" i="21"/>
  <c r="N66" i="14"/>
  <c r="N67" i="14"/>
  <c r="N61" i="33"/>
  <c r="N53" i="6"/>
  <c r="N52" i="6"/>
  <c r="N39" i="51"/>
  <c r="N25" i="17"/>
  <c r="N66" i="25"/>
  <c r="N59" i="50"/>
  <c r="N35" i="44"/>
  <c r="N27" i="44"/>
  <c r="N18" i="26"/>
  <c r="N46" i="26"/>
  <c r="N8" i="5"/>
  <c r="N20" i="30"/>
  <c r="N19" i="30"/>
  <c r="N10" i="30"/>
  <c r="N8" i="30"/>
  <c r="N66" i="30"/>
  <c r="N38" i="10"/>
  <c r="N11" i="10"/>
  <c r="N56" i="32"/>
  <c r="B48" i="17"/>
  <c r="N40" i="17"/>
  <c r="B66" i="27"/>
  <c r="N30" i="11"/>
  <c r="N35" i="50"/>
  <c r="B52" i="24"/>
  <c r="N23" i="24"/>
  <c r="N12" i="10"/>
  <c r="N44" i="28"/>
  <c r="N47" i="46"/>
  <c r="N42" i="46"/>
  <c r="N46" i="12"/>
  <c r="N47" i="12"/>
  <c r="N45" i="36"/>
  <c r="N46" i="36"/>
  <c r="B71" i="30"/>
  <c r="C71" i="30"/>
  <c r="D71" i="30"/>
  <c r="E71" i="30"/>
  <c r="F71" i="30"/>
  <c r="G71" i="30"/>
  <c r="H71" i="30"/>
  <c r="I71" i="30"/>
  <c r="J71" i="30"/>
  <c r="K71" i="30"/>
  <c r="L71" i="30"/>
  <c r="M71" i="30"/>
  <c r="B64" i="24"/>
  <c r="C64" i="24"/>
  <c r="D64" i="24"/>
  <c r="E64" i="24"/>
  <c r="F64" i="24"/>
  <c r="G64" i="24"/>
  <c r="H64" i="24"/>
  <c r="I64" i="24"/>
  <c r="J64" i="24"/>
  <c r="K64" i="24"/>
  <c r="L64" i="24"/>
  <c r="M64" i="24"/>
  <c r="B60" i="23"/>
  <c r="C60" i="23"/>
  <c r="D60" i="23"/>
  <c r="E60" i="23"/>
  <c r="F60" i="23"/>
  <c r="G60" i="23"/>
  <c r="H60" i="23"/>
  <c r="I60" i="23"/>
  <c r="O60" i="23"/>
  <c r="J60" i="23"/>
  <c r="K60" i="23"/>
  <c r="L60" i="23"/>
  <c r="M60" i="23"/>
  <c r="N69" i="51"/>
  <c r="B56" i="5"/>
  <c r="N35" i="47"/>
  <c r="N8" i="47"/>
  <c r="M55" i="10"/>
  <c r="N39" i="19"/>
  <c r="N40" i="35"/>
  <c r="N20" i="35"/>
  <c r="N69" i="35"/>
  <c r="N62" i="35"/>
  <c r="N16" i="15"/>
  <c r="N12" i="31"/>
  <c r="N45" i="37"/>
  <c r="N44" i="50"/>
  <c r="N14" i="24"/>
  <c r="N27" i="24"/>
  <c r="N57" i="53"/>
  <c r="N43" i="27"/>
  <c r="N47" i="27"/>
  <c r="N39" i="27"/>
  <c r="N19" i="27"/>
  <c r="N27" i="28"/>
  <c r="N44" i="22"/>
  <c r="N50" i="42"/>
  <c r="N34" i="30"/>
  <c r="N63" i="30"/>
  <c r="N16" i="44"/>
  <c r="N52" i="39"/>
  <c r="N17" i="16"/>
  <c r="N16" i="46"/>
  <c r="N23" i="38"/>
  <c r="N59" i="49"/>
  <c r="L53" i="47"/>
  <c r="K53" i="47"/>
  <c r="J53" i="47"/>
  <c r="I53" i="47"/>
  <c r="H53" i="47"/>
  <c r="G53" i="47"/>
  <c r="F53" i="47"/>
  <c r="E53" i="47"/>
  <c r="D53" i="47"/>
  <c r="C53" i="47"/>
  <c r="B53" i="47"/>
  <c r="N19" i="15"/>
  <c r="N44" i="30"/>
  <c r="N36" i="30"/>
  <c r="N10" i="24"/>
  <c r="N70" i="1"/>
  <c r="N68" i="1"/>
  <c r="N24" i="18"/>
  <c r="N10" i="8"/>
  <c r="N55" i="8"/>
  <c r="N60" i="10"/>
  <c r="N34" i="37"/>
  <c r="N58" i="20"/>
  <c r="L63" i="49"/>
  <c r="M63" i="49"/>
  <c r="L66" i="27"/>
  <c r="N8" i="35"/>
  <c r="L72" i="14"/>
  <c r="N17" i="23"/>
  <c r="N36" i="47"/>
  <c r="N51" i="5"/>
  <c r="N56" i="28"/>
  <c r="N22" i="19"/>
  <c r="L47" i="39"/>
  <c r="L58" i="39"/>
  <c r="N58" i="39"/>
  <c r="N30" i="43"/>
  <c r="N31" i="43"/>
  <c r="N65" i="1"/>
  <c r="N67" i="1"/>
  <c r="N32" i="50"/>
  <c r="N61" i="41"/>
  <c r="N52" i="15"/>
  <c r="N59" i="33"/>
  <c r="N8" i="36"/>
  <c r="N65" i="35"/>
  <c r="N8" i="17"/>
  <c r="N53" i="17"/>
  <c r="N75" i="27"/>
  <c r="N25" i="16"/>
  <c r="N38" i="14"/>
  <c r="N36" i="14"/>
  <c r="N22" i="20"/>
  <c r="N43" i="38"/>
  <c r="N30" i="38"/>
  <c r="N38" i="23"/>
  <c r="N46" i="45"/>
  <c r="N35" i="45"/>
  <c r="N15" i="8"/>
  <c r="J47" i="16"/>
  <c r="N24" i="16"/>
  <c r="N51" i="16"/>
  <c r="N53" i="16"/>
  <c r="N55" i="16"/>
  <c r="N9" i="31"/>
  <c r="N22" i="31"/>
  <c r="J78" i="42"/>
  <c r="N78" i="42"/>
  <c r="N56" i="53"/>
  <c r="N21" i="14"/>
  <c r="J64" i="43"/>
  <c r="N40" i="37"/>
  <c r="N13" i="36"/>
  <c r="J66" i="27"/>
  <c r="N64" i="35"/>
  <c r="N36" i="22"/>
  <c r="N8" i="22"/>
  <c r="N8" i="10"/>
  <c r="N61" i="30"/>
  <c r="N60" i="30"/>
  <c r="N9" i="44"/>
  <c r="N37" i="44"/>
  <c r="N36" i="18"/>
  <c r="N44" i="49"/>
  <c r="N42" i="49"/>
  <c r="N36" i="49"/>
  <c r="N28" i="35"/>
  <c r="N29" i="35"/>
  <c r="N56" i="35"/>
  <c r="N63" i="35"/>
  <c r="N44" i="44"/>
  <c r="N8" i="44"/>
  <c r="N64" i="44"/>
  <c r="N67" i="44"/>
  <c r="N56" i="22"/>
  <c r="N54" i="31"/>
  <c r="N52" i="31"/>
  <c r="N48" i="26"/>
  <c r="N60" i="21"/>
  <c r="N40" i="18"/>
  <c r="N68" i="25"/>
  <c r="I47" i="3"/>
  <c r="N49" i="47"/>
  <c r="N50" i="5"/>
  <c r="N9" i="38"/>
  <c r="N37" i="38"/>
  <c r="N67" i="38"/>
  <c r="I75" i="38"/>
  <c r="N25" i="8"/>
  <c r="N61" i="37"/>
  <c r="N18" i="43"/>
  <c r="N46" i="43"/>
  <c r="N44" i="43"/>
  <c r="N45" i="43"/>
  <c r="N17" i="43"/>
  <c r="N23" i="43"/>
  <c r="N11" i="43"/>
  <c r="N61" i="43"/>
  <c r="N57" i="43"/>
  <c r="N59" i="43"/>
  <c r="N61" i="36"/>
  <c r="I68" i="36"/>
  <c r="I56" i="36"/>
  <c r="N28" i="23"/>
  <c r="N65" i="45"/>
  <c r="N58" i="15"/>
  <c r="N14" i="15"/>
  <c r="I47" i="39"/>
  <c r="N25" i="27"/>
  <c r="N40" i="27"/>
  <c r="N73" i="27"/>
  <c r="N47" i="13"/>
  <c r="I53" i="20"/>
  <c r="N31" i="20"/>
  <c r="N54" i="28"/>
  <c r="N9" i="12"/>
  <c r="N26" i="36"/>
  <c r="N32" i="26"/>
  <c r="N42" i="28"/>
  <c r="N18" i="24"/>
  <c r="N34" i="29"/>
  <c r="N62" i="42"/>
  <c r="N8" i="32"/>
  <c r="N69" i="25"/>
  <c r="N34" i="46"/>
  <c r="N62" i="34"/>
  <c r="N63" i="11"/>
  <c r="N21" i="26"/>
  <c r="N70" i="15"/>
  <c r="H66" i="27"/>
  <c r="N56" i="18"/>
  <c r="H53" i="20"/>
  <c r="N51" i="31"/>
  <c r="N49" i="13"/>
  <c r="H48" i="12"/>
  <c r="N54" i="23"/>
  <c r="N55" i="23"/>
  <c r="N56" i="23"/>
  <c r="N57" i="23"/>
  <c r="H55" i="37"/>
  <c r="N32" i="45"/>
  <c r="N40" i="1"/>
  <c r="H62" i="22"/>
  <c r="N20" i="49"/>
  <c r="N75" i="51"/>
  <c r="E48" i="40"/>
  <c r="F56" i="36"/>
  <c r="G66" i="27"/>
  <c r="G55" i="50"/>
  <c r="F55" i="50"/>
  <c r="E55" i="50"/>
  <c r="H69" i="10"/>
  <c r="G47" i="3"/>
  <c r="G59" i="32"/>
  <c r="G55" i="30"/>
  <c r="G61" i="38"/>
  <c r="N27" i="8"/>
  <c r="N54" i="8"/>
  <c r="N27" i="31"/>
  <c r="N23" i="31"/>
  <c r="G48" i="40"/>
  <c r="G59" i="45"/>
  <c r="F73" i="1"/>
  <c r="G58" i="18"/>
  <c r="N10" i="42"/>
  <c r="G62" i="22"/>
  <c r="N56" i="49"/>
  <c r="N21" i="50"/>
  <c r="N18" i="11"/>
  <c r="N21" i="12"/>
  <c r="G52" i="24"/>
  <c r="N47" i="37"/>
  <c r="N30" i="37"/>
  <c r="G66" i="37"/>
  <c r="G68" i="21"/>
  <c r="N52" i="47"/>
  <c r="N48" i="30"/>
  <c r="N10" i="51"/>
  <c r="N14" i="37"/>
  <c r="N27" i="45"/>
  <c r="N57" i="45"/>
  <c r="G61" i="15"/>
  <c r="N8" i="15"/>
  <c r="N32" i="15"/>
  <c r="N9" i="46"/>
  <c r="N37" i="20"/>
  <c r="G59" i="14"/>
  <c r="N30" i="35"/>
  <c r="N33" i="51"/>
  <c r="N69" i="38"/>
  <c r="F59" i="14"/>
  <c r="N32" i="51"/>
  <c r="N39" i="8"/>
  <c r="N24" i="10"/>
  <c r="N43" i="11"/>
  <c r="N22" i="12"/>
  <c r="N64" i="14"/>
  <c r="N15" i="15"/>
  <c r="N27" i="18"/>
  <c r="N12" i="20"/>
  <c r="N40" i="20"/>
  <c r="N8" i="20"/>
  <c r="N37" i="22"/>
  <c r="N13" i="23"/>
  <c r="F66" i="27"/>
  <c r="N8" i="29"/>
  <c r="N45" i="30"/>
  <c r="N21" i="31"/>
  <c r="N11" i="31"/>
  <c r="F48" i="32"/>
  <c r="N24" i="32"/>
  <c r="N31" i="34"/>
  <c r="N30" i="34"/>
  <c r="N13" i="37"/>
  <c r="F47" i="39"/>
  <c r="N11" i="41"/>
  <c r="N35" i="43"/>
  <c r="N48" i="44"/>
  <c r="N25" i="44"/>
  <c r="N36" i="26"/>
  <c r="N37" i="26"/>
  <c r="N35" i="26"/>
  <c r="N34" i="26"/>
  <c r="N33" i="26"/>
  <c r="N30" i="26"/>
  <c r="N12" i="26"/>
  <c r="N36" i="34"/>
  <c r="N22" i="34"/>
  <c r="N41" i="8"/>
  <c r="N42" i="8"/>
  <c r="N28" i="8"/>
  <c r="N55" i="3"/>
  <c r="N48" i="18"/>
  <c r="N13" i="47"/>
  <c r="N14" i="47"/>
  <c r="N33" i="47"/>
  <c r="N17" i="46"/>
  <c r="N53" i="45"/>
  <c r="N42" i="45"/>
  <c r="N29" i="44"/>
  <c r="N28" i="44"/>
  <c r="N32" i="44"/>
  <c r="N53" i="38"/>
  <c r="N30" i="32"/>
  <c r="N57" i="32"/>
  <c r="N55" i="28"/>
  <c r="N33" i="17"/>
  <c r="E59" i="14"/>
  <c r="N52" i="12"/>
  <c r="N46" i="51"/>
  <c r="N46" i="1"/>
  <c r="B55" i="37"/>
  <c r="B56" i="34"/>
  <c r="O56" i="34"/>
  <c r="B50" i="28"/>
  <c r="O50" i="28"/>
  <c r="N15" i="27"/>
  <c r="N7" i="22"/>
  <c r="N11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9" i="22"/>
  <c r="N30" i="22"/>
  <c r="N34" i="22"/>
  <c r="N38" i="22"/>
  <c r="N39" i="22"/>
  <c r="N40" i="22"/>
  <c r="N42" i="22"/>
  <c r="N45" i="22"/>
  <c r="N46" i="22"/>
  <c r="N47" i="22"/>
  <c r="N48" i="22"/>
  <c r="N49" i="22"/>
  <c r="N50" i="22"/>
  <c r="N14" i="14"/>
  <c r="D59" i="11"/>
  <c r="N44" i="11"/>
  <c r="N24" i="11"/>
  <c r="N13" i="8"/>
  <c r="N35" i="8"/>
  <c r="N34" i="8"/>
  <c r="N17" i="8"/>
  <c r="N21" i="49"/>
  <c r="O6" i="2"/>
  <c r="O6" i="18"/>
  <c r="O60" i="18"/>
  <c r="O57" i="2"/>
  <c r="N60" i="49"/>
  <c r="D71" i="11"/>
  <c r="E62" i="20"/>
  <c r="N60" i="20"/>
  <c r="N40" i="26"/>
  <c r="E80" i="27"/>
  <c r="N7" i="34"/>
  <c r="N35" i="38"/>
  <c r="N8" i="41"/>
  <c r="N17" i="42"/>
  <c r="N16" i="42"/>
  <c r="N35" i="42"/>
  <c r="N54" i="44"/>
  <c r="N55" i="44"/>
  <c r="D59" i="45"/>
  <c r="N63" i="46"/>
  <c r="N18" i="17"/>
  <c r="N21" i="17"/>
  <c r="N54" i="17"/>
  <c r="N49" i="51"/>
  <c r="N53" i="46"/>
  <c r="C59" i="44"/>
  <c r="N24" i="44"/>
  <c r="N23" i="44"/>
  <c r="N33" i="34"/>
  <c r="N16" i="32"/>
  <c r="N17" i="32"/>
  <c r="N38" i="30"/>
  <c r="N36" i="29"/>
  <c r="N30" i="24"/>
  <c r="N29" i="24"/>
  <c r="N40" i="19"/>
  <c r="N37" i="14"/>
  <c r="N34" i="14"/>
  <c r="C59" i="14"/>
  <c r="N58" i="14"/>
  <c r="N28" i="12"/>
  <c r="N23" i="51"/>
  <c r="N17" i="5"/>
  <c r="N12" i="1"/>
  <c r="N41" i="46"/>
  <c r="N33" i="44"/>
  <c r="N36" i="37"/>
  <c r="N62" i="37"/>
  <c r="N26" i="32"/>
  <c r="N31" i="24"/>
  <c r="N40" i="23"/>
  <c r="N48" i="13"/>
  <c r="N10" i="14"/>
  <c r="N32" i="12"/>
  <c r="N45" i="26"/>
  <c r="N52" i="8"/>
  <c r="N10" i="5"/>
  <c r="N53" i="5"/>
  <c r="N47" i="1"/>
  <c r="N24" i="46"/>
  <c r="N54" i="46"/>
  <c r="N15" i="42"/>
  <c r="N25" i="51"/>
  <c r="N25" i="26"/>
  <c r="N12" i="14"/>
  <c r="N13" i="14"/>
  <c r="N40" i="30"/>
  <c r="N64" i="30"/>
  <c r="N21" i="37"/>
  <c r="N16" i="37"/>
  <c r="N49" i="37"/>
  <c r="N20" i="20"/>
  <c r="N21" i="10"/>
  <c r="L56" i="36"/>
  <c r="N44" i="35"/>
  <c r="N66" i="35"/>
  <c r="N11" i="32"/>
  <c r="N9" i="32"/>
  <c r="N30" i="28"/>
  <c r="N33" i="27"/>
  <c r="N70" i="25"/>
  <c r="N58" i="22"/>
  <c r="M44" i="19"/>
  <c r="N28" i="19"/>
  <c r="N48" i="19"/>
  <c r="N43" i="16"/>
  <c r="N39" i="15"/>
  <c r="N45" i="50"/>
  <c r="N30" i="50"/>
  <c r="N60" i="50"/>
  <c r="N44" i="45"/>
  <c r="N45" i="45"/>
  <c r="N10" i="44"/>
  <c r="N12" i="44"/>
  <c r="N50" i="44"/>
  <c r="N49" i="28"/>
  <c r="L49" i="23"/>
  <c r="L51" i="22"/>
  <c r="N29" i="19"/>
  <c r="N32" i="19"/>
  <c r="L44" i="19"/>
  <c r="N20" i="19"/>
  <c r="N15" i="19"/>
  <c r="N16" i="19"/>
  <c r="N17" i="19"/>
  <c r="N16" i="12"/>
  <c r="N11" i="11"/>
  <c r="N41" i="10"/>
  <c r="N38" i="49"/>
  <c r="N13" i="18"/>
  <c r="N52" i="14"/>
  <c r="N29" i="49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8" i="51"/>
  <c r="N47" i="51"/>
  <c r="N44" i="51"/>
  <c r="N43" i="51"/>
  <c r="N42" i="51"/>
  <c r="N41" i="51"/>
  <c r="N40" i="51"/>
  <c r="N38" i="51"/>
  <c r="N37" i="51"/>
  <c r="N36" i="51"/>
  <c r="N35" i="51"/>
  <c r="N34" i="51"/>
  <c r="N31" i="51"/>
  <c r="N28" i="51"/>
  <c r="N27" i="51"/>
  <c r="N24" i="51"/>
  <c r="N22" i="51"/>
  <c r="N21" i="51"/>
  <c r="N20" i="51"/>
  <c r="N19" i="51"/>
  <c r="N18" i="51"/>
  <c r="N17" i="51"/>
  <c r="N16" i="51"/>
  <c r="N14" i="51"/>
  <c r="N12" i="51"/>
  <c r="N11" i="51"/>
  <c r="N9" i="51"/>
  <c r="N66" i="51"/>
  <c r="N8" i="51"/>
  <c r="N17" i="45"/>
  <c r="N14" i="41"/>
  <c r="N15" i="49"/>
  <c r="N61" i="53"/>
  <c r="N23" i="20"/>
  <c r="N34" i="45"/>
  <c r="N15" i="44"/>
  <c r="N12" i="41"/>
  <c r="N17" i="38"/>
  <c r="N34" i="38"/>
  <c r="N15" i="36"/>
  <c r="N9" i="36"/>
  <c r="N34" i="35"/>
  <c r="N50" i="34"/>
  <c r="N10" i="34"/>
  <c r="N23" i="29"/>
  <c r="N13" i="28"/>
  <c r="N10" i="26"/>
  <c r="N11" i="26"/>
  <c r="N12" i="24"/>
  <c r="K44" i="19"/>
  <c r="N36" i="16"/>
  <c r="N24" i="15"/>
  <c r="N49" i="15"/>
  <c r="N26" i="15"/>
  <c r="N11" i="15"/>
  <c r="N14" i="8"/>
  <c r="N14" i="1"/>
  <c r="N61" i="1"/>
  <c r="N11" i="47"/>
  <c r="N50" i="47"/>
  <c r="N43" i="45"/>
  <c r="N14" i="44"/>
  <c r="M59" i="44"/>
  <c r="L59" i="44"/>
  <c r="K59" i="44"/>
  <c r="J59" i="44"/>
  <c r="N38" i="44"/>
  <c r="N42" i="44"/>
  <c r="N41" i="42"/>
  <c r="M61" i="38"/>
  <c r="L61" i="38"/>
  <c r="K61" i="38"/>
  <c r="J61" i="38"/>
  <c r="N55" i="38"/>
  <c r="N10" i="37"/>
  <c r="N24" i="36"/>
  <c r="N48" i="35"/>
  <c r="N35" i="35"/>
  <c r="N12" i="35"/>
  <c r="N32" i="35"/>
  <c r="N11" i="35"/>
  <c r="N14" i="34"/>
  <c r="N40" i="32"/>
  <c r="N53" i="31"/>
  <c r="N15" i="30"/>
  <c r="N39" i="29"/>
  <c r="N18" i="27"/>
  <c r="N27" i="26"/>
  <c r="N62" i="21"/>
  <c r="N12" i="17"/>
  <c r="N28" i="17"/>
  <c r="N46" i="17"/>
  <c r="N55" i="15"/>
  <c r="N29" i="15"/>
  <c r="N38" i="15"/>
  <c r="N71" i="15"/>
  <c r="N48" i="14"/>
  <c r="J42" i="13"/>
  <c r="N38" i="12"/>
  <c r="N31" i="12"/>
  <c r="N45" i="11"/>
  <c r="N23" i="50"/>
  <c r="N41" i="50"/>
  <c r="N37" i="49"/>
  <c r="N24" i="5"/>
  <c r="N49" i="5"/>
  <c r="N46" i="13"/>
  <c r="N54" i="6"/>
  <c r="N13" i="20"/>
  <c r="N11" i="20"/>
  <c r="N12" i="47"/>
  <c r="N29" i="47"/>
  <c r="N27" i="47"/>
  <c r="N48" i="46"/>
  <c r="N22" i="46"/>
  <c r="N14" i="46"/>
  <c r="N12" i="46"/>
  <c r="N13" i="45"/>
  <c r="N64" i="45"/>
  <c r="I59" i="44"/>
  <c r="N19" i="44"/>
  <c r="N36" i="44"/>
  <c r="N65" i="44"/>
  <c r="N12" i="43"/>
  <c r="N36" i="43"/>
  <c r="N56" i="43"/>
  <c r="N58" i="43"/>
  <c r="I64" i="42"/>
  <c r="N26" i="42"/>
  <c r="N24" i="42"/>
  <c r="N70" i="42"/>
  <c r="N75" i="42"/>
  <c r="N56" i="41"/>
  <c r="I61" i="38"/>
  <c r="N15" i="38"/>
  <c r="N66" i="38"/>
  <c r="N48" i="37"/>
  <c r="N60" i="37"/>
  <c r="N14" i="36"/>
  <c r="N37" i="36"/>
  <c r="N34" i="36"/>
  <c r="N66" i="36"/>
  <c r="N13" i="35"/>
  <c r="N13" i="34"/>
  <c r="N63" i="34"/>
  <c r="N13" i="30"/>
  <c r="N37" i="29"/>
  <c r="N12" i="28"/>
  <c r="N25" i="28"/>
  <c r="N8" i="28"/>
  <c r="N58" i="28"/>
  <c r="N76" i="27"/>
  <c r="N71" i="27"/>
  <c r="N26" i="24"/>
  <c r="N57" i="24"/>
  <c r="N44" i="23"/>
  <c r="N11" i="23"/>
  <c r="N12" i="19"/>
  <c r="I44" i="19"/>
  <c r="N9" i="18"/>
  <c r="N11" i="18"/>
  <c r="N63" i="18"/>
  <c r="N24" i="17"/>
  <c r="N34" i="17"/>
  <c r="N11" i="17"/>
  <c r="N11" i="16"/>
  <c r="N27" i="16"/>
  <c r="N56" i="15"/>
  <c r="N28" i="15"/>
  <c r="N27" i="14"/>
  <c r="N63" i="14"/>
  <c r="N10" i="12"/>
  <c r="N15" i="11"/>
  <c r="N68" i="11"/>
  <c r="N64" i="11"/>
  <c r="N13" i="10"/>
  <c r="N36" i="10"/>
  <c r="N61" i="10"/>
  <c r="N71" i="51"/>
  <c r="N16" i="8"/>
  <c r="N14" i="50"/>
  <c r="N34" i="50"/>
  <c r="N61" i="50"/>
  <c r="N14" i="49"/>
  <c r="N33" i="49"/>
  <c r="N58" i="49"/>
  <c r="N56" i="3"/>
  <c r="N13" i="1"/>
  <c r="N38" i="1"/>
  <c r="N36" i="1"/>
  <c r="N34" i="1"/>
  <c r="N14" i="35"/>
  <c r="N22" i="41"/>
  <c r="N19" i="8"/>
  <c r="N55" i="41"/>
  <c r="N52" i="32"/>
  <c r="N57" i="20"/>
  <c r="N35" i="32"/>
  <c r="N28" i="32"/>
  <c r="N13" i="29"/>
  <c r="N11" i="29"/>
  <c r="N24" i="26"/>
  <c r="N50" i="26"/>
  <c r="H44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47" i="18"/>
  <c r="N19" i="49"/>
  <c r="N31" i="49"/>
  <c r="N28" i="42"/>
  <c r="N38" i="42"/>
  <c r="N19" i="42"/>
  <c r="M78" i="42"/>
  <c r="L78" i="42"/>
  <c r="K78" i="42"/>
  <c r="I78" i="42"/>
  <c r="H78" i="42"/>
  <c r="N54" i="39"/>
  <c r="N21" i="15"/>
  <c r="N19" i="10"/>
  <c r="N53" i="11"/>
  <c r="N32" i="11"/>
  <c r="N51" i="36"/>
  <c r="N22" i="47"/>
  <c r="N10" i="45"/>
  <c r="N49" i="44"/>
  <c r="N34" i="44"/>
  <c r="H59" i="44"/>
  <c r="N42" i="43"/>
  <c r="N38" i="43"/>
  <c r="N26" i="43"/>
  <c r="H61" i="38"/>
  <c r="N27" i="37"/>
  <c r="N50" i="35"/>
  <c r="N9" i="30"/>
  <c r="N23" i="27"/>
  <c r="N11" i="24"/>
  <c r="N22" i="24"/>
  <c r="N30" i="23"/>
  <c r="N57" i="22"/>
  <c r="N39" i="20"/>
  <c r="N32" i="20"/>
  <c r="N28" i="16"/>
  <c r="N44" i="14"/>
  <c r="N38" i="5"/>
  <c r="N11" i="5"/>
  <c r="N9" i="17"/>
  <c r="N63" i="44"/>
  <c r="N59" i="37"/>
  <c r="N15" i="29"/>
  <c r="N56" i="24"/>
  <c r="N55" i="22"/>
  <c r="M56" i="17"/>
  <c r="L56" i="17"/>
  <c r="K56" i="17"/>
  <c r="J56" i="17"/>
  <c r="I56" i="17"/>
  <c r="H56" i="17"/>
  <c r="G56" i="17"/>
  <c r="F56" i="17"/>
  <c r="E56" i="17"/>
  <c r="D56" i="17"/>
  <c r="N65" i="15"/>
  <c r="G42" i="13"/>
  <c r="N20" i="41"/>
  <c r="N46" i="41"/>
  <c r="N45" i="41"/>
  <c r="N10" i="41"/>
  <c r="N54" i="32"/>
  <c r="N59" i="28"/>
  <c r="N14" i="11"/>
  <c r="N50" i="11"/>
  <c r="N21" i="11"/>
  <c r="N23" i="8"/>
  <c r="N46" i="50"/>
  <c r="N53" i="1"/>
  <c r="N20" i="1"/>
  <c r="N26" i="31"/>
  <c r="N18" i="29"/>
  <c r="G44" i="19"/>
  <c r="N19" i="18"/>
  <c r="N53" i="18"/>
  <c r="N16" i="18"/>
  <c r="N32" i="18"/>
  <c r="N8" i="16"/>
  <c r="N18" i="16"/>
  <c r="N15" i="16"/>
  <c r="N32" i="16"/>
  <c r="N53" i="10"/>
  <c r="N50" i="10"/>
  <c r="N33" i="10"/>
  <c r="N48" i="43"/>
  <c r="N15" i="37"/>
  <c r="N31" i="37"/>
  <c r="N25" i="30"/>
  <c r="N51" i="45"/>
  <c r="N53" i="44"/>
  <c r="G59" i="44"/>
  <c r="N45" i="34"/>
  <c r="N34" i="34"/>
  <c r="N25" i="24"/>
  <c r="N36" i="12"/>
  <c r="N25" i="5"/>
  <c r="G45" i="5"/>
  <c r="N60" i="33"/>
  <c r="N29" i="20"/>
  <c r="N18" i="42"/>
  <c r="N21" i="42"/>
  <c r="G78" i="42"/>
  <c r="N44" i="38"/>
  <c r="N19" i="36"/>
  <c r="N10" i="36"/>
  <c r="N10" i="35"/>
  <c r="N36" i="35"/>
  <c r="N54" i="35"/>
  <c r="N17" i="27"/>
  <c r="N47" i="23"/>
  <c r="N21" i="23"/>
  <c r="N18" i="23"/>
  <c r="N29" i="23"/>
  <c r="N27" i="23"/>
  <c r="N15" i="17"/>
  <c r="N29" i="17"/>
  <c r="N18" i="14"/>
  <c r="N39" i="14"/>
  <c r="N14" i="23"/>
  <c r="N51" i="6"/>
  <c r="N51" i="3"/>
  <c r="N21" i="47"/>
  <c r="N9" i="45"/>
  <c r="N66" i="45"/>
  <c r="F59" i="44"/>
  <c r="N14" i="43"/>
  <c r="N29" i="43"/>
  <c r="N77" i="42"/>
  <c r="N74" i="42"/>
  <c r="F78" i="42"/>
  <c r="N37" i="41"/>
  <c r="N23" i="41"/>
  <c r="N44" i="41"/>
  <c r="N18" i="41"/>
  <c r="N46" i="38"/>
  <c r="N26" i="38"/>
  <c r="F61" i="38"/>
  <c r="N39" i="37"/>
  <c r="N23" i="37"/>
  <c r="G55" i="37"/>
  <c r="N41" i="36"/>
  <c r="N30" i="36"/>
  <c r="N54" i="36"/>
  <c r="N63" i="36"/>
  <c r="N27" i="32"/>
  <c r="N9" i="29"/>
  <c r="N38" i="29"/>
  <c r="N41" i="28"/>
  <c r="N40" i="28"/>
  <c r="N28" i="28"/>
  <c r="N20" i="26"/>
  <c r="N16" i="26"/>
  <c r="N15" i="26"/>
  <c r="F44" i="19"/>
  <c r="N10" i="18"/>
  <c r="N35" i="18"/>
  <c r="N30" i="18"/>
  <c r="N34" i="16"/>
  <c r="N45" i="12"/>
  <c r="N33" i="12"/>
  <c r="N9" i="1"/>
  <c r="N9" i="11"/>
  <c r="N25" i="11"/>
  <c r="N16" i="11"/>
  <c r="N30" i="10"/>
  <c r="N64" i="10"/>
  <c r="N42" i="50"/>
  <c r="N33" i="50"/>
  <c r="N63" i="50"/>
  <c r="N51" i="35"/>
  <c r="N32" i="34"/>
  <c r="N54" i="34"/>
  <c r="N47" i="20"/>
  <c r="N16" i="20"/>
  <c r="N26" i="20"/>
  <c r="N9" i="20"/>
  <c r="N13" i="17"/>
  <c r="N48" i="17"/>
  <c r="N45" i="17"/>
  <c r="N14" i="17"/>
  <c r="N38" i="17"/>
  <c r="N35" i="17"/>
  <c r="N53" i="15"/>
  <c r="N34" i="15"/>
  <c r="N8" i="14"/>
  <c r="N54" i="14"/>
  <c r="N53" i="14"/>
  <c r="N45" i="14"/>
  <c r="N35" i="14"/>
  <c r="N32" i="14"/>
  <c r="N31" i="14"/>
  <c r="N29" i="14"/>
  <c r="N41" i="5"/>
  <c r="N40" i="5"/>
  <c r="N35" i="5"/>
  <c r="N30" i="5"/>
  <c r="N64" i="27"/>
  <c r="N12" i="32"/>
  <c r="N8" i="23"/>
  <c r="N12" i="18"/>
  <c r="N21" i="45"/>
  <c r="N18" i="45"/>
  <c r="N41" i="45"/>
  <c r="N31" i="45"/>
  <c r="N67" i="45"/>
  <c r="N25" i="42"/>
  <c r="N40" i="42"/>
  <c r="N37" i="42"/>
  <c r="N32" i="42"/>
  <c r="N11" i="42"/>
  <c r="E78" i="42"/>
  <c r="N47" i="41"/>
  <c r="N34" i="41"/>
  <c r="N19" i="41"/>
  <c r="N30" i="41"/>
  <c r="N41" i="44"/>
  <c r="N66" i="44"/>
  <c r="E59" i="44"/>
  <c r="N15" i="43"/>
  <c r="N44" i="32"/>
  <c r="N19" i="32"/>
  <c r="N25" i="32"/>
  <c r="N18" i="32"/>
  <c r="N15" i="32"/>
  <c r="N14" i="29"/>
  <c r="N42" i="36"/>
  <c r="N28" i="36"/>
  <c r="N41" i="34"/>
  <c r="N16" i="34"/>
  <c r="N64" i="34"/>
  <c r="N35" i="30"/>
  <c r="N33" i="30"/>
  <c r="N12" i="30"/>
  <c r="N59" i="30"/>
  <c r="N15" i="28"/>
  <c r="N71" i="25"/>
  <c r="N33" i="19"/>
  <c r="E44" i="19"/>
  <c r="N25" i="19"/>
  <c r="N31" i="8"/>
  <c r="N15" i="47"/>
  <c r="N37" i="46"/>
  <c r="N35" i="46"/>
  <c r="N30" i="46"/>
  <c r="N62" i="46"/>
  <c r="N66" i="46"/>
  <c r="N19" i="38"/>
  <c r="N10" i="38"/>
  <c r="N8" i="38"/>
  <c r="E61" i="38"/>
  <c r="N21" i="38"/>
  <c r="N59" i="38"/>
  <c r="N70" i="38"/>
  <c r="N53" i="35"/>
  <c r="N31" i="35"/>
  <c r="N41" i="31"/>
  <c r="N28" i="31"/>
  <c r="N58" i="27"/>
  <c r="N49" i="27"/>
  <c r="N48" i="27"/>
  <c r="N41" i="27"/>
  <c r="N78" i="27"/>
  <c r="N14" i="26"/>
  <c r="N13" i="26"/>
  <c r="N26" i="26"/>
  <c r="N9" i="23"/>
  <c r="N32" i="23"/>
  <c r="N44" i="20"/>
  <c r="N25" i="20"/>
  <c r="N52" i="18"/>
  <c r="N43" i="18"/>
  <c r="N21" i="18"/>
  <c r="N20" i="18"/>
  <c r="N19" i="17"/>
  <c r="N17" i="15"/>
  <c r="N9" i="15"/>
  <c r="N16" i="14"/>
  <c r="N22" i="14"/>
  <c r="N69" i="14"/>
  <c r="N43" i="12"/>
  <c r="N52" i="11"/>
  <c r="N9" i="10"/>
  <c r="N32" i="10"/>
  <c r="N77" i="51"/>
  <c r="N31" i="50"/>
  <c r="N27" i="5"/>
  <c r="N19" i="5"/>
  <c r="N13" i="5"/>
  <c r="N9" i="5"/>
  <c r="N22" i="5"/>
  <c r="N16" i="5"/>
  <c r="N30" i="1"/>
  <c r="N55" i="1"/>
  <c r="N45" i="1"/>
  <c r="N41" i="1"/>
  <c r="N23" i="1"/>
  <c r="N35" i="1"/>
  <c r="N59" i="1"/>
  <c r="N9" i="42"/>
  <c r="N39" i="11"/>
  <c r="M64" i="53"/>
  <c r="L64" i="53"/>
  <c r="K64" i="53"/>
  <c r="J64" i="53"/>
  <c r="I64" i="53"/>
  <c r="H64" i="53"/>
  <c r="G64" i="53"/>
  <c r="F64" i="53"/>
  <c r="E64" i="53"/>
  <c r="D64" i="53"/>
  <c r="N64" i="53"/>
  <c r="C64" i="53"/>
  <c r="B64" i="53"/>
  <c r="N63" i="53"/>
  <c r="N60" i="53"/>
  <c r="N59" i="53"/>
  <c r="N55" i="53"/>
  <c r="N54" i="53"/>
  <c r="M51" i="53"/>
  <c r="L51" i="53"/>
  <c r="K51" i="53"/>
  <c r="J51" i="53"/>
  <c r="I51" i="53"/>
  <c r="H51" i="53"/>
  <c r="G51" i="53"/>
  <c r="F51" i="53"/>
  <c r="O51" i="53"/>
  <c r="D51" i="53"/>
  <c r="B51" i="53"/>
  <c r="N7" i="53"/>
  <c r="N51" i="53"/>
  <c r="O6" i="53"/>
  <c r="O53" i="53"/>
  <c r="N6" i="53"/>
  <c r="N53" i="53"/>
  <c r="B6" i="53"/>
  <c r="B53" i="53"/>
  <c r="A2" i="53"/>
  <c r="A1" i="53"/>
  <c r="N29" i="32"/>
  <c r="N36" i="32"/>
  <c r="N10" i="29"/>
  <c r="N40" i="29"/>
  <c r="N22" i="29"/>
  <c r="N20" i="29"/>
  <c r="N32" i="29"/>
  <c r="N24" i="28"/>
  <c r="N23" i="26"/>
  <c r="N18" i="19"/>
  <c r="N13" i="19"/>
  <c r="N52" i="19"/>
  <c r="D44" i="19"/>
  <c r="N9" i="19"/>
  <c r="N27" i="19"/>
  <c r="N46" i="8"/>
  <c r="N40" i="8"/>
  <c r="N68" i="18"/>
  <c r="N16" i="43"/>
  <c r="N50" i="43"/>
  <c r="N28" i="43"/>
  <c r="N27" i="43"/>
  <c r="N25" i="43"/>
  <c r="N27" i="41"/>
  <c r="N26" i="41"/>
  <c r="N15" i="41"/>
  <c r="N25" i="41"/>
  <c r="N65" i="34"/>
  <c r="N50" i="13"/>
  <c r="N43" i="37"/>
  <c r="N33" i="37"/>
  <c r="N32" i="37"/>
  <c r="N28" i="37"/>
  <c r="N26" i="37"/>
  <c r="N25" i="37"/>
  <c r="N20" i="37"/>
  <c r="N18" i="37"/>
  <c r="N64" i="37"/>
  <c r="N69" i="18"/>
  <c r="N8" i="18"/>
  <c r="N14" i="18"/>
  <c r="N57" i="18"/>
  <c r="N25" i="18"/>
  <c r="N31" i="18"/>
  <c r="N29" i="18"/>
  <c r="M61" i="15"/>
  <c r="N18" i="15"/>
  <c r="N10" i="15"/>
  <c r="N57" i="15"/>
  <c r="N27" i="15"/>
  <c r="N66" i="1"/>
  <c r="N44" i="1"/>
  <c r="N37" i="1"/>
  <c r="N32" i="1"/>
  <c r="N22" i="1"/>
  <c r="N21" i="1"/>
  <c r="N26" i="1"/>
  <c r="N19" i="1"/>
  <c r="N43" i="36"/>
  <c r="N31" i="36"/>
  <c r="N29" i="36"/>
  <c r="N27" i="36"/>
  <c r="N17" i="36"/>
  <c r="N12" i="36"/>
  <c r="N64" i="36"/>
  <c r="N26" i="49"/>
  <c r="N23" i="49"/>
  <c r="N8" i="27"/>
  <c r="N16" i="27"/>
  <c r="N30" i="27"/>
  <c r="N21" i="27"/>
  <c r="N18" i="31"/>
  <c r="N24" i="31"/>
  <c r="N13" i="31"/>
  <c r="N28" i="24"/>
  <c r="N24" i="24"/>
  <c r="N19" i="24"/>
  <c r="N23" i="12"/>
  <c r="N14" i="12"/>
  <c r="N30" i="12"/>
  <c r="N26" i="12"/>
  <c r="N33" i="11"/>
  <c r="N35" i="11"/>
  <c r="N54" i="11"/>
  <c r="N11" i="50"/>
  <c r="N19" i="50"/>
  <c r="N18" i="50"/>
  <c r="N17" i="50"/>
  <c r="N8" i="50"/>
  <c r="N43" i="50"/>
  <c r="N37" i="50"/>
  <c r="N29" i="50"/>
  <c r="N28" i="50"/>
  <c r="N67" i="50"/>
  <c r="N62" i="50"/>
  <c r="M68" i="50"/>
  <c r="L68" i="50"/>
  <c r="K68" i="50"/>
  <c r="J68" i="50"/>
  <c r="I68" i="50"/>
  <c r="H68" i="50"/>
  <c r="G68" i="50"/>
  <c r="F68" i="50"/>
  <c r="E68" i="50"/>
  <c r="D68" i="50"/>
  <c r="C68" i="50"/>
  <c r="B68" i="50"/>
  <c r="N68" i="50"/>
  <c r="N20" i="47"/>
  <c r="N16" i="47"/>
  <c r="N40" i="47"/>
  <c r="N28" i="47"/>
  <c r="N26" i="47"/>
  <c r="N17" i="47"/>
  <c r="N10" i="46"/>
  <c r="N45" i="46"/>
  <c r="N44" i="46"/>
  <c r="N57" i="46"/>
  <c r="N17" i="44"/>
  <c r="N13" i="44"/>
  <c r="D59" i="44"/>
  <c r="N45" i="44"/>
  <c r="N36" i="42"/>
  <c r="N22" i="42"/>
  <c r="N57" i="42"/>
  <c r="N56" i="42"/>
  <c r="N29" i="42"/>
  <c r="N42" i="42"/>
  <c r="N14" i="42"/>
  <c r="D78" i="42"/>
  <c r="C78" i="42"/>
  <c r="B78" i="42"/>
  <c r="N31" i="38"/>
  <c r="D61" i="38"/>
  <c r="N56" i="38"/>
  <c r="N45" i="38"/>
  <c r="N28" i="38"/>
  <c r="N27" i="38"/>
  <c r="N39" i="38"/>
  <c r="N72" i="38"/>
  <c r="N16" i="30"/>
  <c r="N52" i="30"/>
  <c r="N50" i="30"/>
  <c r="N23" i="30"/>
  <c r="N22" i="30"/>
  <c r="N14" i="30"/>
  <c r="N31" i="30"/>
  <c r="N30" i="30"/>
  <c r="N29" i="30"/>
  <c r="N57" i="33"/>
  <c r="N13" i="16"/>
  <c r="N39" i="16"/>
  <c r="N16" i="35"/>
  <c r="N23" i="35"/>
  <c r="N38" i="35"/>
  <c r="N27" i="35"/>
  <c r="N25" i="35"/>
  <c r="N25" i="23"/>
  <c r="N15" i="23"/>
  <c r="N45" i="23"/>
  <c r="N14" i="20"/>
  <c r="N24" i="20"/>
  <c r="N28" i="20"/>
  <c r="N27" i="20"/>
  <c r="N19" i="20"/>
  <c r="N17" i="20"/>
  <c r="N30" i="17"/>
  <c r="N27" i="17"/>
  <c r="N26" i="17"/>
  <c r="N17" i="17"/>
  <c r="N16" i="17"/>
  <c r="N20" i="14"/>
  <c r="N24" i="14"/>
  <c r="N65" i="14"/>
  <c r="N22" i="10"/>
  <c r="N29" i="10"/>
  <c r="N18" i="10"/>
  <c r="N54" i="5"/>
  <c r="N20" i="5"/>
  <c r="N36" i="5"/>
  <c r="N28" i="5"/>
  <c r="N14" i="5"/>
  <c r="N14" i="45"/>
  <c r="N29" i="45"/>
  <c r="N62" i="10"/>
  <c r="N15" i="10"/>
  <c r="N63" i="37"/>
  <c r="N20" i="10"/>
  <c r="N12" i="34"/>
  <c r="N11" i="28"/>
  <c r="N13" i="15"/>
  <c r="N14" i="38"/>
  <c r="N16" i="1"/>
  <c r="N15" i="24"/>
  <c r="N16" i="16"/>
  <c r="N14" i="16"/>
  <c r="N32" i="43"/>
  <c r="N21" i="43"/>
  <c r="N19" i="43"/>
  <c r="N20" i="43"/>
  <c r="N22" i="32"/>
  <c r="N25" i="36"/>
  <c r="N23" i="36"/>
  <c r="N20" i="36"/>
  <c r="N16" i="36"/>
  <c r="N33" i="36"/>
  <c r="N21" i="34"/>
  <c r="N15" i="34"/>
  <c r="N9" i="34"/>
  <c r="N53" i="34"/>
  <c r="N49" i="34"/>
  <c r="N42" i="34"/>
  <c r="N28" i="34"/>
  <c r="N27" i="34"/>
  <c r="N26" i="34"/>
  <c r="N41" i="32"/>
  <c r="N55" i="31"/>
  <c r="N39" i="31"/>
  <c r="N36" i="31"/>
  <c r="N34" i="31"/>
  <c r="N20" i="31"/>
  <c r="N19" i="31"/>
  <c r="N17" i="31"/>
  <c r="N16" i="31"/>
  <c r="N14" i="31"/>
  <c r="M56" i="31"/>
  <c r="L56" i="31"/>
  <c r="K56" i="31"/>
  <c r="J56" i="31"/>
  <c r="I56" i="31"/>
  <c r="H56" i="31"/>
  <c r="G56" i="31"/>
  <c r="F56" i="31"/>
  <c r="D56" i="31"/>
  <c r="B56" i="31"/>
  <c r="C56" i="31"/>
  <c r="O56" i="31"/>
  <c r="N41" i="29"/>
  <c r="N35" i="29"/>
  <c r="N33" i="29"/>
  <c r="N36" i="28"/>
  <c r="N31" i="28"/>
  <c r="N26" i="28"/>
  <c r="N23" i="28"/>
  <c r="N21" i="28"/>
  <c r="N22" i="28"/>
  <c r="N49" i="26"/>
  <c r="N29" i="26"/>
  <c r="N22" i="26"/>
  <c r="N17" i="26"/>
  <c r="M52" i="26"/>
  <c r="L52" i="26"/>
  <c r="K52" i="26"/>
  <c r="J52" i="26"/>
  <c r="I52" i="26"/>
  <c r="H52" i="26"/>
  <c r="G52" i="26"/>
  <c r="O52" i="26"/>
  <c r="F52" i="26"/>
  <c r="E52" i="26"/>
  <c r="D52" i="26"/>
  <c r="C52" i="26"/>
  <c r="N7" i="24"/>
  <c r="N16" i="24"/>
  <c r="N17" i="24"/>
  <c r="N52" i="24"/>
  <c r="N49" i="18"/>
  <c r="N23" i="18"/>
  <c r="N15" i="18"/>
  <c r="N65" i="18"/>
  <c r="N33" i="8"/>
  <c r="N43" i="8"/>
  <c r="N30" i="8"/>
  <c r="N20" i="8"/>
  <c r="N32" i="47"/>
  <c r="N51" i="47"/>
  <c r="N52" i="46"/>
  <c r="N26" i="46"/>
  <c r="N25" i="46"/>
  <c r="N15" i="46"/>
  <c r="N13" i="46"/>
  <c r="N18" i="46"/>
  <c r="N26" i="45"/>
  <c r="N25" i="45"/>
  <c r="N24" i="45"/>
  <c r="N23" i="45"/>
  <c r="N8" i="45"/>
  <c r="N56" i="45"/>
  <c r="N54" i="45"/>
  <c r="N49" i="45"/>
  <c r="N38" i="45"/>
  <c r="N30" i="45"/>
  <c r="N12" i="45"/>
  <c r="N19" i="45"/>
  <c r="N20" i="45"/>
  <c r="N29" i="16"/>
  <c r="N37" i="15"/>
  <c r="N35" i="15"/>
  <c r="N31" i="15"/>
  <c r="N23" i="15"/>
  <c r="N20" i="15"/>
  <c r="N52" i="10"/>
  <c r="N31" i="10"/>
  <c r="N28" i="10"/>
  <c r="N14" i="10"/>
  <c r="N49" i="50"/>
  <c r="N36" i="50"/>
  <c r="N26" i="50"/>
  <c r="N24" i="50"/>
  <c r="N20" i="50"/>
  <c r="N46" i="49"/>
  <c r="N16" i="49"/>
  <c r="N13" i="49"/>
  <c r="N30" i="49"/>
  <c r="N17" i="49"/>
  <c r="N32" i="49"/>
  <c r="N54" i="3"/>
  <c r="N71" i="42"/>
  <c r="N51" i="42"/>
  <c r="N49" i="42"/>
  <c r="N34" i="42"/>
  <c r="N20" i="42"/>
  <c r="N59" i="41"/>
  <c r="N18" i="44"/>
  <c r="B59" i="44"/>
  <c r="N59" i="44"/>
  <c r="N58" i="44"/>
  <c r="N31" i="44"/>
  <c r="N30" i="44"/>
  <c r="N20" i="44"/>
  <c r="N72" i="25"/>
  <c r="N37" i="37"/>
  <c r="N17" i="37"/>
  <c r="N24" i="38"/>
  <c r="N20" i="38"/>
  <c r="N13" i="38"/>
  <c r="N60" i="38"/>
  <c r="B61" i="38"/>
  <c r="C61" i="38"/>
  <c r="N36" i="38"/>
  <c r="N11" i="38"/>
  <c r="N40" i="38"/>
  <c r="N33" i="38"/>
  <c r="N60" i="35"/>
  <c r="N42" i="35"/>
  <c r="N26" i="35"/>
  <c r="N24" i="35"/>
  <c r="N17" i="35"/>
  <c r="N15" i="35"/>
  <c r="N49" i="30"/>
  <c r="N41" i="30"/>
  <c r="N28" i="30"/>
  <c r="N63" i="33"/>
  <c r="N26" i="30"/>
  <c r="N43" i="30"/>
  <c r="N35" i="27"/>
  <c r="N10" i="27"/>
  <c r="N59" i="27"/>
  <c r="N26" i="27"/>
  <c r="N46" i="27"/>
  <c r="N44" i="27"/>
  <c r="N9" i="27"/>
  <c r="N38" i="27"/>
  <c r="N67" i="25"/>
  <c r="B56" i="17"/>
  <c r="C56" i="17"/>
  <c r="N55" i="17"/>
  <c r="N48" i="20"/>
  <c r="N45" i="20"/>
  <c r="N33" i="20"/>
  <c r="N18" i="20"/>
  <c r="N15" i="20"/>
  <c r="N35" i="20"/>
  <c r="N51" i="14"/>
  <c r="N50" i="14"/>
  <c r="N47" i="14"/>
  <c r="N43" i="14"/>
  <c r="N42" i="14"/>
  <c r="N28" i="14"/>
  <c r="N26" i="14"/>
  <c r="N25" i="14"/>
  <c r="N23" i="14"/>
  <c r="N19" i="14"/>
  <c r="N15" i="14"/>
  <c r="N9" i="14"/>
  <c r="N26" i="11"/>
  <c r="N57" i="11"/>
  <c r="N37" i="11"/>
  <c r="N31" i="11"/>
  <c r="N29" i="11"/>
  <c r="N22" i="11"/>
  <c r="N27" i="12"/>
  <c r="N8" i="12"/>
  <c r="N19" i="19"/>
  <c r="C44" i="19"/>
  <c r="B44" i="19"/>
  <c r="N43" i="19"/>
  <c r="N37" i="19"/>
  <c r="N26" i="19"/>
  <c r="N14" i="19"/>
  <c r="N21" i="5"/>
  <c r="N15" i="5"/>
  <c r="N12" i="5"/>
  <c r="N7" i="2"/>
  <c r="N56" i="1"/>
  <c r="N25" i="1"/>
  <c r="N18" i="1"/>
  <c r="N42" i="1"/>
  <c r="N39" i="1"/>
  <c r="N10" i="1"/>
  <c r="N33" i="1"/>
  <c r="N69" i="1"/>
  <c r="N12" i="23"/>
  <c r="N42" i="23"/>
  <c r="N37" i="23"/>
  <c r="N31" i="23"/>
  <c r="N26" i="23"/>
  <c r="N24" i="23"/>
  <c r="N16" i="23"/>
  <c r="M66" i="51"/>
  <c r="L66" i="51"/>
  <c r="K66" i="51"/>
  <c r="J66" i="51"/>
  <c r="I66" i="51"/>
  <c r="F66" i="51"/>
  <c r="E66" i="51"/>
  <c r="D66" i="51"/>
  <c r="C66" i="51"/>
  <c r="N60" i="34"/>
  <c r="N48" i="47"/>
  <c r="N72" i="27"/>
  <c r="B68" i="34"/>
  <c r="N28" i="49"/>
  <c r="N25" i="49"/>
  <c r="N35" i="49"/>
  <c r="N17" i="11"/>
  <c r="N13" i="11"/>
  <c r="N12" i="11"/>
  <c r="N66" i="11"/>
  <c r="N68" i="44"/>
  <c r="N67" i="35"/>
  <c r="N63" i="45"/>
  <c r="N65" i="38"/>
  <c r="N60" i="36"/>
  <c r="N67" i="36"/>
  <c r="N65" i="36"/>
  <c r="N59" i="36"/>
  <c r="N70" i="27"/>
  <c r="N74" i="27"/>
  <c r="N53" i="23"/>
  <c r="N59" i="10"/>
  <c r="N72" i="51"/>
  <c r="N70" i="51"/>
  <c r="N64" i="21"/>
  <c r="B52" i="26"/>
  <c r="N42" i="12"/>
  <c r="N22" i="16"/>
  <c r="N32" i="41"/>
  <c r="N60" i="41"/>
  <c r="N19" i="12"/>
  <c r="N73" i="51"/>
  <c r="N33" i="5"/>
  <c r="N43" i="49"/>
  <c r="N57" i="16"/>
  <c r="N35" i="28"/>
  <c r="N34" i="18"/>
  <c r="L61" i="15"/>
  <c r="N57" i="8"/>
  <c r="N39" i="12"/>
  <c r="N51" i="34"/>
  <c r="N52" i="38"/>
  <c r="N33" i="43"/>
  <c r="N49" i="46"/>
  <c r="J62" i="20"/>
  <c r="N7" i="47"/>
  <c r="N23" i="47"/>
  <c r="N30" i="47"/>
  <c r="N34" i="47"/>
  <c r="N37" i="47"/>
  <c r="N38" i="47"/>
  <c r="N39" i="47"/>
  <c r="N41" i="47"/>
  <c r="N42" i="47"/>
  <c r="N43" i="47"/>
  <c r="N18" i="36"/>
  <c r="N21" i="36"/>
  <c r="N35" i="36"/>
  <c r="N40" i="36"/>
  <c r="N44" i="36"/>
  <c r="N47" i="36"/>
  <c r="N48" i="36"/>
  <c r="N49" i="36"/>
  <c r="N50" i="36"/>
  <c r="N52" i="36"/>
  <c r="N53" i="36"/>
  <c r="N55" i="36"/>
  <c r="N7" i="33"/>
  <c r="N77" i="27"/>
  <c r="B58" i="18"/>
  <c r="N7" i="25"/>
  <c r="N62" i="25"/>
  <c r="I76" i="25"/>
  <c r="N23" i="11"/>
  <c r="N27" i="11"/>
  <c r="N7" i="8"/>
  <c r="I55" i="50"/>
  <c r="I58" i="18"/>
  <c r="N18" i="18"/>
  <c r="N44" i="18"/>
  <c r="N20" i="28"/>
  <c r="N29" i="28"/>
  <c r="N24" i="29"/>
  <c r="N16" i="29"/>
  <c r="N58" i="1"/>
  <c r="N15" i="1"/>
  <c r="N7" i="35"/>
  <c r="N21" i="35"/>
  <c r="N22" i="35"/>
  <c r="N41" i="35"/>
  <c r="N43" i="35"/>
  <c r="N45" i="35"/>
  <c r="N46" i="35"/>
  <c r="N47" i="35"/>
  <c r="N49" i="35"/>
  <c r="N52" i="35"/>
  <c r="N55" i="35"/>
  <c r="N8" i="46"/>
  <c r="N19" i="46"/>
  <c r="N20" i="46"/>
  <c r="N28" i="46"/>
  <c r="N31" i="46"/>
  <c r="N32" i="46"/>
  <c r="N36" i="46"/>
  <c r="N43" i="46"/>
  <c r="N7" i="19"/>
  <c r="N21" i="19"/>
  <c r="N23" i="19"/>
  <c r="N20" i="24"/>
  <c r="N21" i="24"/>
  <c r="N24" i="37"/>
  <c r="N7" i="10"/>
  <c r="N17" i="10"/>
  <c r="N26" i="10"/>
  <c r="N27" i="10"/>
  <c r="N21" i="30"/>
  <c r="N24" i="30"/>
  <c r="N27" i="30"/>
  <c r="N39" i="30"/>
  <c r="N42" i="30"/>
  <c r="N47" i="30"/>
  <c r="N51" i="30"/>
  <c r="N54" i="30"/>
  <c r="I55" i="30"/>
  <c r="N7" i="44"/>
  <c r="N26" i="44"/>
  <c r="N46" i="44"/>
  <c r="N47" i="44"/>
  <c r="N51" i="44"/>
  <c r="N52" i="44"/>
  <c r="N56" i="44"/>
  <c r="N57" i="44"/>
  <c r="N62" i="44"/>
  <c r="N72" i="44"/>
  <c r="N12" i="16"/>
  <c r="N23" i="16"/>
  <c r="N7" i="45"/>
  <c r="N28" i="45"/>
  <c r="N33" i="45"/>
  <c r="N36" i="45"/>
  <c r="N39" i="45"/>
  <c r="N50" i="45"/>
  <c r="N52" i="45"/>
  <c r="N55" i="45"/>
  <c r="N58" i="45"/>
  <c r="N25" i="12"/>
  <c r="C48" i="17"/>
  <c r="D48" i="17"/>
  <c r="E48" i="17"/>
  <c r="F48" i="17"/>
  <c r="G48" i="17"/>
  <c r="H48" i="17"/>
  <c r="N7" i="17"/>
  <c r="N16" i="38"/>
  <c r="N7" i="30"/>
  <c r="N17" i="30"/>
  <c r="N34" i="28"/>
  <c r="N37" i="28"/>
  <c r="N38" i="28"/>
  <c r="N43" i="28"/>
  <c r="N45" i="28"/>
  <c r="N46" i="28"/>
  <c r="N47" i="28"/>
  <c r="N48" i="28"/>
  <c r="N44" i="17"/>
  <c r="N41" i="12"/>
  <c r="N44" i="12"/>
  <c r="N18" i="38"/>
  <c r="N22" i="38"/>
  <c r="N25" i="38"/>
  <c r="N38" i="11"/>
  <c r="N40" i="11"/>
  <c r="N29" i="41"/>
  <c r="N8" i="49"/>
  <c r="H48" i="32"/>
  <c r="N35" i="31"/>
  <c r="H68" i="21"/>
  <c r="N37" i="5"/>
  <c r="F45" i="5"/>
  <c r="E45" i="5"/>
  <c r="D45" i="5"/>
  <c r="C45" i="5"/>
  <c r="B45" i="5"/>
  <c r="M45" i="5"/>
  <c r="L45" i="5"/>
  <c r="K45" i="5"/>
  <c r="J45" i="5"/>
  <c r="I45" i="5"/>
  <c r="H45" i="5"/>
  <c r="N43" i="23"/>
  <c r="N42" i="17"/>
  <c r="N43" i="17"/>
  <c r="N7" i="20"/>
  <c r="N38" i="20"/>
  <c r="N41" i="20"/>
  <c r="N46" i="46"/>
  <c r="N50" i="46"/>
  <c r="N51" i="46"/>
  <c r="N55" i="46"/>
  <c r="N56" i="46"/>
  <c r="N8" i="43"/>
  <c r="N24" i="43"/>
  <c r="N39" i="43"/>
  <c r="N40" i="43"/>
  <c r="N43" i="43"/>
  <c r="N47" i="43"/>
  <c r="N49" i="43"/>
  <c r="N51" i="43"/>
  <c r="N39" i="42"/>
  <c r="N45" i="42"/>
  <c r="N48" i="42"/>
  <c r="N52" i="42"/>
  <c r="N53" i="42"/>
  <c r="N54" i="42"/>
  <c r="N55" i="42"/>
  <c r="N59" i="42"/>
  <c r="N60" i="42"/>
  <c r="N27" i="42"/>
  <c r="N30" i="42"/>
  <c r="N33" i="42"/>
  <c r="N7" i="37"/>
  <c r="N41" i="37"/>
  <c r="N42" i="37"/>
  <c r="N44" i="37"/>
  <c r="N46" i="37"/>
  <c r="N51" i="37"/>
  <c r="N52" i="37"/>
  <c r="M56" i="36"/>
  <c r="C56" i="36"/>
  <c r="D56" i="36"/>
  <c r="E56" i="36"/>
  <c r="N56" i="36"/>
  <c r="G56" i="36"/>
  <c r="H56" i="36"/>
  <c r="J56" i="36"/>
  <c r="K56" i="36"/>
  <c r="B56" i="36"/>
  <c r="N23" i="32"/>
  <c r="N31" i="32"/>
  <c r="N34" i="32"/>
  <c r="N37" i="32"/>
  <c r="N38" i="32"/>
  <c r="N39" i="32"/>
  <c r="N42" i="32"/>
  <c r="N45" i="32"/>
  <c r="N46" i="32"/>
  <c r="N47" i="32"/>
  <c r="N38" i="31"/>
  <c r="N40" i="31"/>
  <c r="N42" i="31"/>
  <c r="N44" i="31"/>
  <c r="N26" i="29"/>
  <c r="N28" i="29"/>
  <c r="N29" i="29"/>
  <c r="N30" i="29"/>
  <c r="N31" i="29"/>
  <c r="N29" i="27"/>
  <c r="N34" i="27"/>
  <c r="N22" i="27"/>
  <c r="N24" i="27"/>
  <c r="N27" i="27"/>
  <c r="N7" i="26"/>
  <c r="N36" i="19"/>
  <c r="N38" i="19"/>
  <c r="N32" i="17"/>
  <c r="N17" i="12"/>
  <c r="N18" i="12"/>
  <c r="N22" i="8"/>
  <c r="N26" i="8"/>
  <c r="N19" i="11"/>
  <c r="N20" i="11"/>
  <c r="N28" i="11"/>
  <c r="N34" i="11"/>
  <c r="N36" i="11"/>
  <c r="N42" i="11"/>
  <c r="N7" i="5"/>
  <c r="N45" i="5"/>
  <c r="N18" i="49"/>
  <c r="N22" i="49"/>
  <c r="N13" i="41"/>
  <c r="N17" i="41"/>
  <c r="N21" i="41"/>
  <c r="N24" i="41"/>
  <c r="N28" i="41"/>
  <c r="N35" i="41"/>
  <c r="N38" i="41"/>
  <c r="N39" i="41"/>
  <c r="N42" i="41"/>
  <c r="N43" i="41"/>
  <c r="N48" i="41"/>
  <c r="N49" i="41"/>
  <c r="N50" i="41"/>
  <c r="N38" i="38"/>
  <c r="N47" i="38"/>
  <c r="N48" i="38"/>
  <c r="N49" i="38"/>
  <c r="N50" i="38"/>
  <c r="N51" i="38"/>
  <c r="N54" i="38"/>
  <c r="N57" i="38"/>
  <c r="N58" i="38"/>
  <c r="N17" i="28"/>
  <c r="N18" i="28"/>
  <c r="N38" i="26"/>
  <c r="N39" i="26"/>
  <c r="N43" i="20"/>
  <c r="N46" i="20"/>
  <c r="N50" i="20"/>
  <c r="N51" i="20"/>
  <c r="N52" i="20"/>
  <c r="N41" i="19"/>
  <c r="N42" i="19"/>
  <c r="N38" i="18"/>
  <c r="E58" i="18"/>
  <c r="N46" i="15"/>
  <c r="N48" i="50"/>
  <c r="N46" i="39"/>
  <c r="N8" i="34"/>
  <c r="N18" i="34"/>
  <c r="N19" i="34"/>
  <c r="N23" i="34"/>
  <c r="N25" i="34"/>
  <c r="N29" i="34"/>
  <c r="N35" i="34"/>
  <c r="N37" i="34"/>
  <c r="N39" i="34"/>
  <c r="N40" i="34"/>
  <c r="N43" i="34"/>
  <c r="N44" i="34"/>
  <c r="N46" i="34"/>
  <c r="N47" i="34"/>
  <c r="N48" i="34"/>
  <c r="N52" i="34"/>
  <c r="N55" i="34"/>
  <c r="N7" i="32"/>
  <c r="N7" i="31"/>
  <c r="N14" i="28"/>
  <c r="N22" i="15"/>
  <c r="N25" i="15"/>
  <c r="N45" i="15"/>
  <c r="N47" i="15"/>
  <c r="N48" i="15"/>
  <c r="N50" i="15"/>
  <c r="N51" i="15"/>
  <c r="N54" i="15"/>
  <c r="N59" i="15"/>
  <c r="N60" i="15"/>
  <c r="N17" i="14"/>
  <c r="N30" i="14"/>
  <c r="N33" i="14"/>
  <c r="N46" i="14"/>
  <c r="N49" i="14"/>
  <c r="N55" i="14"/>
  <c r="N56" i="14"/>
  <c r="N57" i="14"/>
  <c r="N23" i="5"/>
  <c r="N26" i="5"/>
  <c r="N39" i="5"/>
  <c r="N42" i="5"/>
  <c r="N43" i="5"/>
  <c r="N44" i="5"/>
  <c r="E75" i="38"/>
  <c r="N74" i="38"/>
  <c r="N71" i="38"/>
  <c r="N17" i="29"/>
  <c r="N19" i="29"/>
  <c r="N21" i="29"/>
  <c r="N7" i="23"/>
  <c r="N26" i="16"/>
  <c r="N35" i="16"/>
  <c r="N37" i="16"/>
  <c r="N38" i="16"/>
  <c r="N40" i="16"/>
  <c r="N41" i="16"/>
  <c r="N42" i="16"/>
  <c r="N44" i="16"/>
  <c r="N45" i="16"/>
  <c r="N46" i="16"/>
  <c r="N29" i="12"/>
  <c r="N40" i="10"/>
  <c r="N42" i="10"/>
  <c r="N43" i="10"/>
  <c r="N7" i="51"/>
  <c r="N36" i="8"/>
  <c r="N37" i="8"/>
  <c r="N44" i="8"/>
  <c r="N45" i="8"/>
  <c r="N47" i="8"/>
  <c r="N16" i="50"/>
  <c r="N22" i="50"/>
  <c r="N25" i="50"/>
  <c r="N39" i="50"/>
  <c r="N50" i="50"/>
  <c r="N51" i="50"/>
  <c r="N52" i="50"/>
  <c r="N54" i="50"/>
  <c r="N24" i="49"/>
  <c r="N27" i="1"/>
  <c r="B53" i="13"/>
  <c r="D57" i="12"/>
  <c r="N56" i="12"/>
  <c r="N7" i="28"/>
  <c r="M51" i="22"/>
  <c r="J51" i="22"/>
  <c r="H51" i="22"/>
  <c r="G51" i="22"/>
  <c r="F51" i="22"/>
  <c r="E51" i="22"/>
  <c r="O51" i="22"/>
  <c r="D51" i="22"/>
  <c r="C51" i="22"/>
  <c r="N7" i="18"/>
  <c r="N55" i="18"/>
  <c r="N54" i="18"/>
  <c r="N51" i="18"/>
  <c r="N50" i="18"/>
  <c r="N46" i="18"/>
  <c r="N45" i="18"/>
  <c r="N39" i="18"/>
  <c r="N42" i="18"/>
  <c r="N33" i="18"/>
  <c r="N28" i="18"/>
  <c r="N26" i="18"/>
  <c r="N17" i="18"/>
  <c r="M58" i="18"/>
  <c r="L58" i="18"/>
  <c r="J58" i="18"/>
  <c r="H58" i="18"/>
  <c r="F58" i="18"/>
  <c r="D58" i="18"/>
  <c r="C58" i="18"/>
  <c r="M47" i="16"/>
  <c r="L47" i="16"/>
  <c r="K47" i="16"/>
  <c r="I47" i="16"/>
  <c r="H47" i="16"/>
  <c r="G47" i="16"/>
  <c r="E47" i="16"/>
  <c r="D47" i="16"/>
  <c r="N7" i="15"/>
  <c r="N21" i="8"/>
  <c r="N48" i="8"/>
  <c r="M48" i="8"/>
  <c r="L48" i="8"/>
  <c r="K48" i="8"/>
  <c r="H48" i="8"/>
  <c r="G48" i="8"/>
  <c r="F48" i="8"/>
  <c r="E48" i="8"/>
  <c r="O48" i="8"/>
  <c r="D48" i="8"/>
  <c r="C48" i="8"/>
  <c r="M47" i="6"/>
  <c r="L47" i="6"/>
  <c r="K47" i="6"/>
  <c r="J47" i="6"/>
  <c r="I47" i="6"/>
  <c r="H47" i="6"/>
  <c r="G47" i="6"/>
  <c r="F47" i="6"/>
  <c r="E47" i="6"/>
  <c r="D47" i="6"/>
  <c r="C47" i="6"/>
  <c r="N7" i="38"/>
  <c r="N36" i="27"/>
  <c r="N11" i="27"/>
  <c r="N34" i="23"/>
  <c r="D62" i="22"/>
  <c r="N36" i="17"/>
  <c r="N37" i="17"/>
  <c r="N7" i="11"/>
  <c r="N39" i="49"/>
  <c r="N40" i="49"/>
  <c r="N47" i="49"/>
  <c r="N48" i="49"/>
  <c r="N49" i="49"/>
  <c r="N7" i="29"/>
  <c r="N41" i="17"/>
  <c r="N47" i="17"/>
  <c r="N7" i="13"/>
  <c r="N42" i="13"/>
  <c r="N46" i="11"/>
  <c r="N47" i="11"/>
  <c r="N49" i="11"/>
  <c r="N51" i="11"/>
  <c r="N55" i="11"/>
  <c r="N58" i="11"/>
  <c r="N7" i="50"/>
  <c r="N45" i="27"/>
  <c r="N13" i="27"/>
  <c r="N7" i="27"/>
  <c r="N35" i="12"/>
  <c r="N40" i="12"/>
  <c r="N37" i="12"/>
  <c r="N46" i="10"/>
  <c r="N47" i="10"/>
  <c r="N49" i="10"/>
  <c r="N8" i="1"/>
  <c r="N29" i="1"/>
  <c r="B59" i="45"/>
  <c r="B75" i="38"/>
  <c r="N60" i="27"/>
  <c r="N55" i="27"/>
  <c r="B68" i="21"/>
  <c r="B62" i="22"/>
  <c r="B61" i="15"/>
  <c r="N47" i="47"/>
  <c r="N61" i="46"/>
  <c r="N67" i="46"/>
  <c r="N65" i="46"/>
  <c r="N62" i="45"/>
  <c r="N69" i="44"/>
  <c r="N55" i="43"/>
  <c r="N63" i="43"/>
  <c r="N60" i="43"/>
  <c r="N67" i="42"/>
  <c r="N72" i="42"/>
  <c r="N73" i="42"/>
  <c r="N54" i="41"/>
  <c r="N64" i="41"/>
  <c r="N62" i="41"/>
  <c r="N50" i="39"/>
  <c r="N57" i="39"/>
  <c r="N53" i="39"/>
  <c r="N55" i="39"/>
  <c r="N64" i="38"/>
  <c r="N68" i="38"/>
  <c r="N65" i="37"/>
  <c r="N7" i="36"/>
  <c r="N59" i="35"/>
  <c r="N71" i="35"/>
  <c r="N59" i="34"/>
  <c r="N67" i="34"/>
  <c r="N56" i="33"/>
  <c r="N51" i="32"/>
  <c r="N58" i="32"/>
  <c r="N48" i="31"/>
  <c r="M80" i="51"/>
  <c r="L80" i="51"/>
  <c r="K80" i="51"/>
  <c r="J80" i="51"/>
  <c r="I80" i="51"/>
  <c r="H80" i="51"/>
  <c r="F80" i="51"/>
  <c r="E80" i="51"/>
  <c r="D80" i="51"/>
  <c r="C80" i="51"/>
  <c r="N80" i="51"/>
  <c r="B80" i="51"/>
  <c r="N79" i="51"/>
  <c r="N76" i="51"/>
  <c r="O6" i="51"/>
  <c r="O68" i="51"/>
  <c r="N6" i="51"/>
  <c r="N68" i="51"/>
  <c r="B6" i="51"/>
  <c r="B68" i="51"/>
  <c r="A2" i="51"/>
  <c r="A1" i="51"/>
  <c r="N58" i="50"/>
  <c r="M55" i="50"/>
  <c r="L55" i="50"/>
  <c r="K55" i="50"/>
  <c r="J55" i="50"/>
  <c r="H55" i="50"/>
  <c r="D55" i="50"/>
  <c r="C55" i="50"/>
  <c r="B55" i="50"/>
  <c r="O6" i="50"/>
  <c r="O57" i="50"/>
  <c r="N6" i="50"/>
  <c r="N57" i="50"/>
  <c r="B6" i="50"/>
  <c r="B57" i="50"/>
  <c r="A2" i="50"/>
  <c r="A1" i="50"/>
  <c r="K63" i="49"/>
  <c r="J63" i="49"/>
  <c r="I63" i="49"/>
  <c r="H63" i="49"/>
  <c r="G63" i="49"/>
  <c r="F63" i="49"/>
  <c r="E63" i="49"/>
  <c r="D63" i="49"/>
  <c r="C63" i="49"/>
  <c r="B63" i="49"/>
  <c r="O63" i="49"/>
  <c r="N55" i="49"/>
  <c r="N61" i="49"/>
  <c r="N62" i="49"/>
  <c r="O6" i="49"/>
  <c r="O54" i="49"/>
  <c r="N6" i="49"/>
  <c r="N54" i="49"/>
  <c r="B6" i="49"/>
  <c r="B54" i="49"/>
  <c r="A2" i="49"/>
  <c r="A1" i="49"/>
  <c r="J59" i="11"/>
  <c r="I61" i="15"/>
  <c r="I59" i="11"/>
  <c r="I42" i="13"/>
  <c r="H59" i="11"/>
  <c r="G59" i="11"/>
  <c r="N22" i="23"/>
  <c r="N54" i="10"/>
  <c r="N51" i="1"/>
  <c r="F59" i="11"/>
  <c r="E61" i="15"/>
  <c r="E59" i="11"/>
  <c r="D61" i="15"/>
  <c r="C61" i="15"/>
  <c r="C59" i="11"/>
  <c r="O59" i="11"/>
  <c r="B48" i="12"/>
  <c r="N48" i="12"/>
  <c r="C48" i="12"/>
  <c r="E48" i="12"/>
  <c r="F48" i="12"/>
  <c r="G48" i="12"/>
  <c r="I48" i="12"/>
  <c r="J48" i="12"/>
  <c r="K48" i="12"/>
  <c r="J61" i="15"/>
  <c r="J48" i="40"/>
  <c r="N19" i="23"/>
  <c r="H75" i="38"/>
  <c r="M66" i="27"/>
  <c r="I66" i="27"/>
  <c r="C66" i="27"/>
  <c r="N65" i="27"/>
  <c r="A1" i="26"/>
  <c r="B60" i="8"/>
  <c r="M73" i="1"/>
  <c r="L73" i="1"/>
  <c r="K73" i="1"/>
  <c r="J73" i="1"/>
  <c r="I73" i="1"/>
  <c r="H73" i="1"/>
  <c r="G73" i="1"/>
  <c r="N73" i="1"/>
  <c r="E73" i="1"/>
  <c r="D73" i="1"/>
  <c r="B73" i="1"/>
  <c r="N6" i="3"/>
  <c r="N49" i="3"/>
  <c r="O6" i="3"/>
  <c r="O49" i="3"/>
  <c r="N28" i="1"/>
  <c r="N75" i="25"/>
  <c r="N60" i="24"/>
  <c r="B61" i="11"/>
  <c r="N6" i="11"/>
  <c r="N61" i="11"/>
  <c r="O6" i="11"/>
  <c r="O61" i="11"/>
  <c r="A1" i="38"/>
  <c r="B6" i="24"/>
  <c r="B54" i="24"/>
  <c r="N6" i="24"/>
  <c r="N54" i="24"/>
  <c r="O6" i="24"/>
  <c r="O54" i="24"/>
  <c r="B59" i="3"/>
  <c r="N6" i="47"/>
  <c r="O6" i="47"/>
  <c r="A1" i="47"/>
  <c r="B6" i="46"/>
  <c r="B60" i="46"/>
  <c r="N6" i="46"/>
  <c r="O6" i="46"/>
  <c r="A1" i="46"/>
  <c r="A2" i="46"/>
  <c r="N6" i="45"/>
  <c r="O6" i="45"/>
  <c r="A1" i="45"/>
  <c r="A2" i="45"/>
  <c r="B6" i="44"/>
  <c r="B61" i="44"/>
  <c r="N6" i="44"/>
  <c r="O6" i="44"/>
  <c r="A1" i="44"/>
  <c r="B54" i="43"/>
  <c r="N6" i="43"/>
  <c r="O6" i="43"/>
  <c r="A1" i="43"/>
  <c r="B6" i="42"/>
  <c r="B66" i="42"/>
  <c r="N6" i="42"/>
  <c r="O6" i="42"/>
  <c r="A1" i="42"/>
  <c r="A2" i="42"/>
  <c r="B6" i="41"/>
  <c r="B53" i="41"/>
  <c r="N6" i="41"/>
  <c r="O6" i="41"/>
  <c r="A1" i="41"/>
  <c r="A2" i="41"/>
  <c r="B6" i="40"/>
  <c r="B50" i="40"/>
  <c r="N6" i="40"/>
  <c r="O6" i="40"/>
  <c r="A1" i="40"/>
  <c r="A2" i="40"/>
  <c r="B49" i="39"/>
  <c r="N6" i="39"/>
  <c r="O6" i="39"/>
  <c r="A1" i="39"/>
  <c r="B6" i="38"/>
  <c r="B63" i="38"/>
  <c r="N6" i="38"/>
  <c r="O6" i="38"/>
  <c r="A2" i="38"/>
  <c r="B57" i="37"/>
  <c r="N6" i="37"/>
  <c r="O6" i="37"/>
  <c r="A1" i="37"/>
  <c r="B58" i="36"/>
  <c r="N6" i="36"/>
  <c r="N66" i="42"/>
  <c r="O6" i="36"/>
  <c r="O66" i="42"/>
  <c r="A1" i="36"/>
  <c r="B58" i="35"/>
  <c r="N6" i="35"/>
  <c r="N58" i="35"/>
  <c r="O6" i="35"/>
  <c r="O58" i="35"/>
  <c r="A1" i="35"/>
  <c r="B6" i="34"/>
  <c r="B58" i="34"/>
  <c r="N6" i="34"/>
  <c r="N58" i="34"/>
  <c r="O6" i="34"/>
  <c r="O58" i="34"/>
  <c r="A1" i="34"/>
  <c r="A2" i="34"/>
  <c r="B6" i="33"/>
  <c r="B55" i="33"/>
  <c r="N6" i="33"/>
  <c r="N55" i="33"/>
  <c r="O6" i="33"/>
  <c r="O55" i="33"/>
  <c r="A1" i="33"/>
  <c r="A2" i="33"/>
  <c r="B6" i="32"/>
  <c r="B50" i="32"/>
  <c r="N6" i="32"/>
  <c r="N50" i="32"/>
  <c r="O6" i="32"/>
  <c r="O50" i="32"/>
  <c r="A1" i="32"/>
  <c r="A2" i="32"/>
  <c r="B6" i="31"/>
  <c r="B47" i="31"/>
  <c r="N6" i="31"/>
  <c r="N47" i="31"/>
  <c r="O6" i="31"/>
  <c r="O47" i="31"/>
  <c r="A1" i="31"/>
  <c r="A2" i="31"/>
  <c r="B6" i="30"/>
  <c r="B57" i="30"/>
  <c r="N6" i="30"/>
  <c r="N57" i="30"/>
  <c r="O6" i="30"/>
  <c r="O57" i="30"/>
  <c r="A1" i="30"/>
  <c r="A2" i="30"/>
  <c r="B6" i="29"/>
  <c r="B65" i="29"/>
  <c r="N6" i="29"/>
  <c r="N65" i="29"/>
  <c r="O6" i="29"/>
  <c r="O65" i="29"/>
  <c r="A1" i="29"/>
  <c r="A2" i="29"/>
  <c r="B6" i="28"/>
  <c r="B52" i="28"/>
  <c r="N6" i="28"/>
  <c r="N52" i="28"/>
  <c r="O6" i="28"/>
  <c r="O52" i="28"/>
  <c r="A1" i="28"/>
  <c r="A2" i="28"/>
  <c r="B6" i="27"/>
  <c r="B68" i="27"/>
  <c r="N6" i="27"/>
  <c r="N68" i="27"/>
  <c r="O6" i="27"/>
  <c r="O68" i="27"/>
  <c r="A1" i="27"/>
  <c r="A2" i="27"/>
  <c r="B6" i="26"/>
  <c r="B43" i="26"/>
  <c r="N6" i="26"/>
  <c r="N43" i="26"/>
  <c r="O6" i="26"/>
  <c r="O43" i="26"/>
  <c r="A2" i="26"/>
  <c r="B6" i="25"/>
  <c r="B64" i="25"/>
  <c r="N6" i="25"/>
  <c r="N64" i="25"/>
  <c r="O6" i="25"/>
  <c r="O64" i="25"/>
  <c r="A1" i="25"/>
  <c r="A2" i="25"/>
  <c r="A1" i="24"/>
  <c r="A2" i="24"/>
  <c r="B51" i="23"/>
  <c r="N6" i="23"/>
  <c r="N51" i="23"/>
  <c r="O6" i="23"/>
  <c r="O51" i="23"/>
  <c r="A1" i="23"/>
  <c r="B6" i="22"/>
  <c r="B53" i="22"/>
  <c r="N6" i="22"/>
  <c r="N53" i="22"/>
  <c r="O6" i="22"/>
  <c r="O53" i="22"/>
  <c r="A1" i="22"/>
  <c r="A2" i="22"/>
  <c r="B6" i="21"/>
  <c r="B58" i="21"/>
  <c r="N6" i="21"/>
  <c r="N58" i="21"/>
  <c r="O6" i="21"/>
  <c r="O58" i="21"/>
  <c r="A1" i="21"/>
  <c r="A2" i="21"/>
  <c r="B6" i="20"/>
  <c r="B55" i="20"/>
  <c r="N6" i="20"/>
  <c r="N55" i="20"/>
  <c r="O6" i="20"/>
  <c r="O55" i="20"/>
  <c r="A1" i="20"/>
  <c r="A2" i="20"/>
  <c r="B6" i="19"/>
  <c r="B46" i="19"/>
  <c r="N6" i="19"/>
  <c r="N46" i="19"/>
  <c r="O6" i="19"/>
  <c r="O46" i="19"/>
  <c r="B6" i="17"/>
  <c r="B50" i="17"/>
  <c r="N6" i="17"/>
  <c r="N50" i="17"/>
  <c r="O6" i="17"/>
  <c r="O50" i="17"/>
  <c r="A1" i="17"/>
  <c r="A2" i="17"/>
  <c r="A1" i="16"/>
  <c r="B49" i="16"/>
  <c r="N6" i="16"/>
  <c r="N49" i="16"/>
  <c r="O6" i="16"/>
  <c r="O49" i="16"/>
  <c r="N7" i="16"/>
  <c r="B6" i="15"/>
  <c r="B63" i="15"/>
  <c r="N6" i="15"/>
  <c r="N63" i="15"/>
  <c r="O6" i="15"/>
  <c r="O63" i="15"/>
  <c r="A1" i="15"/>
  <c r="A2" i="15"/>
  <c r="B61" i="14"/>
  <c r="N6" i="14"/>
  <c r="N61" i="14"/>
  <c r="O6" i="14"/>
  <c r="O61" i="14"/>
  <c r="A1" i="14"/>
  <c r="B44" i="13"/>
  <c r="N6" i="13"/>
  <c r="N44" i="13"/>
  <c r="O6" i="13"/>
  <c r="O44" i="13"/>
  <c r="A1" i="13"/>
  <c r="B6" i="12"/>
  <c r="B50" i="12"/>
  <c r="N6" i="12"/>
  <c r="N50" i="12"/>
  <c r="O6" i="12"/>
  <c r="O50" i="12"/>
  <c r="A2" i="12"/>
  <c r="A1" i="11"/>
  <c r="B6" i="10"/>
  <c r="B57" i="10"/>
  <c r="N6" i="10"/>
  <c r="N57" i="10"/>
  <c r="O6" i="10"/>
  <c r="O57" i="10"/>
  <c r="A1" i="10"/>
  <c r="A2" i="10"/>
  <c r="A1" i="8"/>
  <c r="A2" i="8"/>
  <c r="B6" i="8"/>
  <c r="B50" i="8"/>
  <c r="N6" i="8"/>
  <c r="N50" i="8"/>
  <c r="O6" i="8"/>
  <c r="O50" i="8"/>
  <c r="A1" i="6"/>
  <c r="A2" i="6"/>
  <c r="B6" i="6"/>
  <c r="B49" i="6"/>
  <c r="N6" i="6"/>
  <c r="N49" i="6"/>
  <c r="O49" i="6"/>
  <c r="B6" i="5"/>
  <c r="B47" i="5"/>
  <c r="N6" i="5"/>
  <c r="N47" i="5"/>
  <c r="O6" i="5"/>
  <c r="O47" i="5"/>
  <c r="A1" i="5"/>
  <c r="A2" i="5"/>
  <c r="B6" i="3"/>
  <c r="B49" i="3"/>
  <c r="A1" i="3"/>
  <c r="A2" i="3"/>
  <c r="B6" i="2"/>
  <c r="B57" i="2"/>
  <c r="N6" i="2"/>
  <c r="N6" i="18"/>
  <c r="N60" i="18"/>
  <c r="A6" i="2"/>
  <c r="A2" i="2"/>
  <c r="A2" i="18"/>
  <c r="A1" i="2"/>
  <c r="A1" i="19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O63" i="1"/>
  <c r="N63" i="1"/>
  <c r="C53" i="13"/>
  <c r="N51" i="12"/>
  <c r="N7" i="12"/>
  <c r="N54" i="22"/>
  <c r="N61" i="22"/>
  <c r="N59" i="22"/>
  <c r="N67" i="21"/>
  <c r="N63" i="21"/>
  <c r="N65" i="21"/>
  <c r="N56" i="20"/>
  <c r="N61" i="20"/>
  <c r="N59" i="20"/>
  <c r="N61" i="18"/>
  <c r="N66" i="18"/>
  <c r="N67" i="18"/>
  <c r="C68" i="21"/>
  <c r="N79" i="27"/>
  <c r="N53" i="28"/>
  <c r="N62" i="28"/>
  <c r="N58" i="30"/>
  <c r="N70" i="30"/>
  <c r="N65" i="30"/>
  <c r="N67" i="30"/>
  <c r="N68" i="15"/>
  <c r="N51" i="10"/>
  <c r="K47" i="39"/>
  <c r="K59" i="3"/>
  <c r="N24" i="1"/>
  <c r="N48" i="1"/>
  <c r="N49" i="1"/>
  <c r="N52" i="1"/>
  <c r="N54" i="1"/>
  <c r="N57" i="1"/>
  <c r="N60" i="1"/>
  <c r="B63" i="1"/>
  <c r="N71" i="1"/>
  <c r="N72" i="1"/>
  <c r="N64" i="1"/>
  <c r="K47" i="3"/>
  <c r="L47" i="3"/>
  <c r="M47" i="3"/>
  <c r="N57" i="3"/>
  <c r="N58" i="3"/>
  <c r="N50" i="3"/>
  <c r="C59" i="3"/>
  <c r="D59" i="3"/>
  <c r="E59" i="3"/>
  <c r="F59" i="3"/>
  <c r="G59" i="3"/>
  <c r="H59" i="3"/>
  <c r="O59" i="3"/>
  <c r="I59" i="3"/>
  <c r="L59" i="3"/>
  <c r="M59" i="3"/>
  <c r="N55" i="5"/>
  <c r="N48" i="5"/>
  <c r="C56" i="5"/>
  <c r="D56" i="5"/>
  <c r="E56" i="5"/>
  <c r="O56" i="5"/>
  <c r="F56" i="5"/>
  <c r="G56" i="5"/>
  <c r="H56" i="5"/>
  <c r="I56" i="5"/>
  <c r="J56" i="5"/>
  <c r="K56" i="5"/>
  <c r="L56" i="5"/>
  <c r="M56" i="5"/>
  <c r="B47" i="6"/>
  <c r="O47" i="6"/>
  <c r="N57" i="6"/>
  <c r="N55" i="6"/>
  <c r="B58" i="6"/>
  <c r="C58" i="6"/>
  <c r="D58" i="6"/>
  <c r="E58" i="6"/>
  <c r="O58" i="6"/>
  <c r="F58" i="6"/>
  <c r="G58" i="6"/>
  <c r="H58" i="6"/>
  <c r="I58" i="6"/>
  <c r="J58" i="6"/>
  <c r="K58" i="6"/>
  <c r="L58" i="6"/>
  <c r="M58" i="6"/>
  <c r="B48" i="8"/>
  <c r="N56" i="8"/>
  <c r="N59" i="8"/>
  <c r="C60" i="8"/>
  <c r="D60" i="8"/>
  <c r="E60" i="8"/>
  <c r="F60" i="8"/>
  <c r="G60" i="8"/>
  <c r="H60" i="8"/>
  <c r="I60" i="8"/>
  <c r="O60" i="8"/>
  <c r="J60" i="8"/>
  <c r="K60" i="8"/>
  <c r="L60" i="8"/>
  <c r="M60" i="8"/>
  <c r="B55" i="10"/>
  <c r="C55" i="10"/>
  <c r="D55" i="10"/>
  <c r="E55" i="10"/>
  <c r="F55" i="10"/>
  <c r="G55" i="10"/>
  <c r="H55" i="10"/>
  <c r="I55" i="10"/>
  <c r="J55" i="10"/>
  <c r="K55" i="10"/>
  <c r="L55" i="10"/>
  <c r="N63" i="10"/>
  <c r="N68" i="10"/>
  <c r="B69" i="10"/>
  <c r="C69" i="10"/>
  <c r="D69" i="10"/>
  <c r="E69" i="10"/>
  <c r="F69" i="10"/>
  <c r="G69" i="10"/>
  <c r="I69" i="10"/>
  <c r="J69" i="10"/>
  <c r="K69" i="10"/>
  <c r="L69" i="10"/>
  <c r="N69" i="10"/>
  <c r="M69" i="10"/>
  <c r="K59" i="11"/>
  <c r="L59" i="11"/>
  <c r="M59" i="11"/>
  <c r="N69" i="11"/>
  <c r="N67" i="11"/>
  <c r="N70" i="11"/>
  <c r="N62" i="11"/>
  <c r="B71" i="11"/>
  <c r="C71" i="11"/>
  <c r="E71" i="11"/>
  <c r="F71" i="11"/>
  <c r="G71" i="11"/>
  <c r="H71" i="11"/>
  <c r="I71" i="11"/>
  <c r="O71" i="11"/>
  <c r="L48" i="12"/>
  <c r="M48" i="12"/>
  <c r="B57" i="12"/>
  <c r="C57" i="12"/>
  <c r="E57" i="12"/>
  <c r="F57" i="12"/>
  <c r="G57" i="12"/>
  <c r="H57" i="12"/>
  <c r="I57" i="12"/>
  <c r="J57" i="12"/>
  <c r="K57" i="12"/>
  <c r="L57" i="12"/>
  <c r="B42" i="13"/>
  <c r="C42" i="13"/>
  <c r="D42" i="13"/>
  <c r="F42" i="13"/>
  <c r="K42" i="13"/>
  <c r="L42" i="13"/>
  <c r="M42" i="13"/>
  <c r="N51" i="13"/>
  <c r="N52" i="13"/>
  <c r="E53" i="13"/>
  <c r="F53" i="13"/>
  <c r="N53" i="13"/>
  <c r="G53" i="13"/>
  <c r="H53" i="13"/>
  <c r="I53" i="13"/>
  <c r="J53" i="13"/>
  <c r="K53" i="13"/>
  <c r="L53" i="13"/>
  <c r="M53" i="13"/>
  <c r="I59" i="14"/>
  <c r="J59" i="14"/>
  <c r="K59" i="14"/>
  <c r="L59" i="14"/>
  <c r="M59" i="14"/>
  <c r="N71" i="14"/>
  <c r="N68" i="14"/>
  <c r="N62" i="14"/>
  <c r="B72" i="14"/>
  <c r="C72" i="14"/>
  <c r="D72" i="14"/>
  <c r="N72" i="14"/>
  <c r="E72" i="14"/>
  <c r="O72" i="14"/>
  <c r="F72" i="14"/>
  <c r="G72" i="14"/>
  <c r="H72" i="14"/>
  <c r="I72" i="14"/>
  <c r="J72" i="14"/>
  <c r="K72" i="14"/>
  <c r="M72" i="14"/>
  <c r="N69" i="15"/>
  <c r="N72" i="15"/>
  <c r="N64" i="15"/>
  <c r="B73" i="15"/>
  <c r="O73" i="15"/>
  <c r="D73" i="15"/>
  <c r="E73" i="15"/>
  <c r="F73" i="15"/>
  <c r="G73" i="15"/>
  <c r="H73" i="15"/>
  <c r="I73" i="15"/>
  <c r="J73" i="15"/>
  <c r="K73" i="15"/>
  <c r="L73" i="15"/>
  <c r="M73" i="15"/>
  <c r="B47" i="16"/>
  <c r="N54" i="16"/>
  <c r="N50" i="16"/>
  <c r="B60" i="16"/>
  <c r="C60" i="16"/>
  <c r="E60" i="16"/>
  <c r="F60" i="16"/>
  <c r="G60" i="16"/>
  <c r="H60" i="16"/>
  <c r="I60" i="16"/>
  <c r="J60" i="16"/>
  <c r="K60" i="16"/>
  <c r="L60" i="16"/>
  <c r="M60" i="16"/>
  <c r="J48" i="17"/>
  <c r="K48" i="17"/>
  <c r="L48" i="17"/>
  <c r="M48" i="17"/>
  <c r="N51" i="17"/>
  <c r="N47" i="19"/>
  <c r="B53" i="20"/>
  <c r="C53" i="20"/>
  <c r="D53" i="20"/>
  <c r="E53" i="20"/>
  <c r="F53" i="20"/>
  <c r="G53" i="20"/>
  <c r="J53" i="20"/>
  <c r="K53" i="20"/>
  <c r="L53" i="20"/>
  <c r="M53" i="20"/>
  <c r="B62" i="20"/>
  <c r="C62" i="20"/>
  <c r="D62" i="20"/>
  <c r="O62" i="20"/>
  <c r="G62" i="20"/>
  <c r="H62" i="20"/>
  <c r="I62" i="20"/>
  <c r="K62" i="20"/>
  <c r="L62" i="20"/>
  <c r="M62" i="20"/>
  <c r="D68" i="21"/>
  <c r="E68" i="21"/>
  <c r="O68" i="21"/>
  <c r="F68" i="21"/>
  <c r="I68" i="21"/>
  <c r="J68" i="21"/>
  <c r="K68" i="21"/>
  <c r="L68" i="21"/>
  <c r="M68" i="21"/>
  <c r="B51" i="22"/>
  <c r="C62" i="22"/>
  <c r="N62" i="22"/>
  <c r="E62" i="22"/>
  <c r="F62" i="22"/>
  <c r="I62" i="22"/>
  <c r="J62" i="22"/>
  <c r="K62" i="22"/>
  <c r="L62" i="22"/>
  <c r="M62" i="22"/>
  <c r="N23" i="23"/>
  <c r="N20" i="23"/>
  <c r="N39" i="23"/>
  <c r="N41" i="23"/>
  <c r="N46" i="23"/>
  <c r="N48" i="23"/>
  <c r="B49" i="23"/>
  <c r="C49" i="23"/>
  <c r="D49" i="23"/>
  <c r="O49" i="23"/>
  <c r="E49" i="23"/>
  <c r="F49" i="23"/>
  <c r="G49" i="23"/>
  <c r="I49" i="23"/>
  <c r="J49" i="23"/>
  <c r="K49" i="23"/>
  <c r="M49" i="23"/>
  <c r="N59" i="23"/>
  <c r="N52" i="23"/>
  <c r="C52" i="24"/>
  <c r="D52" i="24"/>
  <c r="O52" i="24"/>
  <c r="E52" i="24"/>
  <c r="F52" i="24"/>
  <c r="H52" i="24"/>
  <c r="I52" i="24"/>
  <c r="J52" i="24"/>
  <c r="K52" i="24"/>
  <c r="L52" i="24"/>
  <c r="M52" i="24"/>
  <c r="N61" i="24"/>
  <c r="N55" i="24"/>
  <c r="N73" i="25"/>
  <c r="N65" i="25"/>
  <c r="B76" i="25"/>
  <c r="C76" i="25"/>
  <c r="D76" i="25"/>
  <c r="E76" i="25"/>
  <c r="F76" i="25"/>
  <c r="G76" i="25"/>
  <c r="H76" i="25"/>
  <c r="J76" i="25"/>
  <c r="K76" i="25"/>
  <c r="L76" i="25"/>
  <c r="M76" i="25"/>
  <c r="N51" i="26"/>
  <c r="N44" i="26"/>
  <c r="N50" i="27"/>
  <c r="N51" i="27"/>
  <c r="N52" i="27"/>
  <c r="N53" i="27"/>
  <c r="N54" i="27"/>
  <c r="N57" i="27"/>
  <c r="N61" i="27"/>
  <c r="N63" i="27"/>
  <c r="N62" i="27"/>
  <c r="B80" i="27"/>
  <c r="D80" i="27"/>
  <c r="F80" i="27"/>
  <c r="G80" i="27"/>
  <c r="H80" i="27"/>
  <c r="I80" i="27"/>
  <c r="K80" i="27"/>
  <c r="L80" i="27"/>
  <c r="M80" i="27"/>
  <c r="E50" i="28"/>
  <c r="F50" i="28"/>
  <c r="I50" i="28"/>
  <c r="J50" i="28"/>
  <c r="K50" i="28"/>
  <c r="B63" i="28"/>
  <c r="C63" i="28"/>
  <c r="D63" i="28"/>
  <c r="O63" i="28"/>
  <c r="E63" i="28"/>
  <c r="F63" i="28"/>
  <c r="G63" i="28"/>
  <c r="H63" i="28"/>
  <c r="I63" i="28"/>
  <c r="J63" i="28"/>
  <c r="K63" i="28"/>
  <c r="L63" i="28"/>
  <c r="M63" i="28"/>
  <c r="B55" i="30"/>
  <c r="C55" i="30"/>
  <c r="O55" i="30"/>
  <c r="D55" i="30"/>
  <c r="E55" i="30"/>
  <c r="F55" i="30"/>
  <c r="H55" i="30"/>
  <c r="J55" i="30"/>
  <c r="K55" i="30"/>
  <c r="L55" i="30"/>
  <c r="M55" i="30"/>
  <c r="B45" i="31"/>
  <c r="C45" i="31"/>
  <c r="D45" i="31"/>
  <c r="E45" i="31"/>
  <c r="F45" i="31"/>
  <c r="I45" i="31"/>
  <c r="O45" i="31"/>
  <c r="J45" i="31"/>
  <c r="K45" i="31"/>
  <c r="L45" i="31"/>
  <c r="M45" i="31"/>
  <c r="B48" i="32"/>
  <c r="O48" i="32"/>
  <c r="D48" i="32"/>
  <c r="E48" i="32"/>
  <c r="G48" i="32"/>
  <c r="J48" i="32"/>
  <c r="K48" i="32"/>
  <c r="L48" i="32"/>
  <c r="M48" i="32"/>
  <c r="B59" i="32"/>
  <c r="C59" i="32"/>
  <c r="D59" i="32"/>
  <c r="E59" i="32"/>
  <c r="O59" i="32"/>
  <c r="F59" i="32"/>
  <c r="H59" i="32"/>
  <c r="I59" i="32"/>
  <c r="J59" i="32"/>
  <c r="K59" i="32"/>
  <c r="L59" i="32"/>
  <c r="M59" i="32"/>
  <c r="B56" i="35"/>
  <c r="C56" i="35"/>
  <c r="D56" i="35"/>
  <c r="E56" i="35"/>
  <c r="F56" i="35"/>
  <c r="G56" i="35"/>
  <c r="H56" i="35"/>
  <c r="I56" i="35"/>
  <c r="J56" i="35"/>
  <c r="K56" i="35"/>
  <c r="L56" i="35"/>
  <c r="M56" i="35"/>
  <c r="B72" i="35"/>
  <c r="C72" i="35"/>
  <c r="G72" i="35"/>
  <c r="H72" i="35"/>
  <c r="N72" i="35"/>
  <c r="I72" i="35"/>
  <c r="J72" i="35"/>
  <c r="K72" i="35"/>
  <c r="L72" i="35"/>
  <c r="M72" i="35"/>
  <c r="B68" i="36"/>
  <c r="N68" i="36"/>
  <c r="C68" i="36"/>
  <c r="D68" i="36"/>
  <c r="E68" i="36"/>
  <c r="F68" i="36"/>
  <c r="O68" i="36"/>
  <c r="G68" i="36"/>
  <c r="H68" i="36"/>
  <c r="J68" i="36"/>
  <c r="K68" i="36"/>
  <c r="L68" i="36"/>
  <c r="M68" i="36"/>
  <c r="C55" i="37"/>
  <c r="E55" i="37"/>
  <c r="K55" i="37"/>
  <c r="L55" i="37"/>
  <c r="M55" i="37"/>
  <c r="B66" i="37"/>
  <c r="C66" i="37"/>
  <c r="D66" i="37"/>
  <c r="E66" i="37"/>
  <c r="H66" i="37"/>
  <c r="I66" i="37"/>
  <c r="J66" i="37"/>
  <c r="K66" i="37"/>
  <c r="L66" i="37"/>
  <c r="M66" i="37"/>
  <c r="C75" i="38"/>
  <c r="D75" i="38"/>
  <c r="F75" i="38"/>
  <c r="N75" i="38"/>
  <c r="G75" i="38"/>
  <c r="J75" i="38"/>
  <c r="K75" i="38"/>
  <c r="L75" i="38"/>
  <c r="M75" i="38"/>
  <c r="C47" i="39"/>
  <c r="D47" i="39"/>
  <c r="N47" i="39"/>
  <c r="G47" i="39"/>
  <c r="H47" i="39"/>
  <c r="J47" i="39"/>
  <c r="M47" i="39"/>
  <c r="B58" i="39"/>
  <c r="C58" i="39"/>
  <c r="D58" i="39"/>
  <c r="F58" i="39"/>
  <c r="G58" i="39"/>
  <c r="H58" i="39"/>
  <c r="I58" i="39"/>
  <c r="J58" i="39"/>
  <c r="K58" i="39"/>
  <c r="M58" i="39"/>
  <c r="B48" i="40"/>
  <c r="C48" i="40"/>
  <c r="D48" i="40"/>
  <c r="F48" i="40"/>
  <c r="H48" i="40"/>
  <c r="K48" i="40"/>
  <c r="L48" i="40"/>
  <c r="M48" i="40"/>
  <c r="B61" i="40"/>
  <c r="C61" i="40"/>
  <c r="D61" i="40"/>
  <c r="E61" i="40"/>
  <c r="G61" i="40"/>
  <c r="H61" i="40"/>
  <c r="I61" i="40"/>
  <c r="K61" i="40"/>
  <c r="L61" i="40"/>
  <c r="M61" i="40"/>
  <c r="B65" i="41"/>
  <c r="D65" i="41"/>
  <c r="E65" i="41"/>
  <c r="F65" i="41"/>
  <c r="G65" i="41"/>
  <c r="H65" i="41"/>
  <c r="I65" i="41"/>
  <c r="J65" i="41"/>
  <c r="K65" i="41"/>
  <c r="L65" i="41"/>
  <c r="M65" i="41"/>
  <c r="B64" i="43"/>
  <c r="C64" i="43"/>
  <c r="D64" i="43"/>
  <c r="E64" i="43"/>
  <c r="O64" i="43"/>
  <c r="G64" i="43"/>
  <c r="H64" i="43"/>
  <c r="I64" i="43"/>
  <c r="N64" i="43"/>
  <c r="K64" i="43"/>
  <c r="L64" i="43"/>
  <c r="M64" i="43"/>
  <c r="B73" i="44"/>
  <c r="C73" i="44"/>
  <c r="D73" i="44"/>
  <c r="E73" i="44"/>
  <c r="G73" i="44"/>
  <c r="H73" i="44"/>
  <c r="I73" i="44"/>
  <c r="J73" i="44"/>
  <c r="K73" i="44"/>
  <c r="L73" i="44"/>
  <c r="M73" i="44"/>
  <c r="C59" i="45"/>
  <c r="F59" i="45"/>
  <c r="H59" i="45"/>
  <c r="I59" i="45"/>
  <c r="J59" i="45"/>
  <c r="K59" i="45"/>
  <c r="L59" i="45"/>
  <c r="M59" i="45"/>
  <c r="B44" i="47"/>
  <c r="C44" i="47"/>
  <c r="D44" i="47"/>
  <c r="E44" i="47"/>
  <c r="F44" i="47"/>
  <c r="N44" i="47"/>
  <c r="G44" i="47"/>
  <c r="H44" i="47"/>
  <c r="I44" i="47"/>
  <c r="J44" i="47"/>
  <c r="K44" i="47"/>
  <c r="L44" i="47"/>
  <c r="M44" i="47"/>
  <c r="N63" i="24"/>
  <c r="F62" i="20"/>
  <c r="N59" i="16"/>
  <c r="F73" i="44"/>
  <c r="F64" i="43"/>
  <c r="F61" i="40"/>
  <c r="N61" i="40"/>
  <c r="F66" i="37"/>
  <c r="C6" i="3"/>
  <c r="C49" i="3"/>
  <c r="C6" i="45"/>
  <c r="C61" i="45"/>
  <c r="C6" i="30"/>
  <c r="C57" i="30"/>
  <c r="C6" i="50"/>
  <c r="C57" i="50"/>
  <c r="C6" i="42"/>
  <c r="C66" i="42"/>
  <c r="C6" i="29"/>
  <c r="C65" i="29"/>
  <c r="C6" i="8"/>
  <c r="C50" i="8"/>
  <c r="C61" i="14"/>
  <c r="C6" i="53"/>
  <c r="C53" i="53"/>
  <c r="C6" i="49"/>
  <c r="C54" i="49"/>
  <c r="C61" i="11"/>
  <c r="C54" i="43"/>
  <c r="C6" i="40"/>
  <c r="C50" i="40"/>
  <c r="C6" i="21"/>
  <c r="C58" i="21"/>
  <c r="C6" i="24"/>
  <c r="C54" i="24"/>
  <c r="C49" i="39"/>
  <c r="C6" i="41"/>
  <c r="C53" i="41"/>
  <c r="C6" i="12"/>
  <c r="C50" i="12"/>
  <c r="C6" i="5"/>
  <c r="C47" i="5"/>
  <c r="N63" i="42"/>
  <c r="N61" i="42"/>
  <c r="N58" i="42"/>
  <c r="N69" i="27"/>
  <c r="D6" i="20"/>
  <c r="D55" i="20"/>
  <c r="C6" i="20"/>
  <c r="C55" i="20"/>
  <c r="C6" i="25"/>
  <c r="C64" i="25"/>
  <c r="C6" i="6"/>
  <c r="C49" i="6"/>
  <c r="C58" i="36"/>
  <c r="C6" i="51"/>
  <c r="C68" i="51"/>
  <c r="C6" i="32"/>
  <c r="C50" i="32"/>
  <c r="C6" i="2"/>
  <c r="C6" i="18"/>
  <c r="C60" i="18"/>
  <c r="C46" i="47"/>
  <c r="C51" i="23"/>
  <c r="C44" i="13"/>
  <c r="C6" i="10"/>
  <c r="C57" i="10"/>
  <c r="C6" i="44"/>
  <c r="C61" i="44"/>
  <c r="C6" i="31"/>
  <c r="C47" i="31"/>
  <c r="C6" i="34"/>
  <c r="C58" i="34"/>
  <c r="C73" i="15"/>
  <c r="N66" i="15"/>
  <c r="N21" i="16"/>
  <c r="N47" i="16"/>
  <c r="D6" i="33"/>
  <c r="D55" i="33"/>
  <c r="D6" i="44"/>
  <c r="D61" i="44"/>
  <c r="D49" i="16"/>
  <c r="D6" i="3"/>
  <c r="D49" i="3"/>
  <c r="D6" i="22"/>
  <c r="D53" i="22"/>
  <c r="D61" i="11"/>
  <c r="D54" i="43"/>
  <c r="D6" i="53"/>
  <c r="D53" i="53"/>
  <c r="D57" i="37"/>
  <c r="D6" i="29"/>
  <c r="D65" i="29"/>
  <c r="D6" i="41"/>
  <c r="D53" i="41"/>
  <c r="D6" i="51"/>
  <c r="D68" i="51"/>
  <c r="D58" i="36"/>
  <c r="D6" i="15"/>
  <c r="D63" i="15"/>
  <c r="D6" i="30"/>
  <c r="D57" i="30"/>
  <c r="D6" i="31"/>
  <c r="D47" i="31"/>
  <c r="D58" i="35"/>
  <c r="D6" i="26"/>
  <c r="D43" i="26"/>
  <c r="D6" i="2"/>
  <c r="D6" i="18"/>
  <c r="D60" i="18"/>
  <c r="D6" i="8"/>
  <c r="D50" i="8"/>
  <c r="D6" i="6"/>
  <c r="D49" i="6"/>
  <c r="C6" i="28"/>
  <c r="C52" i="28"/>
  <c r="C6" i="26"/>
  <c r="C43" i="26"/>
  <c r="C6" i="46"/>
  <c r="C60" i="46"/>
  <c r="C6" i="33"/>
  <c r="C55" i="33"/>
  <c r="C57" i="37"/>
  <c r="C6" i="15"/>
  <c r="C63" i="15"/>
  <c r="C6" i="27"/>
  <c r="C68" i="27"/>
  <c r="C6" i="38"/>
  <c r="C63" i="38"/>
  <c r="C49" i="16"/>
  <c r="C58" i="35"/>
  <c r="C63" i="1"/>
  <c r="D6" i="19"/>
  <c r="D46" i="19"/>
  <c r="D6" i="46"/>
  <c r="D60" i="46"/>
  <c r="D6" i="50"/>
  <c r="D57" i="50"/>
  <c r="D6" i="24"/>
  <c r="D54" i="24"/>
  <c r="D6" i="38"/>
  <c r="D63" i="38"/>
  <c r="D46" i="47"/>
  <c r="D6" i="42"/>
  <c r="D66" i="42"/>
  <c r="D6" i="12"/>
  <c r="D50" i="12"/>
  <c r="D6" i="34"/>
  <c r="D58" i="34"/>
  <c r="D6" i="25"/>
  <c r="D64" i="25"/>
  <c r="D49" i="39"/>
  <c r="D6" i="27"/>
  <c r="D68" i="27"/>
  <c r="D6" i="45"/>
  <c r="D61" i="45"/>
  <c r="D63" i="1"/>
  <c r="D6" i="10"/>
  <c r="D57" i="10"/>
  <c r="D51" i="23"/>
  <c r="D61" i="14"/>
  <c r="C80" i="27"/>
  <c r="N80" i="27"/>
  <c r="D6" i="5"/>
  <c r="D47" i="5"/>
  <c r="D6" i="40"/>
  <c r="D50" i="40"/>
  <c r="D6" i="32"/>
  <c r="D50" i="32"/>
  <c r="D6" i="17"/>
  <c r="D50" i="17"/>
  <c r="D44" i="13"/>
  <c r="D6" i="28"/>
  <c r="D52" i="28"/>
  <c r="D6" i="49"/>
  <c r="D54" i="49"/>
  <c r="D6" i="21"/>
  <c r="D58" i="21"/>
  <c r="C6" i="22"/>
  <c r="C53" i="22"/>
  <c r="C6" i="19"/>
  <c r="C46" i="19"/>
  <c r="C6" i="17"/>
  <c r="C50" i="17"/>
  <c r="E6" i="31"/>
  <c r="E47" i="31"/>
  <c r="E6" i="5"/>
  <c r="E47" i="5"/>
  <c r="E6" i="44"/>
  <c r="E61" i="44"/>
  <c r="E6" i="40"/>
  <c r="E50" i="40"/>
  <c r="E6" i="3"/>
  <c r="E49" i="3"/>
  <c r="E6" i="26"/>
  <c r="E43" i="26"/>
  <c r="E6" i="20"/>
  <c r="E55" i="20"/>
  <c r="E6" i="10"/>
  <c r="E57" i="10"/>
  <c r="E6" i="8"/>
  <c r="E50" i="8"/>
  <c r="E61" i="11"/>
  <c r="E6" i="28"/>
  <c r="E52" i="28"/>
  <c r="E6" i="12"/>
  <c r="E50" i="12"/>
  <c r="E6" i="30"/>
  <c r="E57" i="30"/>
  <c r="E6" i="53"/>
  <c r="E53" i="53"/>
  <c r="E6" i="42"/>
  <c r="E66" i="42"/>
  <c r="E49" i="16"/>
  <c r="E6" i="22"/>
  <c r="E53" i="22"/>
  <c r="E6" i="41"/>
  <c r="E53" i="41"/>
  <c r="E61" i="14"/>
  <c r="E6" i="33"/>
  <c r="E55" i="33"/>
  <c r="E6" i="38"/>
  <c r="E63" i="38"/>
  <c r="E6" i="34"/>
  <c r="E58" i="34"/>
  <c r="E6" i="46"/>
  <c r="E60" i="46"/>
  <c r="E6" i="27"/>
  <c r="E68" i="27"/>
  <c r="E49" i="39"/>
  <c r="E58" i="35"/>
  <c r="E6" i="6"/>
  <c r="E49" i="6"/>
  <c r="E6" i="32"/>
  <c r="E50" i="32"/>
  <c r="E6" i="29"/>
  <c r="E65" i="29"/>
  <c r="E51" i="23"/>
  <c r="E6" i="19"/>
  <c r="E46" i="19"/>
  <c r="E63" i="1"/>
  <c r="E6" i="17"/>
  <c r="E50" i="17"/>
  <c r="E57" i="37"/>
  <c r="E44" i="13"/>
  <c r="E6" i="51"/>
  <c r="E68" i="51"/>
  <c r="E6" i="45"/>
  <c r="E61" i="45"/>
  <c r="E58" i="36"/>
  <c r="E6" i="25"/>
  <c r="E64" i="25"/>
  <c r="E6" i="2"/>
  <c r="E6" i="18"/>
  <c r="E60" i="18"/>
  <c r="E6" i="50"/>
  <c r="E57" i="50"/>
  <c r="E54" i="43"/>
  <c r="E6" i="24"/>
  <c r="E54" i="24"/>
  <c r="E46" i="47"/>
  <c r="E6" i="15"/>
  <c r="E63" i="15"/>
  <c r="E6" i="21"/>
  <c r="E58" i="21"/>
  <c r="E6" i="49"/>
  <c r="E54" i="49"/>
  <c r="F6" i="32"/>
  <c r="F50" i="32"/>
  <c r="F6" i="27"/>
  <c r="F68" i="27"/>
  <c r="F6" i="42"/>
  <c r="F66" i="42"/>
  <c r="F6" i="12"/>
  <c r="F50" i="12"/>
  <c r="F6" i="6"/>
  <c r="F49" i="6"/>
  <c r="F6" i="24"/>
  <c r="F54" i="24"/>
  <c r="F6" i="10"/>
  <c r="F57" i="10"/>
  <c r="F51" i="23"/>
  <c r="F6" i="40"/>
  <c r="F50" i="40"/>
  <c r="F57" i="37"/>
  <c r="F61" i="11"/>
  <c r="F6" i="30"/>
  <c r="F57" i="30"/>
  <c r="F58" i="36"/>
  <c r="F6" i="26"/>
  <c r="F43" i="26"/>
  <c r="F6" i="29"/>
  <c r="F65" i="29"/>
  <c r="F6" i="2"/>
  <c r="F6" i="18"/>
  <c r="F60" i="18"/>
  <c r="F6" i="38"/>
  <c r="F63" i="38"/>
  <c r="F6" i="5"/>
  <c r="F47" i="5"/>
  <c r="F49" i="16"/>
  <c r="F6" i="50"/>
  <c r="F57" i="50"/>
  <c r="F6" i="31"/>
  <c r="F47" i="31"/>
  <c r="F54" i="43"/>
  <c r="F6" i="28"/>
  <c r="F52" i="28"/>
  <c r="F46" i="47"/>
  <c r="F6" i="22"/>
  <c r="F53" i="22"/>
  <c r="F58" i="35"/>
  <c r="F6" i="19"/>
  <c r="F46" i="19"/>
  <c r="F6" i="3"/>
  <c r="F49" i="3"/>
  <c r="F6" i="44"/>
  <c r="F61" i="44"/>
  <c r="F6" i="33"/>
  <c r="F55" i="33"/>
  <c r="F44" i="13"/>
  <c r="F6" i="49"/>
  <c r="F54" i="49"/>
  <c r="F49" i="39"/>
  <c r="F6" i="8"/>
  <c r="F50" i="8"/>
  <c r="F63" i="1"/>
  <c r="F6" i="46"/>
  <c r="F60" i="46"/>
  <c r="F6" i="15"/>
  <c r="F63" i="15"/>
  <c r="F6" i="45"/>
  <c r="F61" i="45"/>
  <c r="F6" i="17"/>
  <c r="F50" i="17"/>
  <c r="F6" i="21"/>
  <c r="F58" i="21"/>
  <c r="F61" i="14"/>
  <c r="F6" i="25"/>
  <c r="F64" i="25"/>
  <c r="F6" i="41"/>
  <c r="F53" i="41"/>
  <c r="F6" i="34"/>
  <c r="F58" i="34"/>
  <c r="F6" i="53"/>
  <c r="F53" i="53"/>
  <c r="F6" i="51"/>
  <c r="F68" i="51"/>
  <c r="F6" i="20"/>
  <c r="F55" i="20"/>
  <c r="G6" i="15"/>
  <c r="G63" i="15"/>
  <c r="G6" i="21"/>
  <c r="G58" i="21"/>
  <c r="G51" i="23"/>
  <c r="G6" i="33"/>
  <c r="G55" i="33"/>
  <c r="G57" i="37"/>
  <c r="G6" i="5"/>
  <c r="G47" i="5"/>
  <c r="G6" i="25"/>
  <c r="G64" i="25"/>
  <c r="G6" i="22"/>
  <c r="G53" i="22"/>
  <c r="G6" i="8"/>
  <c r="G50" i="8"/>
  <c r="G6" i="31"/>
  <c r="G47" i="31"/>
  <c r="G6" i="6"/>
  <c r="G49" i="6"/>
  <c r="G61" i="14"/>
  <c r="G6" i="29"/>
  <c r="G65" i="29"/>
  <c r="G6" i="20"/>
  <c r="G55" i="20"/>
  <c r="G6" i="50"/>
  <c r="G57" i="50"/>
  <c r="G6" i="10"/>
  <c r="G57" i="10"/>
  <c r="G6" i="17"/>
  <c r="G50" i="17"/>
  <c r="G58" i="36"/>
  <c r="G6" i="24"/>
  <c r="G54" i="24"/>
  <c r="G6" i="2"/>
  <c r="G57" i="2"/>
  <c r="G6" i="51"/>
  <c r="G68" i="51"/>
  <c r="G6" i="38"/>
  <c r="G63" i="38"/>
  <c r="G6" i="27"/>
  <c r="G68" i="27"/>
  <c r="G49" i="16"/>
  <c r="G6" i="26"/>
  <c r="G43" i="26"/>
  <c r="G6" i="40"/>
  <c r="G50" i="40"/>
  <c r="G6" i="30"/>
  <c r="G57" i="30"/>
  <c r="G44" i="13"/>
  <c r="G6" i="46"/>
  <c r="G60" i="46"/>
  <c r="G54" i="43"/>
  <c r="G6" i="12"/>
  <c r="G50" i="12"/>
  <c r="G6" i="49"/>
  <c r="G54" i="49"/>
  <c r="G6" i="19"/>
  <c r="G46" i="19"/>
  <c r="G6" i="34"/>
  <c r="G58" i="34"/>
  <c r="G6" i="3"/>
  <c r="G49" i="3"/>
  <c r="G6" i="32"/>
  <c r="G50" i="32"/>
  <c r="G6" i="41"/>
  <c r="G53" i="41"/>
  <c r="G63" i="1"/>
  <c r="G6" i="42"/>
  <c r="G66" i="42"/>
  <c r="G6" i="28"/>
  <c r="G52" i="28"/>
  <c r="G6" i="45"/>
  <c r="G61" i="45"/>
  <c r="G49" i="39"/>
  <c r="G6" i="53"/>
  <c r="G53" i="53"/>
  <c r="G6" i="44"/>
  <c r="G61" i="44"/>
  <c r="G61" i="11"/>
  <c r="G58" i="35"/>
  <c r="H6" i="24"/>
  <c r="H54" i="24"/>
  <c r="H6" i="5"/>
  <c r="H47" i="5"/>
  <c r="H6" i="29"/>
  <c r="H65" i="29"/>
  <c r="H49" i="39"/>
  <c r="H6" i="30"/>
  <c r="H57" i="30"/>
  <c r="H63" i="1"/>
  <c r="H6" i="20"/>
  <c r="H55" i="20"/>
  <c r="H6" i="33"/>
  <c r="H55" i="33"/>
  <c r="H6" i="50"/>
  <c r="H57" i="50"/>
  <c r="H6" i="46"/>
  <c r="H60" i="46"/>
  <c r="H54" i="43"/>
  <c r="H6" i="3"/>
  <c r="H49" i="3"/>
  <c r="H61" i="11"/>
  <c r="H49" i="16"/>
  <c r="H57" i="37"/>
  <c r="H6" i="44"/>
  <c r="H61" i="44"/>
  <c r="H6" i="34"/>
  <c r="H58" i="34"/>
  <c r="H61" i="14"/>
  <c r="H44" i="13"/>
  <c r="H6" i="42"/>
  <c r="H66" i="42"/>
  <c r="H6" i="2"/>
  <c r="H6" i="18"/>
  <c r="H60" i="18"/>
  <c r="H6" i="15"/>
  <c r="H63" i="15"/>
  <c r="H51" i="23"/>
  <c r="H6" i="17"/>
  <c r="H50" i="17"/>
  <c r="H6" i="28"/>
  <c r="H52" i="28"/>
  <c r="H6" i="32"/>
  <c r="H50" i="32"/>
  <c r="H6" i="27"/>
  <c r="H68" i="27"/>
  <c r="H6" i="38"/>
  <c r="H63" i="38"/>
  <c r="H58" i="36"/>
  <c r="H6" i="10"/>
  <c r="H57" i="10"/>
  <c r="H6" i="12"/>
  <c r="H50" i="12"/>
  <c r="H6" i="8"/>
  <c r="H50" i="8"/>
  <c r="H6" i="40"/>
  <c r="H50" i="40"/>
  <c r="H6" i="41"/>
  <c r="H53" i="41"/>
  <c r="H6" i="51"/>
  <c r="H68" i="51"/>
  <c r="H6" i="22"/>
  <c r="H53" i="22"/>
  <c r="H6" i="31"/>
  <c r="H47" i="31"/>
  <c r="H6" i="19"/>
  <c r="H46" i="19"/>
  <c r="H6" i="49"/>
  <c r="H54" i="49"/>
  <c r="H6" i="6"/>
  <c r="H49" i="6"/>
  <c r="H58" i="35"/>
  <c r="H6" i="21"/>
  <c r="H58" i="21"/>
  <c r="H6" i="25"/>
  <c r="H64" i="25"/>
  <c r="H6" i="53"/>
  <c r="H53" i="53"/>
  <c r="H6" i="26"/>
  <c r="H43" i="26"/>
  <c r="H6" i="45"/>
  <c r="H61" i="45"/>
  <c r="I6" i="20"/>
  <c r="I55" i="20"/>
  <c r="I6" i="28"/>
  <c r="I52" i="28"/>
  <c r="I46" i="47"/>
  <c r="I6" i="44"/>
  <c r="I61" i="44"/>
  <c r="I6" i="27"/>
  <c r="I68" i="27"/>
  <c r="I6" i="12"/>
  <c r="I50" i="12"/>
  <c r="I6" i="50"/>
  <c r="I57" i="50"/>
  <c r="I6" i="3"/>
  <c r="I49" i="3"/>
  <c r="I58" i="35"/>
  <c r="I51" i="23"/>
  <c r="I6" i="17"/>
  <c r="I50" i="17"/>
  <c r="I6" i="15"/>
  <c r="I63" i="15"/>
  <c r="I61" i="14"/>
  <c r="I6" i="33"/>
  <c r="I55" i="33"/>
  <c r="I57" i="37"/>
  <c r="I49" i="39"/>
  <c r="I6" i="38"/>
  <c r="I63" i="38"/>
  <c r="I6" i="46"/>
  <c r="I60" i="46"/>
  <c r="I49" i="16"/>
  <c r="I6" i="32"/>
  <c r="I50" i="32"/>
  <c r="I6" i="51"/>
  <c r="I68" i="51"/>
  <c r="I6" i="53"/>
  <c r="I53" i="53"/>
  <c r="I6" i="42"/>
  <c r="I66" i="42"/>
  <c r="I63" i="1"/>
  <c r="I6" i="29"/>
  <c r="I65" i="29"/>
  <c r="I6" i="30"/>
  <c r="I57" i="30"/>
  <c r="I6" i="22"/>
  <c r="I53" i="22"/>
  <c r="I6" i="31"/>
  <c r="I47" i="31"/>
  <c r="I6" i="6"/>
  <c r="I49" i="6"/>
  <c r="I6" i="34"/>
  <c r="I58" i="34"/>
  <c r="I6" i="25"/>
  <c r="I64" i="25"/>
  <c r="I58" i="36"/>
  <c r="I54" i="43"/>
  <c r="I6" i="21"/>
  <c r="I58" i="21"/>
  <c r="I6" i="5"/>
  <c r="I47" i="5"/>
  <c r="I6" i="8"/>
  <c r="I50" i="8"/>
  <c r="I61" i="11"/>
  <c r="I6" i="2"/>
  <c r="I57" i="2"/>
  <c r="I6" i="24"/>
  <c r="I54" i="24"/>
  <c r="I6" i="26"/>
  <c r="I43" i="26"/>
  <c r="I6" i="10"/>
  <c r="I57" i="10"/>
  <c r="I6" i="41"/>
  <c r="I53" i="41"/>
  <c r="I6" i="49"/>
  <c r="I54" i="49"/>
  <c r="I6" i="19"/>
  <c r="I46" i="19"/>
  <c r="I6" i="45"/>
  <c r="I61" i="45"/>
  <c r="I44" i="13"/>
  <c r="I6" i="40"/>
  <c r="I50" i="40"/>
  <c r="J6" i="19"/>
  <c r="J46" i="19"/>
  <c r="J6" i="45"/>
  <c r="J61" i="45"/>
  <c r="J6" i="15"/>
  <c r="J63" i="15"/>
  <c r="J6" i="31"/>
  <c r="J47" i="31"/>
  <c r="J6" i="28"/>
  <c r="J52" i="28"/>
  <c r="J49" i="16"/>
  <c r="J6" i="17"/>
  <c r="J50" i="17"/>
  <c r="J6" i="3"/>
  <c r="J49" i="3"/>
  <c r="J58" i="35"/>
  <c r="J6" i="30"/>
  <c r="J57" i="30"/>
  <c r="J63" i="1"/>
  <c r="J6" i="41"/>
  <c r="J53" i="41"/>
  <c r="J6" i="34"/>
  <c r="J58" i="34"/>
  <c r="J6" i="42"/>
  <c r="J66" i="42"/>
  <c r="J61" i="14"/>
  <c r="J6" i="53"/>
  <c r="J53" i="53"/>
  <c r="J6" i="21"/>
  <c r="J58" i="21"/>
  <c r="J44" i="13"/>
  <c r="J6" i="27"/>
  <c r="J68" i="27"/>
  <c r="J6" i="44"/>
  <c r="J61" i="44"/>
  <c r="J6" i="6"/>
  <c r="J49" i="6"/>
  <c r="J6" i="29"/>
  <c r="J65" i="29"/>
  <c r="J61" i="11"/>
  <c r="J6" i="5"/>
  <c r="J47" i="5"/>
  <c r="J6" i="2"/>
  <c r="J57" i="2"/>
  <c r="J6" i="49"/>
  <c r="J54" i="49"/>
  <c r="J6" i="24"/>
  <c r="J54" i="24"/>
  <c r="J6" i="40"/>
  <c r="J50" i="40"/>
  <c r="J6" i="26"/>
  <c r="J43" i="26"/>
  <c r="J6" i="32"/>
  <c r="J50" i="32"/>
  <c r="J6" i="25"/>
  <c r="J64" i="25"/>
  <c r="J6" i="33"/>
  <c r="J55" i="33"/>
  <c r="J58" i="36"/>
  <c r="J6" i="8"/>
  <c r="J50" i="8"/>
  <c r="J51" i="23"/>
  <c r="J6" i="51"/>
  <c r="J68" i="51"/>
  <c r="J49" i="39"/>
  <c r="J6" i="46"/>
  <c r="J60" i="46"/>
  <c r="J6" i="12"/>
  <c r="J50" i="12"/>
  <c r="J6" i="38"/>
  <c r="J63" i="38"/>
  <c r="J54" i="43"/>
  <c r="J6" i="10"/>
  <c r="J57" i="10"/>
  <c r="J6" i="50"/>
  <c r="J57" i="50"/>
  <c r="J57" i="37"/>
  <c r="J6" i="22"/>
  <c r="J53" i="22"/>
  <c r="J6" i="20"/>
  <c r="J55" i="20"/>
  <c r="K6" i="46"/>
  <c r="K60" i="46"/>
  <c r="K6" i="30"/>
  <c r="K57" i="30"/>
  <c r="K58" i="35"/>
  <c r="K58" i="36"/>
  <c r="K6" i="29"/>
  <c r="K65" i="29"/>
  <c r="K6" i="44"/>
  <c r="K61" i="44"/>
  <c r="K6" i="12"/>
  <c r="K50" i="12"/>
  <c r="K6" i="17"/>
  <c r="K50" i="17"/>
  <c r="K63" i="1"/>
  <c r="K6" i="49"/>
  <c r="K54" i="49"/>
  <c r="K6" i="45"/>
  <c r="K61" i="45"/>
  <c r="K46" i="47"/>
  <c r="K6" i="5"/>
  <c r="K47" i="5"/>
  <c r="K6" i="15"/>
  <c r="K63" i="15"/>
  <c r="K6" i="38"/>
  <c r="K63" i="38"/>
  <c r="K6" i="3"/>
  <c r="K49" i="3"/>
  <c r="K6" i="25"/>
  <c r="K64" i="25"/>
  <c r="K6" i="26"/>
  <c r="K43" i="26"/>
  <c r="K6" i="31"/>
  <c r="K47" i="31"/>
  <c r="K6" i="32"/>
  <c r="K50" i="32"/>
  <c r="K49" i="39"/>
  <c r="K54" i="43"/>
  <c r="K44" i="13"/>
  <c r="K6" i="27"/>
  <c r="K68" i="27"/>
  <c r="K6" i="51"/>
  <c r="K68" i="51"/>
  <c r="K6" i="24"/>
  <c r="K54" i="24"/>
  <c r="K61" i="14"/>
  <c r="K6" i="34"/>
  <c r="K58" i="34"/>
  <c r="K6" i="41"/>
  <c r="K53" i="41"/>
  <c r="K49" i="16"/>
  <c r="K51" i="23"/>
  <c r="K6" i="53"/>
  <c r="K53" i="53"/>
  <c r="K6" i="28"/>
  <c r="K52" i="28"/>
  <c r="K6" i="2"/>
  <c r="K57" i="2"/>
  <c r="K6" i="21"/>
  <c r="K58" i="21"/>
  <c r="K6" i="10"/>
  <c r="K57" i="10"/>
  <c r="K6" i="8"/>
  <c r="K50" i="8"/>
  <c r="K61" i="11"/>
  <c r="K6" i="42"/>
  <c r="K66" i="42"/>
  <c r="K6" i="40"/>
  <c r="K50" i="40"/>
  <c r="K6" i="19"/>
  <c r="K46" i="19"/>
  <c r="K57" i="37"/>
  <c r="K6" i="33"/>
  <c r="K55" i="33"/>
  <c r="K6" i="50"/>
  <c r="K57" i="50"/>
  <c r="K6" i="22"/>
  <c r="K53" i="22"/>
  <c r="K6" i="20"/>
  <c r="K55" i="20"/>
  <c r="K6" i="6"/>
  <c r="K49" i="6"/>
  <c r="L6" i="44"/>
  <c r="L61" i="44"/>
  <c r="L6" i="41"/>
  <c r="L53" i="41"/>
  <c r="L6" i="21"/>
  <c r="L58" i="21"/>
  <c r="L6" i="31"/>
  <c r="L47" i="31"/>
  <c r="L6" i="51"/>
  <c r="L68" i="51"/>
  <c r="L6" i="10"/>
  <c r="L57" i="10"/>
  <c r="L6" i="45"/>
  <c r="L61" i="45"/>
  <c r="L58" i="36"/>
  <c r="L6" i="28"/>
  <c r="L52" i="28"/>
  <c r="L58" i="35"/>
  <c r="L6" i="50"/>
  <c r="L57" i="50"/>
  <c r="L6" i="38"/>
  <c r="L63" i="38"/>
  <c r="L6" i="5"/>
  <c r="L47" i="5"/>
  <c r="L54" i="43"/>
  <c r="L6" i="3"/>
  <c r="L49" i="3"/>
  <c r="L6" i="12"/>
  <c r="L50" i="12"/>
  <c r="L6" i="33"/>
  <c r="L55" i="33"/>
  <c r="L6" i="30"/>
  <c r="L57" i="30"/>
  <c r="L6" i="15"/>
  <c r="L63" i="15"/>
  <c r="L6" i="32"/>
  <c r="L50" i="32"/>
  <c r="L61" i="14"/>
  <c r="L44" i="13"/>
  <c r="L6" i="25"/>
  <c r="L64" i="25"/>
  <c r="L61" i="11"/>
  <c r="L6" i="6"/>
  <c r="L49" i="6"/>
  <c r="L6" i="17"/>
  <c r="L50" i="17"/>
  <c r="L49" i="39"/>
  <c r="L6" i="34"/>
  <c r="L58" i="34"/>
  <c r="L6" i="22"/>
  <c r="L53" i="22"/>
  <c r="L6" i="2"/>
  <c r="L6" i="18"/>
  <c r="L60" i="18"/>
  <c r="L6" i="40"/>
  <c r="L50" i="40"/>
  <c r="L6" i="42"/>
  <c r="L66" i="42"/>
  <c r="L6" i="27"/>
  <c r="L68" i="27"/>
  <c r="L63" i="1"/>
  <c r="L6" i="26"/>
  <c r="L43" i="26"/>
  <c r="L6" i="29"/>
  <c r="L65" i="29"/>
  <c r="L6" i="24"/>
  <c r="L54" i="24"/>
  <c r="L51" i="23"/>
  <c r="L49" i="16"/>
  <c r="L6" i="46"/>
  <c r="L60" i="46"/>
  <c r="L6" i="49"/>
  <c r="L54" i="49"/>
  <c r="L57" i="37"/>
  <c r="L6" i="8"/>
  <c r="L50" i="8"/>
  <c r="L6" i="19"/>
  <c r="L46" i="19"/>
  <c r="L6" i="53"/>
  <c r="L53" i="53"/>
  <c r="L6" i="20"/>
  <c r="L55" i="20"/>
  <c r="M51" i="23"/>
  <c r="M6" i="24"/>
  <c r="M54" i="24"/>
  <c r="M6" i="49"/>
  <c r="M54" i="49"/>
  <c r="M6" i="29"/>
  <c r="M65" i="29"/>
  <c r="M6" i="21"/>
  <c r="M58" i="21"/>
  <c r="M6" i="17"/>
  <c r="M50" i="17"/>
  <c r="M57" i="37"/>
  <c r="M6" i="8"/>
  <c r="M50" i="8"/>
  <c r="M6" i="12"/>
  <c r="M50" i="12"/>
  <c r="M6" i="42"/>
  <c r="M66" i="42"/>
  <c r="M6" i="6"/>
  <c r="M49" i="6"/>
  <c r="M58" i="35"/>
  <c r="M6" i="10"/>
  <c r="M57" i="10"/>
  <c r="M6" i="30"/>
  <c r="M57" i="30"/>
  <c r="M44" i="13"/>
  <c r="M6" i="51"/>
  <c r="M68" i="51"/>
  <c r="M6" i="45"/>
  <c r="M61" i="45"/>
  <c r="M61" i="11"/>
  <c r="M6" i="40"/>
  <c r="M50" i="40"/>
  <c r="M6" i="34"/>
  <c r="M58" i="34"/>
  <c r="M6" i="32"/>
  <c r="M50" i="32"/>
  <c r="M6" i="53"/>
  <c r="M53" i="53"/>
  <c r="M6" i="46"/>
  <c r="M60" i="46"/>
  <c r="M46" i="47"/>
  <c r="M6" i="15"/>
  <c r="M63" i="15"/>
  <c r="M6" i="41"/>
  <c r="M53" i="41"/>
  <c r="M6" i="31"/>
  <c r="M47" i="31"/>
  <c r="M6" i="2"/>
  <c r="M57" i="2"/>
  <c r="M58" i="36"/>
  <c r="M63" i="1"/>
  <c r="M6" i="50"/>
  <c r="M57" i="50"/>
  <c r="M61" i="14"/>
  <c r="M6" i="38"/>
  <c r="M63" i="38"/>
  <c r="M6" i="44"/>
  <c r="M61" i="44"/>
  <c r="M54" i="43"/>
  <c r="M6" i="26"/>
  <c r="M43" i="26"/>
  <c r="M49" i="39"/>
  <c r="M6" i="33"/>
  <c r="M55" i="33"/>
  <c r="M6" i="19"/>
  <c r="M46" i="19"/>
  <c r="M6" i="27"/>
  <c r="M68" i="27"/>
  <c r="M49" i="16"/>
  <c r="M6" i="28"/>
  <c r="M52" i="28"/>
  <c r="M6" i="3"/>
  <c r="M49" i="3"/>
  <c r="M6" i="22"/>
  <c r="M53" i="22"/>
  <c r="M6" i="5"/>
  <c r="M47" i="5"/>
  <c r="M6" i="25"/>
  <c r="M64" i="25"/>
  <c r="M6" i="20"/>
  <c r="M55" i="20"/>
  <c r="N62" i="18"/>
  <c r="O61" i="45"/>
  <c r="H57" i="2"/>
  <c r="F57" i="2"/>
  <c r="O46" i="47"/>
  <c r="K6" i="18"/>
  <c r="K60" i="18"/>
  <c r="C57" i="2"/>
  <c r="N61" i="44"/>
  <c r="N46" i="47"/>
  <c r="N63" i="38"/>
  <c r="N61" i="45"/>
  <c r="N53" i="41"/>
  <c r="N50" i="40"/>
  <c r="N60" i="46"/>
  <c r="N58" i="36"/>
  <c r="N57" i="37"/>
  <c r="N49" i="39"/>
  <c r="N54" i="43"/>
  <c r="O50" i="40"/>
  <c r="O61" i="44"/>
  <c r="O54" i="43"/>
  <c r="O63" i="38"/>
  <c r="O57" i="37"/>
  <c r="O53" i="41"/>
  <c r="O60" i="46"/>
  <c r="O49" i="39"/>
  <c r="O58" i="36"/>
  <c r="N57" i="2"/>
  <c r="O58" i="39"/>
  <c r="N71" i="45"/>
  <c r="N56" i="5"/>
  <c r="D57" i="2"/>
  <c r="E57" i="2"/>
  <c r="A2" i="19"/>
  <c r="I6" i="18"/>
  <c r="I60" i="18"/>
  <c r="G6" i="18"/>
  <c r="G60" i="18"/>
  <c r="O53" i="20"/>
  <c r="O61" i="15"/>
  <c r="N61" i="38"/>
  <c r="O61" i="38"/>
  <c r="O72" i="35"/>
  <c r="L57" i="2"/>
  <c r="N73" i="44"/>
  <c r="A1" i="18"/>
  <c r="O59" i="44"/>
  <c r="N63" i="28"/>
  <c r="N60" i="23"/>
  <c r="O53" i="33"/>
  <c r="N68" i="21"/>
  <c r="O55" i="10"/>
  <c r="O53" i="47"/>
  <c r="N70" i="46"/>
  <c r="N51" i="41"/>
  <c r="O61" i="40"/>
  <c r="O66" i="37"/>
  <c r="N59" i="32"/>
  <c r="N63" i="29"/>
  <c r="O53" i="19"/>
  <c r="O60" i="16"/>
  <c r="O69" i="10"/>
  <c r="N60" i="8"/>
  <c r="N58" i="6"/>
  <c r="O57" i="12"/>
  <c r="O55" i="2"/>
  <c r="O80" i="51"/>
  <c r="O59" i="45"/>
  <c r="O75" i="38"/>
  <c r="O47" i="16"/>
  <c r="O53" i="13"/>
  <c r="N52" i="43"/>
  <c r="O48" i="40"/>
  <c r="O47" i="39"/>
  <c r="N76" i="25"/>
  <c r="O76" i="25"/>
  <c r="N62" i="20"/>
  <c r="N44" i="19"/>
  <c r="N58" i="46"/>
  <c r="O58" i="18"/>
  <c r="N52" i="26"/>
  <c r="N56" i="31"/>
  <c r="O78" i="42"/>
  <c r="O64" i="53"/>
  <c r="N59" i="14"/>
  <c r="N53" i="47"/>
  <c r="N45" i="31"/>
  <c r="O71" i="30"/>
  <c r="N71" i="30"/>
  <c r="O66" i="33"/>
  <c r="N66" i="33"/>
  <c r="O73" i="44"/>
  <c r="N66" i="37"/>
  <c r="N55" i="30"/>
  <c r="N66" i="27"/>
  <c r="O64" i="24"/>
  <c r="N64" i="24"/>
  <c r="O59" i="14"/>
  <c r="O44" i="47"/>
  <c r="O55" i="37"/>
  <c r="N60" i="16"/>
  <c r="N73" i="15"/>
  <c r="O73" i="1"/>
  <c r="O58" i="46"/>
  <c r="N41" i="26"/>
  <c r="O47" i="3"/>
  <c r="O48" i="12"/>
  <c r="N57" i="12"/>
  <c r="N55" i="37"/>
  <c r="O52" i="43"/>
  <c r="J6" i="18"/>
  <c r="J60" i="18"/>
  <c r="N63" i="49"/>
  <c r="M6" i="18"/>
  <c r="M60" i="18"/>
  <c r="B6" i="18"/>
  <c r="B60" i="18"/>
  <c r="N65" i="41"/>
  <c r="O65" i="41"/>
  <c r="O56" i="35"/>
  <c r="O80" i="27"/>
  <c r="N71" i="11"/>
  <c r="N50" i="28"/>
  <c r="O56" i="36"/>
  <c r="N59" i="45"/>
  <c r="N58" i="18"/>
  <c r="N49" i="23"/>
  <c r="N53" i="20"/>
  <c r="N52" i="49"/>
  <c r="O66" i="27"/>
  <c r="O62" i="22"/>
  <c r="N61" i="15"/>
  <c r="N56" i="34"/>
  <c r="O45" i="5"/>
  <c r="N55" i="10"/>
  <c r="N56" i="17"/>
  <c r="O56" i="17"/>
  <c r="N53" i="19"/>
  <c r="N51" i="22"/>
  <c r="N68" i="2"/>
  <c r="O41" i="26"/>
  <c r="N56" i="21"/>
  <c r="O64" i="42"/>
  <c r="O42" i="13"/>
  <c r="N59" i="3"/>
  <c r="O55" i="50"/>
  <c r="N55" i="50"/>
  <c r="N59" i="11"/>
  <c r="O48" i="17"/>
  <c r="N68" i="34"/>
  <c r="O68" i="34"/>
  <c r="O66" i="51"/>
  <c r="O44" i="19"/>
  <c r="O68" i="2"/>
  <c r="O63" i="29"/>
  <c r="O62" i="25"/>
  <c r="N53" i="33"/>
  <c r="O68" i="50"/>
</calcChain>
</file>

<file path=xl/sharedStrings.xml><?xml version="1.0" encoding="utf-8"?>
<sst xmlns="http://schemas.openxmlformats.org/spreadsheetml/2006/main" count="3002" uniqueCount="701">
  <si>
    <t>Espécie / Período</t>
  </si>
  <si>
    <t>TOTAIS</t>
  </si>
  <si>
    <t>Arrecadação</t>
  </si>
  <si>
    <t>Fotocópias</t>
  </si>
  <si>
    <t>Eventuais/doações</t>
  </si>
  <si>
    <t>Ajuda de custo</t>
  </si>
  <si>
    <t>SUBSEÇÃO  NOVA ESPERANÇA</t>
  </si>
  <si>
    <t/>
  </si>
  <si>
    <t>.</t>
  </si>
  <si>
    <t xml:space="preserve">Saldo bancário / Caixa mensal </t>
  </si>
  <si>
    <t>TOTAL</t>
  </si>
  <si>
    <t xml:space="preserve">TOTAIS </t>
  </si>
  <si>
    <t>Total</t>
  </si>
  <si>
    <t>Média</t>
  </si>
  <si>
    <t xml:space="preserve">ORDEM DOS ADVOGADOS DO BRASIL - Seção PR </t>
  </si>
  <si>
    <t>SUBSEÇÃO  ARAUCARIA</t>
  </si>
  <si>
    <t>SUBSEÇÃO  BANDEIRANTES</t>
  </si>
  <si>
    <t>SUBSEÇÃO LARANJEIRAS DO SUL</t>
  </si>
  <si>
    <t>SUBSEÇÃO  MEDIANEIRA</t>
  </si>
  <si>
    <t>SUBSEÇÃO SÃO JOSÉ DOS PINHAIS</t>
  </si>
  <si>
    <t>SUBSEÇÃO SANTO ANTONIO DA PLATINA</t>
  </si>
  <si>
    <t>SUBSEÇÃO TOLEDO</t>
  </si>
  <si>
    <t>SUBSEÇÃO  UMUARAMA</t>
  </si>
  <si>
    <t>SUBSEÇÃO  UNIÃO DA VITÓRIA</t>
  </si>
  <si>
    <t>SUBSEÇÃO  WENCESLAU BRAZ</t>
  </si>
  <si>
    <t>SUBSEÇÃO  TELEMACO BORBA</t>
  </si>
  <si>
    <t>SUBSEÇÃO  RIO NEGRO</t>
  </si>
  <si>
    <t>SUBSEÇÃO  PRUDENTÓPOLIS</t>
  </si>
  <si>
    <t>SUBSEÇÃO  PONTA GROSSA</t>
  </si>
  <si>
    <t>SUBSEÇÃO  PITANGA</t>
  </si>
  <si>
    <t>SUBSEÇÃO  PATO BRANCO</t>
  </si>
  <si>
    <t>SUBSEÇÃO  PARANAVAI</t>
  </si>
  <si>
    <t>SUBSEÇÃO  PARANAGUÁ</t>
  </si>
  <si>
    <t>SUBSEÇÃO  PALOTINA</t>
  </si>
  <si>
    <t>SUBSEÇÃO  PALMAS</t>
  </si>
  <si>
    <t>SUBSEÇÃO  MARINGÁ</t>
  </si>
  <si>
    <t>SUBSEÇÃO  MARECHAL CANDIDO RONDON</t>
  </si>
  <si>
    <t>SUBSEÇÃO  LONDRINA</t>
  </si>
  <si>
    <t>SUBSEÇÃO  LOANDA</t>
  </si>
  <si>
    <t>SUBSEÇÃO  LAPA</t>
  </si>
  <si>
    <t>SUBSEÇÃO  JACAREZINHO</t>
  </si>
  <si>
    <t>SUBSEÇÃO  IVAIPORÃ</t>
  </si>
  <si>
    <t>SUBSEÇÃO  IRATI</t>
  </si>
  <si>
    <t>SUBSEÇÃO  IPORÃ</t>
  </si>
  <si>
    <t>SUBSEÇÃO  IBAITI</t>
  </si>
  <si>
    <t>SUBSEÇÃO  GUARAPUAVA</t>
  </si>
  <si>
    <t>SUBSEÇÃO  GUAIRA</t>
  </si>
  <si>
    <t>SUBSEÇÃO  GOIOERÊ</t>
  </si>
  <si>
    <t>SUBSEÇÃO  FRANCISCO BELTRÃO</t>
  </si>
  <si>
    <t>SUBSEÇÃO  FOZ DO IGUAÇU</t>
  </si>
  <si>
    <t>SUBSEÇÃO  DOIS VIZINHOS</t>
  </si>
  <si>
    <t>SUBSEÇÃO  CRUZEIRO DO OESTE</t>
  </si>
  <si>
    <t>SUBSEÇÃO  CORNELIO PROCOPIO</t>
  </si>
  <si>
    <t>SUBSEÇÃO  CIANORTE</t>
  </si>
  <si>
    <t>SUBSEÇÃO  CASTRO</t>
  </si>
  <si>
    <t>SUBSEÇÃO  CASCAVEL</t>
  </si>
  <si>
    <t>SUBSEÇÃO  CAMPO MOURÃO</t>
  </si>
  <si>
    <t>SUBSEÇÃO  CAMPO LARGO</t>
  </si>
  <si>
    <t>SUBSEÇÃO  ASSIS CHATEAUBRIAND</t>
  </si>
  <si>
    <t>SUBSEÇÃO  ARAPONGAS</t>
  </si>
  <si>
    <t xml:space="preserve">SUBSEÇÃO  APUCARANA </t>
  </si>
  <si>
    <t>Eventuais / Doações</t>
  </si>
  <si>
    <t>Eventuais / Doações/ Locações</t>
  </si>
  <si>
    <t>Eventuais / Arrecadações / Inscrições</t>
  </si>
  <si>
    <t>Eventuais / Diversas</t>
  </si>
  <si>
    <t>Rendimento de aplicações financeiras</t>
  </si>
  <si>
    <t>Rendimentos de aplicações financeiras</t>
  </si>
  <si>
    <t>Impressos e Material de Expediente</t>
  </si>
  <si>
    <t>Material de Copa e Cozinha</t>
  </si>
  <si>
    <t>Material de Reprografia</t>
  </si>
  <si>
    <t>Fornecimento de Alimentação - PJ</t>
  </si>
  <si>
    <t>Serviços de Correspondencia - PJ</t>
  </si>
  <si>
    <t>Serviços de Energia Elétrica</t>
  </si>
  <si>
    <t>Serviços de Processamentos de Dados</t>
  </si>
  <si>
    <t>Serviços de Segurança - PJ</t>
  </si>
  <si>
    <t xml:space="preserve">Serviços de Telecomunicações </t>
  </si>
  <si>
    <t>Material Elétrico</t>
  </si>
  <si>
    <t>Material de Informática</t>
  </si>
  <si>
    <t xml:space="preserve">Locação de Máquinas e Equipamentos </t>
  </si>
  <si>
    <t>Tarifas Bancárias Diversas - PJ</t>
  </si>
  <si>
    <t>Generos de Alimentação</t>
  </si>
  <si>
    <t>Taxa de Água e Esgoto</t>
  </si>
  <si>
    <t>Assinaturas de Periódicos - PJ</t>
  </si>
  <si>
    <t>Material de Limpeza e Produtos de Limpeza</t>
  </si>
  <si>
    <t>Material para Manutenção de Bens Imoveis</t>
  </si>
  <si>
    <t>Material para Manutenção Bens Imoveis</t>
  </si>
  <si>
    <t>Serviços de Segurança Pj</t>
  </si>
  <si>
    <t>Taxas e Pedágios (Exceto Bancárias)</t>
  </si>
  <si>
    <t>Material de Copa Cozinha</t>
  </si>
  <si>
    <t xml:space="preserve">Serviços de Energia Elétrica </t>
  </si>
  <si>
    <t>Combustivel e Lubrificantes Automotivos</t>
  </si>
  <si>
    <t xml:space="preserve">Locação de Maquinas e Equipamentos </t>
  </si>
  <si>
    <t>Manutenção e Conservação Bens Imoveis</t>
  </si>
  <si>
    <t>Manutenção e Conservação Maq. Eparelhos</t>
  </si>
  <si>
    <t xml:space="preserve">Serviços de Cópias e Reprodução de Documentos </t>
  </si>
  <si>
    <t>Serviços de Energia Elétrica - PJ</t>
  </si>
  <si>
    <t xml:space="preserve">Serviços de Processamento de Dados </t>
  </si>
  <si>
    <t>Assinatura de Periódicos  - PJ</t>
  </si>
  <si>
    <t>Serviços de Limpeza e Conservação</t>
  </si>
  <si>
    <t>Serviços de Processamento de Dados</t>
  </si>
  <si>
    <t xml:space="preserve">Impressos e Material de Expediente </t>
  </si>
  <si>
    <t>Seguros em Geral - PJ</t>
  </si>
  <si>
    <t>Publicações Oficiais - PJ</t>
  </si>
  <si>
    <t xml:space="preserve">Manutenção e Conservação Maq. Aparelhos </t>
  </si>
  <si>
    <t xml:space="preserve">Serviços de Segurança </t>
  </si>
  <si>
    <t>Serviços de Limpeza e Conservação - PJ</t>
  </si>
  <si>
    <t>Serviços de Apoio Admin. Tec. Ope. PF</t>
  </si>
  <si>
    <t>Serviços Médicos - PJ</t>
  </si>
  <si>
    <t>Material de Informatica</t>
  </si>
  <si>
    <t xml:space="preserve">Material de Reprografia </t>
  </si>
  <si>
    <t xml:space="preserve">Serviços de Correspondencia </t>
  </si>
  <si>
    <t>Material de Limpeza e Produtos</t>
  </si>
  <si>
    <t>Serviços Gráficos - PJ</t>
  </si>
  <si>
    <t>Bens de Pequeno Valor</t>
  </si>
  <si>
    <t>Serviços de Apoio Adm. Tec. Ope. - PF</t>
  </si>
  <si>
    <t>Serviços de Táxi</t>
  </si>
  <si>
    <t>Assinatura de Periódicos - PJ</t>
  </si>
  <si>
    <t>Material de Limpeza e Podutos de Limp.</t>
  </si>
  <si>
    <t>Material para Manutenção Bens Moveis</t>
  </si>
  <si>
    <t>Locação de Imoveis - PJ</t>
  </si>
  <si>
    <t xml:space="preserve">Publicações Oficiais - PJ </t>
  </si>
  <si>
    <t xml:space="preserve">Vale Transporte </t>
  </si>
  <si>
    <t>Auxilio Alimentação</t>
  </si>
  <si>
    <t>Material Eletrico</t>
  </si>
  <si>
    <t>Confecção de Banners e Bandeira</t>
  </si>
  <si>
    <t xml:space="preserve">Material de Limpeza e Produtos </t>
  </si>
  <si>
    <t>Material de Proteção e Segurança</t>
  </si>
  <si>
    <t>Vale Transporte</t>
  </si>
  <si>
    <t>DESPESAS</t>
  </si>
  <si>
    <t>ARRECADAÇÃO</t>
  </si>
  <si>
    <t>Serviços Graficos</t>
  </si>
  <si>
    <t>Despesas Eventuais</t>
  </si>
  <si>
    <t>Passagens Terrestres - PJ</t>
  </si>
  <si>
    <t>Manutenção e Conservação de Bens Imoveis</t>
  </si>
  <si>
    <t>Fornecimento de Alimentação - Pj</t>
  </si>
  <si>
    <t>Material para Eventos, Cursos e Palestras</t>
  </si>
  <si>
    <t>Locação de Maquinas e Equipamentos - PJ</t>
  </si>
  <si>
    <t xml:space="preserve">Material para Eventos, Cursos e Palestras </t>
  </si>
  <si>
    <t>Serviços de Segurança</t>
  </si>
  <si>
    <t>Publicações Oficiais</t>
  </si>
  <si>
    <t>Serviços de Energia Eletrica</t>
  </si>
  <si>
    <t>Manutenção e Conservação Maq. E Apare</t>
  </si>
  <si>
    <t>Manutenção e Conservação Maq. Aparelhos</t>
  </si>
  <si>
    <t>Taxas de Agua e Esgoto</t>
  </si>
  <si>
    <t>Locação de bens moveis</t>
  </si>
  <si>
    <t>Serviços de Audio, Video e Fot</t>
  </si>
  <si>
    <t>Serviços de Processamento de Dado</t>
  </si>
  <si>
    <t>Serviços de Apoio Adm Tec Ope - PF</t>
  </si>
  <si>
    <t>Descontos Obtidos</t>
  </si>
  <si>
    <t>Despesas Festividades e Homenagens</t>
  </si>
  <si>
    <t>Material para Eventos, Cursos</t>
  </si>
  <si>
    <t>Serviços de Taxi - PJ</t>
  </si>
  <si>
    <t>Serviços de Apoio Adm. Tec. Operac.  - PF</t>
  </si>
  <si>
    <t>Locação de Imóveis - PJ</t>
  </si>
  <si>
    <t xml:space="preserve">Despesas Festividades e Homenagens </t>
  </si>
  <si>
    <t>Rendimentos de Aplicações Financeiras</t>
  </si>
  <si>
    <t>Material Congracamento Esportivo</t>
  </si>
  <si>
    <t>Despesas com Eventos na Semana do Advogado</t>
  </si>
  <si>
    <t>Manutenção e Conservação Bens Imóveis</t>
  </si>
  <si>
    <t>Locação de Maquinas e Equipamentos</t>
  </si>
  <si>
    <t>Serviços de Apoio Adm Tec Operacional - PF</t>
  </si>
  <si>
    <t>Serviços de Copias, Reproduções Doc</t>
  </si>
  <si>
    <t>Serviços de Correspondências - PJ</t>
  </si>
  <si>
    <t>Taxas de Água e Esgoto</t>
  </si>
  <si>
    <t xml:space="preserve">Manutensão Conservação de Maq. Aparelhos </t>
  </si>
  <si>
    <t>Manutenção e Conservação. Maq. Aparelhos</t>
  </si>
  <si>
    <t>Ajuda de custo extraordinaria (reembolso)</t>
  </si>
  <si>
    <t>Despesas de Capital (Imobilizado)</t>
  </si>
  <si>
    <t>Serviços de Copias, Reprodução e Documentos</t>
  </si>
  <si>
    <t xml:space="preserve">Serviços de Limpeza e Conservação </t>
  </si>
  <si>
    <t>Manutenção e Conservação de Bens Móveis</t>
  </si>
  <si>
    <t>Serviços de Cópias, Reprodução Doc</t>
  </si>
  <si>
    <t>Serviços de Apoio Adm. Tec.Operac. PF</t>
  </si>
  <si>
    <t>Serviços de Apoio Adm Tec Operac PF</t>
  </si>
  <si>
    <t>Serviços de Seguranças</t>
  </si>
  <si>
    <t>Serviços de Taxi</t>
  </si>
  <si>
    <t>Material para Manutenção Bens Imóveis</t>
  </si>
  <si>
    <t>Serviços de Correspondencias</t>
  </si>
  <si>
    <t>Serviços de Segurança PJ</t>
  </si>
  <si>
    <t>Eventuais</t>
  </si>
  <si>
    <t>Combustivel e Lubrificante Automotivo</t>
  </si>
  <si>
    <t>Publicações Oficiais PJ</t>
  </si>
  <si>
    <t>Fornecimento de Alimentação PJ</t>
  </si>
  <si>
    <t>Manutenção e Conservação Bens Móveis PJ</t>
  </si>
  <si>
    <t>Serviços Gráficos PJ</t>
  </si>
  <si>
    <t>Impressos e Materiais de Expediente</t>
  </si>
  <si>
    <t xml:space="preserve">Material de Copa e Cozinha </t>
  </si>
  <si>
    <t>Fretes e Carretos PJ</t>
  </si>
  <si>
    <t>Impressos e Materiais de Expedientes</t>
  </si>
  <si>
    <t>Serviços de Apoio Adm Tec Operacional - PJ</t>
  </si>
  <si>
    <t>Serviços de Audio, Videos e Fotografias</t>
  </si>
  <si>
    <t>Locação de Imóveis PJ</t>
  </si>
  <si>
    <t>Serviços de Correspondencias PJ</t>
  </si>
  <si>
    <t>Taxas e Pedagios (Exceto Bancarias)</t>
  </si>
  <si>
    <t>Assinaturas de Periodicos PJ</t>
  </si>
  <si>
    <t>Material para Manutenção Bens Móveis</t>
  </si>
  <si>
    <t>Manutenção e Conservação Bens Móveis</t>
  </si>
  <si>
    <t>Serviços de Apoio Adm Tec Operac PJ</t>
  </si>
  <si>
    <t>Fornecimento de Alimentação</t>
  </si>
  <si>
    <t>Hospedagens</t>
  </si>
  <si>
    <t>Passagens Terrestres PJ</t>
  </si>
  <si>
    <t>Serviços de Taxi PJ</t>
  </si>
  <si>
    <t>Uniforme</t>
  </si>
  <si>
    <t xml:space="preserve">Fornecimento de Alimentação </t>
  </si>
  <si>
    <t>Material para Manutenção Bens Movéis</t>
  </si>
  <si>
    <t>Passagens Aereas PJ</t>
  </si>
  <si>
    <t>Seguros em Geral PJ</t>
  </si>
  <si>
    <t>Serviços Judiciais e Cartorias</t>
  </si>
  <si>
    <t xml:space="preserve">Locação de Bens Móveis PJ </t>
  </si>
  <si>
    <t>Impressos  e Material de Expediente</t>
  </si>
  <si>
    <t>Serviços de Telecomunicações</t>
  </si>
  <si>
    <t>Serviços Judiciais e Cartorais</t>
  </si>
  <si>
    <t>Serviços de Cópias Reprodução Doc</t>
  </si>
  <si>
    <t>Ajuda de custo extraordinaria (Reembolso)</t>
  </si>
  <si>
    <t>Confecçôes de Banners, Bandeira</t>
  </si>
  <si>
    <t>Taxas e Padagios ( Exceto Bancaria)</t>
  </si>
  <si>
    <t>Locação de Bens Móveis PJ</t>
  </si>
  <si>
    <t xml:space="preserve">Material para Eventos, Cursos e </t>
  </si>
  <si>
    <t>Manutenção e Conservação Bens  Imóveis</t>
  </si>
  <si>
    <t>Manutenção e Conservação Maquina Aparelhos</t>
  </si>
  <si>
    <t>Assinatura de Periodicos PJ</t>
  </si>
  <si>
    <t>Locação de Imóvel PJ</t>
  </si>
  <si>
    <t>Aluguel de Box para Estacionamento PJ</t>
  </si>
  <si>
    <t>Locação de Maquina e Equipamentos</t>
  </si>
  <si>
    <t>Manutenção e Conservação Maquinas e Aparelhos</t>
  </si>
  <si>
    <t>Passagens Terrestre PJ</t>
  </si>
  <si>
    <t>Serviços Graficos PJ</t>
  </si>
  <si>
    <t>Manutenção e Conservação Maquinas Aparelhos</t>
  </si>
  <si>
    <t>Cursos e Treinamentos</t>
  </si>
  <si>
    <t>Material para Audio Video e Fot</t>
  </si>
  <si>
    <t>Seguros em Gerais PJ</t>
  </si>
  <si>
    <t>Material Copa e Cozinha</t>
  </si>
  <si>
    <t>Manutenção e Conservação de Bens Imóveis</t>
  </si>
  <si>
    <t>Combustivel e Lubrificantes Automotivo</t>
  </si>
  <si>
    <t xml:space="preserve">Material de Informatica </t>
  </si>
  <si>
    <t>Taxas e Pedagios ( Exceto Bancaria)</t>
  </si>
  <si>
    <t>Manutenção de Bens Moveis PJ</t>
  </si>
  <si>
    <t>Despesas de Capital ( Imobilizado)</t>
  </si>
  <si>
    <t>Eventuais / Doaçoes</t>
  </si>
  <si>
    <t>Eventual/ doações</t>
  </si>
  <si>
    <t>Bens de Pequenos Valores</t>
  </si>
  <si>
    <t>Manutenção e Conservação Maq Aparelhos</t>
  </si>
  <si>
    <t xml:space="preserve">Manutensão Conservação Bens Imóveis </t>
  </si>
  <si>
    <t>Impressos e Material de Expedientes</t>
  </si>
  <si>
    <t>Material para Manutenção de Bens Imóveis</t>
  </si>
  <si>
    <t>Hospedagens PJ</t>
  </si>
  <si>
    <t xml:space="preserve">Manutenção e Conservação Bens Imóveis </t>
  </si>
  <si>
    <t xml:space="preserve">Material para Eventos, Cursos, e </t>
  </si>
  <si>
    <t>Serviços Médicos</t>
  </si>
  <si>
    <t>Ajuda de custo (Reembolso)</t>
  </si>
  <si>
    <t>Patrocinios para Eventos</t>
  </si>
  <si>
    <t>Serviços de Audio Video e Fot</t>
  </si>
  <si>
    <t>Eventuais e Doações</t>
  </si>
  <si>
    <t>Despesas com Capital (Imobilizado)</t>
  </si>
  <si>
    <t>Serviços de Apoio Admin. Tec. Ope. PJ</t>
  </si>
  <si>
    <t>Fornecimento Alimentação PJ</t>
  </si>
  <si>
    <t>Serviços Medicos PJ</t>
  </si>
  <si>
    <t>Manutenção e Conservação maq. Aparelhos</t>
  </si>
  <si>
    <t>Servços Graficos PJ</t>
  </si>
  <si>
    <t>Manutenção e Conservação Bens Imóveis PJ</t>
  </si>
  <si>
    <t>Ajuda de custo Reembolso</t>
  </si>
  <si>
    <t>Tarifas Bancarias Diversas PJ</t>
  </si>
  <si>
    <t>Manutenção e Conservação Maq. Aparelho</t>
  </si>
  <si>
    <t>Revenda Leitor Digital</t>
  </si>
  <si>
    <t>Serviços de Limpeza e Conservações</t>
  </si>
  <si>
    <t>Fotocopias</t>
  </si>
  <si>
    <t>Aluguel de Box para Estacionamento  PJ</t>
  </si>
  <si>
    <t>SUBSEÇÃO  COLOMBO</t>
  </si>
  <si>
    <t>Material para Manutenção de Bens Moveis</t>
  </si>
  <si>
    <t>Serviços Médicos PJ</t>
  </si>
  <si>
    <t>Bens Adqueridos para Doação</t>
  </si>
  <si>
    <t>Despesas Medicas</t>
  </si>
  <si>
    <t>Locação de Bens Moveis PJ</t>
  </si>
  <si>
    <t>Locação de Imoveis PJ</t>
  </si>
  <si>
    <t>Serviços de Apoio Adm Tec Ope - PJ</t>
  </si>
  <si>
    <t>Material para Manutenção Bens Imovéis</t>
  </si>
  <si>
    <t>Fretes e Carretos</t>
  </si>
  <si>
    <t>Manutenção de Bens Moveis</t>
  </si>
  <si>
    <t>Confecção de Banners, Bandeira</t>
  </si>
  <si>
    <t>Serviços Medicos</t>
  </si>
  <si>
    <t>Manutenção e Conservação de Maq. Aparelhos</t>
  </si>
  <si>
    <t>Locação de Maq. e Equipamentos</t>
  </si>
  <si>
    <t>Seminarios, Congressos e Cursos</t>
  </si>
  <si>
    <t>Serviços de Apoio Adm Tec Operac. PF</t>
  </si>
  <si>
    <t>Despesas com Eventos na Semana do Adv</t>
  </si>
  <si>
    <t>Taxas e Pedagios (exceto Bancaria)</t>
  </si>
  <si>
    <t>Taxas de Pedágios (Exceto Bancarias)</t>
  </si>
  <si>
    <t>Manutençao e Conservação Bens Imoveis</t>
  </si>
  <si>
    <t xml:space="preserve">Material Para Eventos, Cursos e </t>
  </si>
  <si>
    <t>Serviços Tecnicos Profissionais PJ</t>
  </si>
  <si>
    <t>Despesas de Viagem</t>
  </si>
  <si>
    <t>Ajuda de Custo Reembolso</t>
  </si>
  <si>
    <t>Ajuda de Custo (Reembolso)</t>
  </si>
  <si>
    <t>Assinatura Periodica</t>
  </si>
  <si>
    <t>Assinatura de Periodicos - PJ</t>
  </si>
  <si>
    <t>Material Eletronico</t>
  </si>
  <si>
    <t>Material para Audio, Video e Fot</t>
  </si>
  <si>
    <t>Material para Manutenção de Bens Móveis</t>
  </si>
  <si>
    <t xml:space="preserve">Despesas com Eventos na Semana do </t>
  </si>
  <si>
    <t>Despesas Festividade e Homenagens</t>
  </si>
  <si>
    <t>Eventuais ou Doações</t>
  </si>
  <si>
    <t>Despesas com Eventos na Semana Advogado</t>
  </si>
  <si>
    <t>Taxas e Padagios (Exceto Bancaria)</t>
  </si>
  <si>
    <t>Manutenção de Softwares PJ</t>
  </si>
  <si>
    <t>Hospedagem PJ</t>
  </si>
  <si>
    <t xml:space="preserve">Ajuda de Custo (Reembolso) </t>
  </si>
  <si>
    <t>Desconto Obtido</t>
  </si>
  <si>
    <t>Seminarios e Cursos</t>
  </si>
  <si>
    <t xml:space="preserve">Assinaturas de Periodicos PJ </t>
  </si>
  <si>
    <t>Confecção de Banner, Bandeira</t>
  </si>
  <si>
    <t>Material para manutenção Bens Móveis</t>
  </si>
  <si>
    <t>Estagiários</t>
  </si>
  <si>
    <t>Manutenção de Bens Móveis PJ</t>
  </si>
  <si>
    <t>Locação de Maq. E Equipamentos</t>
  </si>
  <si>
    <t>Material para Manutenção Bens  Móveis</t>
  </si>
  <si>
    <t>Taxas Bancarias Diversas PJ</t>
  </si>
  <si>
    <t>Confecções de Banners, Bandeira</t>
  </si>
  <si>
    <t>Ajuda de Custo Extra ( Reembolso)</t>
  </si>
  <si>
    <t>Ajuda de Custo Extra (Reembolso)</t>
  </si>
  <si>
    <t>Adesões jantar do Dia do Advogado</t>
  </si>
  <si>
    <t>Ajuda de Custo ( Reembolso )</t>
  </si>
  <si>
    <t>Adesões Jantar do Dia do Advogado</t>
  </si>
  <si>
    <t>Despesas com Eventos na Semana do Advog</t>
  </si>
  <si>
    <t xml:space="preserve">Despesas com Eventos , Cursos e </t>
  </si>
  <si>
    <t>Eventos</t>
  </si>
  <si>
    <t xml:space="preserve">Despesas com Eventos, Cursos e </t>
  </si>
  <si>
    <t>Ajuda de Custos ( Reembolso)</t>
  </si>
  <si>
    <t>Diferença Ajuda de Custo</t>
  </si>
  <si>
    <t>Compra, Revenda Leitor Digital</t>
  </si>
  <si>
    <t>Despesas com Eventos na Semana do Advogados</t>
  </si>
  <si>
    <t>Material para Congracamento Esportivo</t>
  </si>
  <si>
    <t>Impressos e material de Expediente</t>
  </si>
  <si>
    <t>Ajuda de Custo</t>
  </si>
  <si>
    <t>Adesões Jantar do Dia do Advogados</t>
  </si>
  <si>
    <t>Despesas com Festividade e Homenagens</t>
  </si>
  <si>
    <t xml:space="preserve">Despesas com Festividades e Homenagens </t>
  </si>
  <si>
    <t>Serviços Graficos - PJ</t>
  </si>
  <si>
    <t>Serviços de Copias e Reprodução de Doc.</t>
  </si>
  <si>
    <t>Locação de Bens Moveis - PJ</t>
  </si>
  <si>
    <t>Seviços de Cópias e Repdorução de Doc.</t>
  </si>
  <si>
    <t>Confecção de Banner e Bandeira</t>
  </si>
  <si>
    <t>Material para Audio, Video e Foto</t>
  </si>
  <si>
    <t>Serviços de Copias Reprodução de Doc</t>
  </si>
  <si>
    <t>Serviços Graficos  - PJ</t>
  </si>
  <si>
    <t>Fretes e Carretos - Pj</t>
  </si>
  <si>
    <t xml:space="preserve">Patrocinio para Eventos </t>
  </si>
  <si>
    <t>Hospedagens - PJ</t>
  </si>
  <si>
    <t>Uniformes</t>
  </si>
  <si>
    <t>Despesas com Festividades e Homenagens</t>
  </si>
  <si>
    <t>Despesas com Eventos Semana do Advogado</t>
  </si>
  <si>
    <t xml:space="preserve">Confecção de Banners, Bandeira </t>
  </si>
  <si>
    <t>Tarifas Bancarias Diversas</t>
  </si>
  <si>
    <t>Serviços Judiciais e Cartoriais</t>
  </si>
  <si>
    <t>Serviços Gráficos</t>
  </si>
  <si>
    <t>Material para Eventos, cursos e palestras</t>
  </si>
  <si>
    <t>Material/Congreçamento Esportivo</t>
  </si>
  <si>
    <t>Eventuais, Eventos e Doações</t>
  </si>
  <si>
    <t>Serviço de Taxi</t>
  </si>
  <si>
    <t>Material/Congraçamento Esportivo</t>
  </si>
  <si>
    <t>Despesa com Festividades e Homenagens</t>
  </si>
  <si>
    <t>Despesa com Festividades e homenagens</t>
  </si>
  <si>
    <t>Serviços de Audio, Video e Foto</t>
  </si>
  <si>
    <t>Confecçõa de Banners, Bandeira</t>
  </si>
  <si>
    <t>Rendimento de Aplicações Financeiras</t>
  </si>
  <si>
    <t>Material para Audio Video e Foto</t>
  </si>
  <si>
    <t>Tarifas Bancarias Diversas - PJ</t>
  </si>
  <si>
    <t xml:space="preserve">Material de Limpeza e Prdoutos </t>
  </si>
  <si>
    <t>Serviço de Limpeza e Conservação</t>
  </si>
  <si>
    <t>Publicações Oficias - PJ</t>
  </si>
  <si>
    <t>Ajuda / Reembolso Seccional</t>
  </si>
  <si>
    <t>Ajuda de custo (reembolso)</t>
  </si>
  <si>
    <t>Material para Manutenção  de Bens Imoveis</t>
  </si>
  <si>
    <t>Seguros em Geral</t>
  </si>
  <si>
    <t>Material de Proteção e Seguran</t>
  </si>
  <si>
    <t>Auxilios Financeiros</t>
  </si>
  <si>
    <t>Serviços Médicos Pj</t>
  </si>
  <si>
    <t>Assinatura de Periodicos</t>
  </si>
  <si>
    <t xml:space="preserve">Manutenção de Bens Moveis -PJ </t>
  </si>
  <si>
    <t>Serviços de Processamento de dados</t>
  </si>
  <si>
    <t>Serviços de Apoio Adm tec Operacional</t>
  </si>
  <si>
    <t>Seminario e cursos</t>
  </si>
  <si>
    <t>Serviços de Apoio Admin. Tec. Ope PJ</t>
  </si>
  <si>
    <t>Auxilios financeiros</t>
  </si>
  <si>
    <t>Serviços de taxi</t>
  </si>
  <si>
    <t>Material de congraçamento esportivo</t>
  </si>
  <si>
    <t>Serviços de Apoio Adm Tec Operac. PJ</t>
  </si>
  <si>
    <t>Despesas com Eventuais</t>
  </si>
  <si>
    <t>Patrocinio para Eventos</t>
  </si>
  <si>
    <t>Serviços de Correspondencia</t>
  </si>
  <si>
    <t>Serviços de telecomunicações</t>
  </si>
  <si>
    <t>Auxilio Financeiros</t>
  </si>
  <si>
    <t>Manutenção de Bens moveis-  PJ</t>
  </si>
  <si>
    <t>Serviços de Judicial e Cartorais</t>
  </si>
  <si>
    <t>Bens Adquiridos para Doação</t>
  </si>
  <si>
    <t>Material P/ evemtos e cursos</t>
  </si>
  <si>
    <t>Serviços de Copias Reprodução DOC</t>
  </si>
  <si>
    <t>Aluguel de Box para Estac. - PJ</t>
  </si>
  <si>
    <t>Manutençao e Conservação Bens Moveis</t>
  </si>
  <si>
    <t>Confecção de Banners e Bandeiras</t>
  </si>
  <si>
    <t>Material de Congraçamento Esportivo</t>
  </si>
  <si>
    <t>Despesas de Eventuais</t>
  </si>
  <si>
    <t>Descontos</t>
  </si>
  <si>
    <t>Manutenção e Conservação Bens imov</t>
  </si>
  <si>
    <t>Serviços de Audio Video e Foto</t>
  </si>
  <si>
    <t>Material Congraçamento Esportivo</t>
  </si>
  <si>
    <t>Material congraçamento esportivo</t>
  </si>
  <si>
    <t>Aluguel de Box para estac. -PJ</t>
  </si>
  <si>
    <t>Confecção de Banners, Bandeiras</t>
  </si>
  <si>
    <t>Manutenção e Conservação Bens Moveis</t>
  </si>
  <si>
    <t>Ferramentas</t>
  </si>
  <si>
    <t>Caixa de Assistencia ( Reembolso )</t>
  </si>
  <si>
    <t>Confecção de Banners Bandeiras</t>
  </si>
  <si>
    <t>Fornecimento de Alimentos- PJ</t>
  </si>
  <si>
    <t>Material para Eventos e Cursos</t>
  </si>
  <si>
    <t xml:space="preserve">Manutenção de Bens Imoveis -PJ </t>
  </si>
  <si>
    <t xml:space="preserve">Bens de pequeno valor </t>
  </si>
  <si>
    <t>Venda de Bens mobilizados</t>
  </si>
  <si>
    <t>Bens de pequeno valor</t>
  </si>
  <si>
    <t>Material para Eventos e cursos</t>
  </si>
  <si>
    <t>Aluguel de BOX para estacio. - PJ</t>
  </si>
  <si>
    <t>Despesas com Eventos na Semana do advogado</t>
  </si>
  <si>
    <t>Bens de Pequeno valor</t>
  </si>
  <si>
    <t xml:space="preserve">Outras Despesas </t>
  </si>
  <si>
    <t>Despesas com Eventos da Semana do ADV</t>
  </si>
  <si>
    <t>Material Eventos,Cursos e</t>
  </si>
  <si>
    <t>Adesões  Jantar do Dia do Advogados</t>
  </si>
  <si>
    <t>Rendimentos Aplicações</t>
  </si>
  <si>
    <t>Serviços de Processamento de DADOS</t>
  </si>
  <si>
    <t>Auxilio financeiro</t>
  </si>
  <si>
    <t>Material de Congraçamento esportivo</t>
  </si>
  <si>
    <t>Auxilio Financeiro</t>
  </si>
  <si>
    <t>Material para congraçamento esportivo</t>
  </si>
  <si>
    <t>Adesões jantar dos advogados</t>
  </si>
  <si>
    <t>Adesões Jantar do dia dos Advogados</t>
  </si>
  <si>
    <t xml:space="preserve">Combustivel e Lubrificantes </t>
  </si>
  <si>
    <t>Serviços de Apoio Adm. Tec.Operac. PJ</t>
  </si>
  <si>
    <t>Adesões Jantar do Advogados</t>
  </si>
  <si>
    <t>Aluguel de BOX para Estação - PJ</t>
  </si>
  <si>
    <t>Aluguel de BOX para Estac. - PJ</t>
  </si>
  <si>
    <t>Despesas com a Semana do advogado</t>
  </si>
  <si>
    <t>Serviços de Apoio Adm Tec Ope - Pj</t>
  </si>
  <si>
    <t>Serviços de Audoi Video e Foto</t>
  </si>
  <si>
    <t>Vendas de Bens Imobilizados</t>
  </si>
  <si>
    <t>Serviços de Copias e Reprodução  Doc</t>
  </si>
  <si>
    <t>Locação de Bens Moveis- PJ</t>
  </si>
  <si>
    <t>Manutenção de Bens Moveis- PJ</t>
  </si>
  <si>
    <t>Material para Manutenção  de Bens Moveis</t>
  </si>
  <si>
    <t>Passagem Terrestre - PJ</t>
  </si>
  <si>
    <t>Material para Eventos e Curso</t>
  </si>
  <si>
    <t>Desontos Obitidos</t>
  </si>
  <si>
    <t>Auxilio Alimentos</t>
  </si>
  <si>
    <t>Uniiforme</t>
  </si>
  <si>
    <t>Serviços Judiciais e Cartolas</t>
  </si>
  <si>
    <t>Adesão ao Jantar do dia do Advogados</t>
  </si>
  <si>
    <t>Manutenção de Maquinas e Aparelhos</t>
  </si>
  <si>
    <t>Rendimento</t>
  </si>
  <si>
    <t>Auxiios finanvceiros</t>
  </si>
  <si>
    <t>Serviços de Copias e Reprodução DOC</t>
  </si>
  <si>
    <t>Auxilio financeiro - Subseções</t>
  </si>
  <si>
    <t>Passagens Terrestre - PJ</t>
  </si>
  <si>
    <t>Auxilio financeiro - Subseção</t>
  </si>
  <si>
    <t>Patrocinios para eventos</t>
  </si>
  <si>
    <t>Publicação Oficiais - PJ</t>
  </si>
  <si>
    <t>Serviços de Copias e Rep. DOC</t>
  </si>
  <si>
    <t>Auxilio Financeiro - Subseções</t>
  </si>
  <si>
    <t xml:space="preserve"> </t>
  </si>
  <si>
    <t>Locação de Moveis - PJ</t>
  </si>
  <si>
    <t>Serviços de Audio Video e foto</t>
  </si>
  <si>
    <t>Fretes e Carretos  PJ</t>
  </si>
  <si>
    <t>Material de Proteção e segurança</t>
  </si>
  <si>
    <t>Estagiarios</t>
  </si>
  <si>
    <t>Material de proteção e segurança</t>
  </si>
  <si>
    <t>Locação de Bens Imoveis PJ</t>
  </si>
  <si>
    <t>Rendimentos Aplicações Financeiras</t>
  </si>
  <si>
    <t>Serviços de Reprodução DOC</t>
  </si>
  <si>
    <t>Demonstrativo de Despesas  - JANEIRO 2019 A DEZEMBRO 2019</t>
  </si>
  <si>
    <t>Serviços Graficos- PJ</t>
  </si>
  <si>
    <t>Assinaturas de Periodicos</t>
  </si>
  <si>
    <t>Eventual</t>
  </si>
  <si>
    <t xml:space="preserve">Auxilio financeiro </t>
  </si>
  <si>
    <t>Manutenção de Bens Moveis - PJ</t>
  </si>
  <si>
    <t xml:space="preserve">Auxilios financeiros </t>
  </si>
  <si>
    <t>Material de Audoi Video e Foto</t>
  </si>
  <si>
    <t>Combustivel e Lubrificantes</t>
  </si>
  <si>
    <t>Bens Adquiridos para doação</t>
  </si>
  <si>
    <t xml:space="preserve">Material p/ Manutenção de Bens Moveis </t>
  </si>
  <si>
    <t>Locação de Veiculos</t>
  </si>
  <si>
    <t>Despesas de Viagens</t>
  </si>
  <si>
    <t>Passagens  Terrestres PJ</t>
  </si>
  <si>
    <t>Locação de Imoveis- PJ</t>
  </si>
  <si>
    <t xml:space="preserve">Locação de Bens Imóveis PJ </t>
  </si>
  <si>
    <t>Combustível e Lubrificante Automotivo</t>
  </si>
  <si>
    <t>Gêneros de Alimentação</t>
  </si>
  <si>
    <t>Locação de Bens Imóveis PJ</t>
  </si>
  <si>
    <t>Material Eletrônico</t>
  </si>
  <si>
    <t>Material / Congraçamento Esportivo</t>
  </si>
  <si>
    <t>Material para Áudio Vídeo e Foto</t>
  </si>
  <si>
    <t>Passagens Aéreas PJ</t>
  </si>
  <si>
    <t>Serviços de Apoio Adm. Tec. Operac PF</t>
  </si>
  <si>
    <t>Serviços de Apoio Adm. Tec. Operac PJ</t>
  </si>
  <si>
    <t>Serviço de Áudio Vídeo e Foto</t>
  </si>
  <si>
    <t>Serviços de Correspondência - PJ</t>
  </si>
  <si>
    <t>Adesões Jantar dos Advogados</t>
  </si>
  <si>
    <t>Auxílios Financeiros  Subseção</t>
  </si>
  <si>
    <t>Patrocínios para eventos</t>
  </si>
  <si>
    <t>Serviços de Apoio Adm. Tec. Operac.</t>
  </si>
  <si>
    <t>Serviços de Cópias, Reprodução e Doc.</t>
  </si>
  <si>
    <t>Serviços de Correspondências PJ</t>
  </si>
  <si>
    <t>Patrocínios para Eventos</t>
  </si>
  <si>
    <t>Combustível e Lubrificantes Automotivos</t>
  </si>
  <si>
    <t>Assinaturas Periódicas PJ</t>
  </si>
  <si>
    <t>Material para Áudio, Vídeo e Foto</t>
  </si>
  <si>
    <t>Serviços de terc.Pessoas física</t>
  </si>
  <si>
    <t>Serviços de Áudio, vídeo e foto</t>
  </si>
  <si>
    <t>Serviços Judiciais Cartoriais</t>
  </si>
  <si>
    <t>Ajuda de custo extraordinária (Reembolso)(Esa)</t>
  </si>
  <si>
    <t>Auxílios Financeiros</t>
  </si>
  <si>
    <t>Seminários e Cursos</t>
  </si>
  <si>
    <t xml:space="preserve">Manutenção Conservação de Maq. Aparelhos </t>
  </si>
  <si>
    <t>Serviços de Copia e Reprodução Doc.</t>
  </si>
  <si>
    <t>Serviços Judicial e Cartoriais</t>
  </si>
  <si>
    <t>Taxas e Pedágios (Exceto Bancarias)</t>
  </si>
  <si>
    <t xml:space="preserve">Manutenção Conservação Bens Imóveis </t>
  </si>
  <si>
    <t>Material para Manutenção  Bens Imóveis</t>
  </si>
  <si>
    <t>Serviços de Apoio Adm. Tec. Ope - PF</t>
  </si>
  <si>
    <t>Serviços de Áudio Vídeo e Foto</t>
  </si>
  <si>
    <t>Serviços de Cópias e Reprodução de Doc.</t>
  </si>
  <si>
    <t>Ajuda de custo extraordinária (reembolso)</t>
  </si>
  <si>
    <t>Adesões do Jantar do Advogados</t>
  </si>
  <si>
    <t>Despesas com Eventos na Semana do Adv.</t>
  </si>
  <si>
    <t>Material Congraçamento Esportivos</t>
  </si>
  <si>
    <t>Passagens Aéreas - PJ</t>
  </si>
  <si>
    <t>Serviços de Apoio Adm. Tec. Ope - PJ</t>
  </si>
  <si>
    <t>Serviços de Cópias, Reprodução Doc.</t>
  </si>
  <si>
    <t>Seminários e cursos</t>
  </si>
  <si>
    <t>Assinaturas de Periódicos PJ</t>
  </si>
  <si>
    <t xml:space="preserve">Material Elétrico </t>
  </si>
  <si>
    <t>Serviços de Cópias Reprodução Doc.</t>
  </si>
  <si>
    <t>Manutenção e Conservação de Maq. E Apare</t>
  </si>
  <si>
    <t>Serv. de Apoio Adm. Tec. Ope - PF</t>
  </si>
  <si>
    <t>Patrocínio para aventos</t>
  </si>
  <si>
    <t>Adesões Jantar da Semana do Adv.</t>
  </si>
  <si>
    <t>Seminário e Curso</t>
  </si>
  <si>
    <t>Frete e Carretos i PJ</t>
  </si>
  <si>
    <t>Serviços Técnicos Profissionais</t>
  </si>
  <si>
    <t>Locação de imóveis - PJ</t>
  </si>
  <si>
    <t>Serviços de Áudio, Vídeo e Foto</t>
  </si>
  <si>
    <t>Combustível e Lubrificante Automotivos</t>
  </si>
  <si>
    <t>Manutenção e Conservação Veículos</t>
  </si>
  <si>
    <t>Material Elétricos</t>
  </si>
  <si>
    <t>Taxas e Pedágios (Exceto Bancaria)</t>
  </si>
  <si>
    <t>Serviços de Áudio Vídeos e foto</t>
  </si>
  <si>
    <t xml:space="preserve">Material p/ Manutenção de Bens Imóveis </t>
  </si>
  <si>
    <t>Combustível e Lubrif Automotivo</t>
  </si>
  <si>
    <t>Serviço Judiciais e Cartoriais</t>
  </si>
  <si>
    <t>Serviço Gráficos - PJ</t>
  </si>
  <si>
    <t>Serviço de Áudio, vídeo e foto</t>
  </si>
  <si>
    <t>Auxílios financeiros</t>
  </si>
  <si>
    <t>Locação de Imóveis</t>
  </si>
  <si>
    <t>Material para Manutenção bens imóveis</t>
  </si>
  <si>
    <t>Material Eletrônicos</t>
  </si>
  <si>
    <t>Serviço para Áudio Vídeo e Foto</t>
  </si>
  <si>
    <t>Serviços de Copias Reprodução Doc.</t>
  </si>
  <si>
    <t xml:space="preserve">Gêneros de Alimentação </t>
  </si>
  <si>
    <t>Material de Informaria</t>
  </si>
  <si>
    <t>Serviços de Correspondência</t>
  </si>
  <si>
    <t>Despesas com Eventos na Semana dos Advogados</t>
  </si>
  <si>
    <t>Material para Manutenção de bens Imóveis</t>
  </si>
  <si>
    <t>Ajuda de custo extraordinária (Reembolso)</t>
  </si>
  <si>
    <t>Patrocínio para Eventos</t>
  </si>
  <si>
    <t>Combustível e Lubrificante  Automotivo</t>
  </si>
  <si>
    <t>Material para Congraçamento Esportivo</t>
  </si>
  <si>
    <t>Seminários, Congressos e Cursos</t>
  </si>
  <si>
    <t xml:space="preserve">Serviços Judiciais Cartoriais </t>
  </si>
  <si>
    <t>Assinatura de Periódicos PJ</t>
  </si>
  <si>
    <t>Combustível e Lubrificantes Automovível</t>
  </si>
  <si>
    <t>Taxas e Pedágios ( Excetos Bancários)</t>
  </si>
  <si>
    <t>Adesões Jantar Colégio Pres.</t>
  </si>
  <si>
    <t>Reembolso da Caixa de Assistência</t>
  </si>
  <si>
    <t>Combustível e lubrif. Automotivo</t>
  </si>
  <si>
    <t>Serviços de Correspondências</t>
  </si>
  <si>
    <t>Serviços de Técnicos profissionais</t>
  </si>
  <si>
    <t>Gás</t>
  </si>
  <si>
    <t>Material  Elétrico</t>
  </si>
  <si>
    <t xml:space="preserve">Patrocínios para Eventos </t>
  </si>
  <si>
    <t xml:space="preserve">Devolução de Patrocínios </t>
  </si>
  <si>
    <t>Material de para Manutenção de Bens Imóvel</t>
  </si>
  <si>
    <t>Serviços de Audio Vídeo e Foto</t>
  </si>
  <si>
    <t xml:space="preserve">Patrocínio para Eventos </t>
  </si>
  <si>
    <t>Seminário e Cursos</t>
  </si>
  <si>
    <t>Combustível e Lubrif Automotivos</t>
  </si>
  <si>
    <t>Locação Imóveis PJ</t>
  </si>
  <si>
    <t>Serviços Técnicos Profissionais PF</t>
  </si>
  <si>
    <t>Assinaturas Periódicos</t>
  </si>
  <si>
    <t>Material para Áudio , Vídeo e Foto</t>
  </si>
  <si>
    <t>Combustível e lubrif.automotivo</t>
  </si>
  <si>
    <t>Serviços de Áudio Vídeo e fotografia</t>
  </si>
  <si>
    <t>Serviços de Apoio Adm. Tec. Operacional PF</t>
  </si>
  <si>
    <t>Serviços  Médicos - PJ</t>
  </si>
  <si>
    <t>Serviços Judiciais e Cartoriais PJ</t>
  </si>
  <si>
    <t>Material de Áudio e Vídeo e Foto</t>
  </si>
  <si>
    <t>Locação de Veículos - PJ</t>
  </si>
  <si>
    <t>Serviços de Copias, Reprodução Doc.</t>
  </si>
  <si>
    <t>Serviços de Correspondência PJ</t>
  </si>
  <si>
    <t>Serviços de Judicial e Cartoriais</t>
  </si>
  <si>
    <t>Ajuda de Custo Extraordinária (Reembolso/Esa)</t>
  </si>
  <si>
    <t>Combustível e Lubrificante Automovível</t>
  </si>
  <si>
    <t>Serviços de Judiciais e Cartoriais</t>
  </si>
  <si>
    <t>Marerial para Áudio Vídeo e Foto</t>
  </si>
  <si>
    <t>Serviços de Apoio Adm. Tec. Ope. - PJ</t>
  </si>
  <si>
    <t>Despesas com Evento na semana do Advogado</t>
  </si>
  <si>
    <t xml:space="preserve">Material para Eventos, Cursos </t>
  </si>
  <si>
    <t>Compra Revenda de Agendas</t>
  </si>
  <si>
    <t>Compra e Revenda de Agendas</t>
  </si>
  <si>
    <t>Compra de Agendas</t>
  </si>
  <si>
    <t>Compra e vendas de Agendas</t>
  </si>
  <si>
    <t>Material Etrico</t>
  </si>
  <si>
    <t>Serviços de Apoio Adm</t>
  </si>
  <si>
    <t>Compra Revenda Agendas</t>
  </si>
  <si>
    <t>Curso Treinamentos</t>
  </si>
  <si>
    <t>Seguros em Geral- PJ</t>
  </si>
  <si>
    <t>Serviço de Audio, Videi e Foto</t>
  </si>
  <si>
    <t>Compra e Revenda de Agenda</t>
  </si>
  <si>
    <t>Combustivel e Lubrif. Automotivo</t>
  </si>
  <si>
    <t>Manutenção de Bens Móveis-PJ</t>
  </si>
  <si>
    <t>Compra Revenda de Agenda</t>
  </si>
  <si>
    <t>Manutenção de Bens Imoveis - PJ</t>
  </si>
  <si>
    <t>Serviço de Audio,Video e Foto</t>
  </si>
  <si>
    <t>Compra Revenda Agenda</t>
  </si>
  <si>
    <t>Hospedagens-PJ</t>
  </si>
  <si>
    <t>Serviços Medicos-PJ</t>
  </si>
  <si>
    <t>Compra Revenda e Agenda</t>
  </si>
  <si>
    <t>Material de audio ,Video e Foto</t>
  </si>
  <si>
    <t>Locação de  Imoveis</t>
  </si>
  <si>
    <t>Locaçlão de Imoveis</t>
  </si>
  <si>
    <t>Locação de Veiculos- PJ</t>
  </si>
  <si>
    <t xml:space="preserve">Locação de Bens Moveis -PJ </t>
  </si>
  <si>
    <t>Material para Audio e Video e Foto</t>
  </si>
  <si>
    <t>Locação de Bens Moveis-PJ</t>
  </si>
  <si>
    <t>Confecçaõ de Banner e Bandeira</t>
  </si>
  <si>
    <t xml:space="preserve">Compra  Revenda de Agendas </t>
  </si>
  <si>
    <t>Passagens Terrestre -PJ</t>
  </si>
  <si>
    <t>Material Reprografia</t>
  </si>
  <si>
    <t>Pubicações Oficiais - PJ</t>
  </si>
  <si>
    <t>Serviços de Apoio Adm. Tec. Ope -PJ</t>
  </si>
  <si>
    <t>Materia de Congraçamento Esportivo</t>
  </si>
  <si>
    <t>Demostrativo de Despesas - JANEIRO 2020 A DEZEMBRO 2020</t>
  </si>
  <si>
    <t>Compra Revenda Agndas</t>
  </si>
  <si>
    <t>Serviços Medicos - PJ</t>
  </si>
  <si>
    <t xml:space="preserve"> -   </t>
  </si>
  <si>
    <t>Revenda de Agendas</t>
  </si>
  <si>
    <t>Hospedagem -PJ</t>
  </si>
  <si>
    <t>Revenda de Agendas CAA/PR</t>
  </si>
  <si>
    <t>Revenda de Agenda CAA/PR</t>
  </si>
  <si>
    <t>Serviçlos Graficos</t>
  </si>
  <si>
    <t>Publicações Oficiais  -PJ</t>
  </si>
  <si>
    <t>Passagens Terrestre</t>
  </si>
  <si>
    <t>Revenda de Agenda</t>
  </si>
  <si>
    <t>Seminarios e Curso</t>
  </si>
  <si>
    <t>Passagens Aereas - PJ</t>
  </si>
  <si>
    <t>Descontos Obitidos</t>
  </si>
  <si>
    <t>Revebda de Agendas</t>
  </si>
  <si>
    <t>Passagens  Aereas PJ</t>
  </si>
  <si>
    <t>Maerial para Evento e Curso</t>
  </si>
  <si>
    <t>Revenadas de Agendas</t>
  </si>
  <si>
    <t>Serviço de Limpesa e Conservação</t>
  </si>
  <si>
    <t>Perdas Aplicações Financeiras</t>
  </si>
  <si>
    <t>Revenda de Agenda CAA</t>
  </si>
  <si>
    <t>Perdas em Aplicações Financeiras</t>
  </si>
  <si>
    <t>Serviços de Apoio Adm. Tec. Operacional PJ</t>
  </si>
  <si>
    <t>Locação de Bens Imoveis - PJ</t>
  </si>
  <si>
    <t>Revenda de Agendas CAA</t>
  </si>
  <si>
    <t>Seviços de Copias e Reprodução Doc.</t>
  </si>
  <si>
    <t>Serv. de Apoio Adm. Tec. Ope - PJ</t>
  </si>
  <si>
    <t>Serviços de Seguranças - PJ</t>
  </si>
  <si>
    <t>Fretes de Carretos - PJ</t>
  </si>
  <si>
    <t>Material Para Eventos e Cursos</t>
  </si>
  <si>
    <t>Bens Adiquiridos Para Doação</t>
  </si>
  <si>
    <t>Indenizações e Seguros</t>
  </si>
  <si>
    <t>Juros recebidos</t>
  </si>
  <si>
    <t xml:space="preserve">Compra Revenda de Agendas </t>
  </si>
  <si>
    <t>Matrial para Audio e Video</t>
  </si>
  <si>
    <t>Revenda deAgendas CAA/PR</t>
  </si>
  <si>
    <t>Revenda e Agendas</t>
  </si>
  <si>
    <t>Bens Adquirido para Doação</t>
  </si>
  <si>
    <t>Material Eletretronico</t>
  </si>
  <si>
    <t>Bens Adquiridos para Adoação</t>
  </si>
  <si>
    <t>Material para Audio e Video</t>
  </si>
  <si>
    <t>Perdas em aplicações Financeiras</t>
  </si>
  <si>
    <t xml:space="preserve">Perdas e Aplicações Finaceiras </t>
  </si>
  <si>
    <t>Perdas Apicações Financeiras</t>
  </si>
  <si>
    <t>Perdas em Aplicações Financeira</t>
  </si>
  <si>
    <t>Revenda de gendas CAA/PR</t>
  </si>
  <si>
    <t>Perdas em Aplicaçoes Finaceiras</t>
  </si>
  <si>
    <t>Perdas em Aplicaçoes Financeiras</t>
  </si>
  <si>
    <t>Aluguel de Box para Estacionamemto. - PJ</t>
  </si>
  <si>
    <t>Despesas com Eventos na Semana do Advog.</t>
  </si>
  <si>
    <t>1 - CLICAR COM O BOTÃO DIREITO DO MOUSE NA FLECHA À DIREITA EXISTENTE NO CANTO INFERIOR ESQUERDO DA TELA</t>
  </si>
  <si>
    <t>INSTRUÇÕES DE ACESSO ÀS DEMONSTRAÇÕES FINANCEIRAS DAS SUBSEÇÕES</t>
  </si>
  <si>
    <t>2 - ATRAVÉS DA BARRA DE ROLAGEM, BUSCAR A SUBSEÇÃO DESEJADA. ENCONTRANDO-A, DAR UM DUPLO CLIQUE NO NOME DA MESMA, OU CLICAR NO BOTÃO "OK".</t>
  </si>
  <si>
    <t>3 - SERÁ POSSÍVEL VISUALIZAR A SUBSEÇÃO DESEJADA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</si>
</sst>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1" formatCode="_(* #,##0.00_);_(* \(#,##0.00\);_(* &quot;-&quot;??_);_(@_)"/>
    <numFmt numFmtId="177" formatCode="_-&quot;R$&quot;\ * #,##0.00_-;\-&quot;R$&quot;\ * #,##0.00_-;_-&quot;R$&quot;\ * &quot;-&quot;??_-;_-@_-"/>
    <numFmt numFmtId="178" formatCode="mmm\-yy;@"/>
    <numFmt numFmtId="179" formatCode="mm/yy"/>
    <numFmt numFmtId="180" formatCode="_(* #,##0.00_);_(* \(#,##0.00\);_(* \-??_);_(@_)"/>
    <numFmt numFmtId="181" formatCode="#,###.00"/>
    <numFmt numFmtId="182" formatCode="_-* #,##0.00_-;\-* #,##0.00_-;_-* \-??_-;_-@_-"/>
    <numFmt numFmtId="190" formatCode="[$-416]mmm\-yy;@"/>
  </numFmts>
  <fonts count="32" x14ac:knownFonts="1">
    <font>
      <sz val="10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Georgia"/>
      <family val="1"/>
    </font>
    <font>
      <b/>
      <sz val="10"/>
      <name val="Times New Roman"/>
      <family val="1"/>
    </font>
    <font>
      <b/>
      <sz val="10"/>
      <name val="Georgia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Georgia"/>
      <family val="1"/>
    </font>
    <font>
      <b/>
      <sz val="14"/>
      <name val="Times New Roman"/>
      <family val="1"/>
    </font>
    <font>
      <b/>
      <sz val="15"/>
      <name val="Georgia"/>
      <family val="1"/>
    </font>
    <font>
      <b/>
      <sz val="15"/>
      <name val="Times New Roman"/>
      <family val="1"/>
    </font>
    <font>
      <b/>
      <sz val="14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FF00"/>
      <name val="Arial Black"/>
      <family val="2"/>
    </font>
    <font>
      <b/>
      <sz val="12"/>
      <color theme="1"/>
      <name val="Georgia"/>
      <family val="1"/>
    </font>
    <font>
      <b/>
      <i/>
      <sz val="9"/>
      <color rgb="FFFF0000"/>
      <name val="Arial"/>
      <family val="2"/>
    </font>
    <font>
      <b/>
      <sz val="11"/>
      <color theme="1"/>
      <name val="Georgia"/>
      <family val="1"/>
    </font>
    <font>
      <b/>
      <sz val="11"/>
      <color theme="1"/>
      <name val="Times New Roman"/>
      <family val="1"/>
    </font>
    <font>
      <b/>
      <sz val="9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theme="9" tint="0.59996337778862885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31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ill="0" applyBorder="0" applyAlignment="0" applyProtection="0"/>
    <xf numFmtId="43" fontId="1" fillId="0" borderId="0" applyFill="0" applyBorder="0" applyAlignment="0" applyProtection="0"/>
  </cellStyleXfs>
  <cellXfs count="598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23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2" fillId="4" borderId="4" xfId="0" applyFont="1" applyFill="1" applyBorder="1" applyAlignment="1">
      <alignment horizontal="center" vertical="center"/>
    </xf>
    <xf numFmtId="190" fontId="2" fillId="5" borderId="4" xfId="0" applyNumberFormat="1" applyFont="1" applyFill="1" applyBorder="1" applyAlignment="1">
      <alignment horizontal="center" vertical="center"/>
    </xf>
    <xf numFmtId="178" fontId="2" fillId="4" borderId="4" xfId="0" applyNumberFormat="1" applyFont="1" applyFill="1" applyBorder="1" applyAlignment="1">
      <alignment horizontal="center" vertical="center"/>
    </xf>
    <xf numFmtId="179" fontId="2" fillId="4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3" fillId="0" borderId="0" xfId="0" applyFont="1"/>
    <xf numFmtId="0" fontId="3" fillId="0" borderId="5" xfId="0" applyFont="1" applyBorder="1"/>
    <xf numFmtId="0" fontId="3" fillId="0" borderId="0" xfId="0" applyFont="1" applyBorder="1"/>
    <xf numFmtId="180" fontId="3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0" fillId="2" borderId="0" xfId="0" applyFont="1" applyFill="1"/>
    <xf numFmtId="178" fontId="2" fillId="4" borderId="6" xfId="0" applyNumberFormat="1" applyFont="1" applyFill="1" applyBorder="1" applyAlignment="1">
      <alignment horizontal="center" vertical="center"/>
    </xf>
    <xf numFmtId="179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3" fillId="2" borderId="7" xfId="0" applyNumberFormat="1" applyFont="1" applyFill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2" borderId="8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180" fontId="2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3" fillId="0" borderId="8" xfId="0" applyNumberFormat="1" applyFont="1" applyBorder="1"/>
    <xf numFmtId="0" fontId="2" fillId="2" borderId="0" xfId="0" applyFont="1" applyFill="1" applyBorder="1" applyAlignment="1">
      <alignment horizontal="right" vertical="center"/>
    </xf>
    <xf numFmtId="180" fontId="3" fillId="0" borderId="8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80" fontId="3" fillId="2" borderId="11" xfId="0" applyNumberFormat="1" applyFont="1" applyFill="1" applyBorder="1" applyAlignment="1">
      <alignment vertical="center"/>
    </xf>
    <xf numFmtId="180" fontId="3" fillId="2" borderId="12" xfId="0" applyNumberFormat="1" applyFont="1" applyFill="1" applyBorder="1" applyAlignment="1">
      <alignment vertical="center"/>
    </xf>
    <xf numFmtId="180" fontId="3" fillId="2" borderId="7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180" fontId="3" fillId="0" borderId="7" xfId="0" applyNumberFormat="1" applyFont="1" applyBorder="1" applyAlignment="1">
      <alignment horizontal="right" vertical="center"/>
    </xf>
    <xf numFmtId="180" fontId="3" fillId="2" borderId="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179" fontId="2" fillId="8" borderId="13" xfId="0" applyNumberFormat="1" applyFont="1" applyFill="1" applyBorder="1" applyAlignment="1">
      <alignment horizontal="center" vertical="center"/>
    </xf>
    <xf numFmtId="179" fontId="2" fillId="8" borderId="14" xfId="0" applyNumberFormat="1" applyFont="1" applyFill="1" applyBorder="1" applyAlignment="1">
      <alignment horizontal="center" vertical="center"/>
    </xf>
    <xf numFmtId="177" fontId="6" fillId="6" borderId="15" xfId="1" applyFont="1" applyFill="1" applyBorder="1" applyAlignment="1">
      <alignment vertical="center"/>
    </xf>
    <xf numFmtId="177" fontId="5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2" fillId="9" borderId="4" xfId="0" applyFont="1" applyFill="1" applyBorder="1" applyAlignment="1">
      <alignment horizontal="center" vertical="center"/>
    </xf>
    <xf numFmtId="179" fontId="2" fillId="9" borderId="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2" fillId="8" borderId="4" xfId="0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78" fontId="2" fillId="4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78" fontId="2" fillId="9" borderId="4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8" fontId="2" fillId="9" borderId="4" xfId="0" applyNumberFormat="1" applyFont="1" applyFill="1" applyBorder="1" applyAlignment="1">
      <alignment horizontal="center"/>
    </xf>
    <xf numFmtId="179" fontId="2" fillId="9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90" fontId="2" fillId="5" borderId="17" xfId="0" applyNumberFormat="1" applyFont="1" applyFill="1" applyBorder="1" applyAlignment="1">
      <alignment horizontal="center" vertical="center"/>
    </xf>
    <xf numFmtId="178" fontId="2" fillId="4" borderId="17" xfId="0" applyNumberFormat="1" applyFont="1" applyFill="1" applyBorder="1" applyAlignment="1">
      <alignment horizontal="center" vertical="center"/>
    </xf>
    <xf numFmtId="179" fontId="2" fillId="4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3" fillId="2" borderId="1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/>
    </xf>
    <xf numFmtId="178" fontId="2" fillId="4" borderId="20" xfId="0" applyNumberFormat="1" applyFont="1" applyFill="1" applyBorder="1" applyAlignment="1">
      <alignment horizontal="center" vertical="center"/>
    </xf>
    <xf numFmtId="179" fontId="2" fillId="4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180" fontId="2" fillId="2" borderId="23" xfId="0" applyNumberFormat="1" applyFont="1" applyFill="1" applyBorder="1" applyAlignment="1">
      <alignment vertical="center"/>
    </xf>
    <xf numFmtId="178" fontId="2" fillId="8" borderId="24" xfId="0" applyNumberFormat="1" applyFont="1" applyFill="1" applyBorder="1" applyAlignment="1">
      <alignment horizontal="center" vertical="center"/>
    </xf>
    <xf numFmtId="178" fontId="2" fillId="8" borderId="20" xfId="0" applyNumberFormat="1" applyFont="1" applyFill="1" applyBorder="1" applyAlignment="1">
      <alignment horizontal="center" vertical="center"/>
    </xf>
    <xf numFmtId="179" fontId="2" fillId="8" borderId="20" xfId="0" applyNumberFormat="1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0" fontId="2" fillId="8" borderId="21" xfId="0" applyNumberFormat="1" applyFont="1" applyFill="1" applyBorder="1" applyAlignment="1">
      <alignment horizontal="center" vertical="center"/>
    </xf>
    <xf numFmtId="178" fontId="2" fillId="8" borderId="2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80" fontId="2" fillId="2" borderId="10" xfId="0" applyNumberFormat="1" applyFont="1" applyFill="1" applyBorder="1" applyAlignment="1">
      <alignment horizontal="center" vertical="center"/>
    </xf>
    <xf numFmtId="179" fontId="2" fillId="8" borderId="21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4" fillId="6" borderId="28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78" fontId="2" fillId="4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178" fontId="2" fillId="4" borderId="33" xfId="0" applyNumberFormat="1" applyFont="1" applyFill="1" applyBorder="1" applyAlignment="1">
      <alignment horizontal="center" vertical="center"/>
    </xf>
    <xf numFmtId="179" fontId="2" fillId="4" borderId="33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190" fontId="2" fillId="8" borderId="34" xfId="0" applyNumberFormat="1" applyFont="1" applyFill="1" applyBorder="1" applyAlignment="1">
      <alignment horizontal="center" vertical="center"/>
    </xf>
    <xf numFmtId="190" fontId="2" fillId="8" borderId="21" xfId="0" applyNumberFormat="1" applyFont="1" applyFill="1" applyBorder="1" applyAlignment="1">
      <alignment horizontal="center" vertical="center"/>
    </xf>
    <xf numFmtId="178" fontId="2" fillId="9" borderId="24" xfId="0" applyNumberFormat="1" applyFont="1" applyFill="1" applyBorder="1" applyAlignment="1">
      <alignment horizontal="center" vertical="center"/>
    </xf>
    <xf numFmtId="178" fontId="2" fillId="9" borderId="20" xfId="0" applyNumberFormat="1" applyFont="1" applyFill="1" applyBorder="1" applyAlignment="1">
      <alignment horizontal="center" vertical="center"/>
    </xf>
    <xf numFmtId="179" fontId="2" fillId="9" borderId="20" xfId="0" applyNumberFormat="1" applyFont="1" applyFill="1" applyBorder="1" applyAlignment="1">
      <alignment horizontal="center" vertical="center"/>
    </xf>
    <xf numFmtId="179" fontId="2" fillId="9" borderId="21" xfId="0" applyNumberFormat="1" applyFont="1" applyFill="1" applyBorder="1" applyAlignment="1">
      <alignment horizontal="center" vertical="center"/>
    </xf>
    <xf numFmtId="179" fontId="2" fillId="9" borderId="26" xfId="0" applyNumberFormat="1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178" fontId="24" fillId="9" borderId="24" xfId="0" applyNumberFormat="1" applyFont="1" applyFill="1" applyBorder="1" applyAlignment="1">
      <alignment horizontal="center" vertical="center"/>
    </xf>
    <xf numFmtId="178" fontId="24" fillId="9" borderId="20" xfId="0" applyNumberFormat="1" applyFont="1" applyFill="1" applyBorder="1" applyAlignment="1">
      <alignment horizontal="center" vertical="center"/>
    </xf>
    <xf numFmtId="179" fontId="24" fillId="9" borderId="20" xfId="0" applyNumberFormat="1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180" fontId="2" fillId="2" borderId="3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180" fontId="2" fillId="2" borderId="0" xfId="0" applyNumberFormat="1" applyFont="1" applyFill="1" applyBorder="1"/>
    <xf numFmtId="178" fontId="2" fillId="9" borderId="24" xfId="0" applyNumberFormat="1" applyFont="1" applyFill="1" applyBorder="1" applyAlignment="1">
      <alignment horizontal="center"/>
    </xf>
    <xf numFmtId="178" fontId="2" fillId="9" borderId="20" xfId="0" applyNumberFormat="1" applyFont="1" applyFill="1" applyBorder="1" applyAlignment="1">
      <alignment horizontal="center"/>
    </xf>
    <xf numFmtId="179" fontId="2" fillId="9" borderId="20" xfId="0" applyNumberFormat="1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3" fillId="2" borderId="3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178" fontId="2" fillId="4" borderId="38" xfId="0" applyNumberFormat="1" applyFont="1" applyFill="1" applyBorder="1" applyAlignment="1">
      <alignment horizontal="center" vertical="center"/>
    </xf>
    <xf numFmtId="179" fontId="2" fillId="4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3" fillId="6" borderId="31" xfId="0" applyFont="1" applyFill="1" applyBorder="1" applyAlignment="1">
      <alignment horizontal="left" vertical="center"/>
    </xf>
    <xf numFmtId="178" fontId="2" fillId="4" borderId="26" xfId="0" applyNumberFormat="1" applyFont="1" applyFill="1" applyBorder="1" applyAlignment="1">
      <alignment horizontal="center" vertical="center"/>
    </xf>
    <xf numFmtId="180" fontId="2" fillId="6" borderId="0" xfId="0" applyNumberFormat="1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171" fontId="3" fillId="2" borderId="9" xfId="0" applyNumberFormat="1" applyFont="1" applyFill="1" applyBorder="1" applyAlignment="1">
      <alignment vertical="center"/>
    </xf>
    <xf numFmtId="0" fontId="2" fillId="4" borderId="40" xfId="0" applyFont="1" applyFill="1" applyBorder="1" applyAlignment="1">
      <alignment horizontal="center" vertical="center"/>
    </xf>
    <xf numFmtId="180" fontId="2" fillId="4" borderId="41" xfId="0" applyNumberFormat="1" applyFont="1" applyFill="1" applyBorder="1" applyAlignment="1">
      <alignment horizontal="right" vertical="center"/>
    </xf>
    <xf numFmtId="180" fontId="2" fillId="4" borderId="42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180" fontId="2" fillId="4" borderId="44" xfId="0" applyNumberFormat="1" applyFont="1" applyFill="1" applyBorder="1" applyAlignment="1">
      <alignment horizontal="center" vertical="center"/>
    </xf>
    <xf numFmtId="180" fontId="2" fillId="4" borderId="44" xfId="0" applyNumberFormat="1" applyFont="1" applyFill="1" applyBorder="1" applyAlignment="1">
      <alignment vertical="center"/>
    </xf>
    <xf numFmtId="0" fontId="2" fillId="11" borderId="40" xfId="0" applyFont="1" applyFill="1" applyBorder="1" applyAlignment="1">
      <alignment horizontal="center" vertical="center"/>
    </xf>
    <xf numFmtId="180" fontId="2" fillId="11" borderId="41" xfId="0" applyNumberFormat="1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180" fontId="2" fillId="7" borderId="41" xfId="0" applyNumberFormat="1" applyFont="1" applyFill="1" applyBorder="1" applyAlignment="1">
      <alignment vertical="center"/>
    </xf>
    <xf numFmtId="180" fontId="2" fillId="4" borderId="41" xfId="0" applyNumberFormat="1" applyFont="1" applyFill="1" applyBorder="1" applyAlignment="1">
      <alignment horizontal="center" vertical="center"/>
    </xf>
    <xf numFmtId="180" fontId="2" fillId="7" borderId="45" xfId="0" applyNumberFormat="1" applyFont="1" applyFill="1" applyBorder="1" applyAlignment="1">
      <alignment vertical="center"/>
    </xf>
    <xf numFmtId="180" fontId="2" fillId="7" borderId="44" xfId="0" applyNumberFormat="1" applyFont="1" applyFill="1" applyBorder="1" applyAlignment="1">
      <alignment vertical="center"/>
    </xf>
    <xf numFmtId="180" fontId="2" fillId="4" borderId="45" xfId="0" applyNumberFormat="1" applyFont="1" applyFill="1" applyBorder="1" applyAlignment="1">
      <alignment horizontal="center" vertical="center"/>
    </xf>
    <xf numFmtId="0" fontId="3" fillId="3" borderId="22" xfId="0" applyFont="1" applyFill="1" applyBorder="1"/>
    <xf numFmtId="180" fontId="2" fillId="2" borderId="7" xfId="0" applyNumberFormat="1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vertical="center"/>
    </xf>
    <xf numFmtId="4" fontId="2" fillId="12" borderId="47" xfId="0" applyNumberFormat="1" applyFont="1" applyFill="1" applyBorder="1" applyAlignment="1">
      <alignment vertical="center"/>
    </xf>
    <xf numFmtId="4" fontId="2" fillId="12" borderId="46" xfId="0" applyNumberFormat="1" applyFont="1" applyFill="1" applyBorder="1" applyAlignment="1">
      <alignment vertical="center"/>
    </xf>
    <xf numFmtId="180" fontId="2" fillId="11" borderId="41" xfId="0" applyNumberFormat="1" applyFont="1" applyFill="1" applyBorder="1" applyAlignment="1">
      <alignment horizontal="right" vertical="center"/>
    </xf>
    <xf numFmtId="180" fontId="2" fillId="7" borderId="41" xfId="0" applyNumberFormat="1" applyFont="1" applyFill="1" applyBorder="1" applyAlignment="1">
      <alignment horizontal="right" vertical="center"/>
    </xf>
    <xf numFmtId="180" fontId="2" fillId="8" borderId="48" xfId="0" applyNumberFormat="1" applyFont="1" applyFill="1" applyBorder="1" applyAlignment="1">
      <alignment horizontal="center" vertical="center"/>
    </xf>
    <xf numFmtId="180" fontId="2" fillId="4" borderId="48" xfId="0" applyNumberFormat="1" applyFont="1" applyFill="1" applyBorder="1" applyAlignment="1">
      <alignment horizontal="center" vertical="center"/>
    </xf>
    <xf numFmtId="171" fontId="2" fillId="4" borderId="41" xfId="0" applyNumberFormat="1" applyFont="1" applyFill="1" applyBorder="1" applyAlignment="1">
      <alignment horizontal="center" vertical="center"/>
    </xf>
    <xf numFmtId="171" fontId="2" fillId="7" borderId="41" xfId="0" applyNumberFormat="1" applyFont="1" applyFill="1" applyBorder="1" applyAlignment="1">
      <alignment vertical="center"/>
    </xf>
    <xf numFmtId="171" fontId="2" fillId="8" borderId="48" xfId="0" applyNumberFormat="1" applyFont="1" applyFill="1" applyBorder="1" applyAlignment="1">
      <alignment horizontal="center" vertical="center"/>
    </xf>
    <xf numFmtId="180" fontId="2" fillId="4" borderId="48" xfId="0" applyNumberFormat="1" applyFont="1" applyFill="1" applyBorder="1" applyAlignment="1">
      <alignment horizontal="right" vertical="center"/>
    </xf>
    <xf numFmtId="180" fontId="2" fillId="8" borderId="48" xfId="0" applyNumberFormat="1" applyFont="1" applyFill="1" applyBorder="1" applyAlignment="1">
      <alignment horizontal="right" vertical="center"/>
    </xf>
    <xf numFmtId="180" fontId="2" fillId="8" borderId="49" xfId="0" applyNumberFormat="1" applyFont="1" applyFill="1" applyBorder="1" applyAlignment="1">
      <alignment horizontal="right" vertical="center"/>
    </xf>
    <xf numFmtId="0" fontId="3" fillId="4" borderId="40" xfId="0" applyFont="1" applyFill="1" applyBorder="1" applyAlignment="1">
      <alignment vertical="center"/>
    </xf>
    <xf numFmtId="39" fontId="2" fillId="12" borderId="47" xfId="0" applyNumberFormat="1" applyFont="1" applyFill="1" applyBorder="1" applyAlignment="1">
      <alignment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180" fontId="2" fillId="4" borderId="41" xfId="0" applyNumberFormat="1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180" fontId="2" fillId="7" borderId="41" xfId="0" applyNumberFormat="1" applyFont="1" applyFill="1" applyBorder="1"/>
    <xf numFmtId="180" fontId="2" fillId="8" borderId="48" xfId="0" applyNumberFormat="1" applyFont="1" applyFill="1" applyBorder="1" applyAlignment="1">
      <alignment horizontal="center"/>
    </xf>
    <xf numFmtId="4" fontId="2" fillId="12" borderId="46" xfId="0" applyNumberFormat="1" applyFont="1" applyFill="1" applyBorder="1"/>
    <xf numFmtId="4" fontId="2" fillId="12" borderId="47" xfId="0" applyNumberFormat="1" applyFont="1" applyFill="1" applyBorder="1"/>
    <xf numFmtId="0" fontId="3" fillId="0" borderId="25" xfId="0" applyFont="1" applyBorder="1"/>
    <xf numFmtId="180" fontId="2" fillId="4" borderId="41" xfId="0" applyNumberFormat="1" applyFont="1" applyFill="1" applyBorder="1" applyAlignment="1">
      <alignment horizontal="right"/>
    </xf>
    <xf numFmtId="0" fontId="2" fillId="12" borderId="46" xfId="0" applyFont="1" applyFill="1" applyBorder="1"/>
    <xf numFmtId="180" fontId="2" fillId="2" borderId="9" xfId="0" applyNumberFormat="1" applyFont="1" applyFill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0" fontId="5" fillId="6" borderId="0" xfId="0" applyFont="1" applyFill="1" applyAlignment="1">
      <alignment vertical="center"/>
    </xf>
    <xf numFmtId="180" fontId="2" fillId="0" borderId="1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2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180" fontId="2" fillId="0" borderId="8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14" fillId="2" borderId="0" xfId="0" applyFont="1" applyFill="1"/>
    <xf numFmtId="180" fontId="2" fillId="2" borderId="8" xfId="0" applyNumberFormat="1" applyFont="1" applyFill="1" applyBorder="1" applyAlignment="1">
      <alignment horizontal="right" vertical="center"/>
    </xf>
    <xf numFmtId="180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171" fontId="2" fillId="2" borderId="9" xfId="0" applyNumberFormat="1" applyFont="1" applyFill="1" applyBorder="1" applyAlignment="1">
      <alignment horizontal="center" vertical="center"/>
    </xf>
    <xf numFmtId="171" fontId="2" fillId="2" borderId="8" xfId="0" applyNumberFormat="1" applyFont="1" applyFill="1" applyBorder="1" applyAlignment="1">
      <alignment horizontal="center" vertical="center"/>
    </xf>
    <xf numFmtId="180" fontId="2" fillId="2" borderId="9" xfId="0" applyNumberFormat="1" applyFont="1" applyFill="1" applyBorder="1" applyAlignment="1">
      <alignment horizontal="right" vertical="center"/>
    </xf>
    <xf numFmtId="180" fontId="2" fillId="0" borderId="51" xfId="0" applyNumberFormat="1" applyFont="1" applyBorder="1" applyAlignment="1">
      <alignment vertical="center"/>
    </xf>
    <xf numFmtId="180" fontId="2" fillId="2" borderId="52" xfId="0" applyNumberFormat="1" applyFont="1" applyFill="1" applyBorder="1" applyAlignment="1">
      <alignment horizontal="right" vertical="center"/>
    </xf>
    <xf numFmtId="180" fontId="2" fillId="2" borderId="53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2" borderId="8" xfId="0" applyNumberFormat="1" applyFont="1" applyFill="1" applyBorder="1" applyAlignment="1">
      <alignment horizontal="center"/>
    </xf>
    <xf numFmtId="0" fontId="5" fillId="2" borderId="2" xfId="0" applyFont="1" applyFill="1" applyBorder="1"/>
    <xf numFmtId="180" fontId="2" fillId="0" borderId="7" xfId="0" applyNumberFormat="1" applyFont="1" applyBorder="1"/>
    <xf numFmtId="43" fontId="0" fillId="0" borderId="0" xfId="0" applyNumberFormat="1"/>
    <xf numFmtId="43" fontId="0" fillId="0" borderId="0" xfId="0" applyNumberFormat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80" fontId="2" fillId="3" borderId="10" xfId="0" applyNumberFormat="1" applyFont="1" applyFill="1" applyBorder="1" applyAlignment="1">
      <alignment horizontal="right" vertical="center"/>
    </xf>
    <xf numFmtId="180" fontId="2" fillId="6" borderId="0" xfId="0" applyNumberFormat="1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71" fontId="0" fillId="0" borderId="0" xfId="0" applyNumberFormat="1" applyAlignment="1">
      <alignment vertical="center"/>
    </xf>
    <xf numFmtId="178" fontId="2" fillId="4" borderId="54" xfId="0" applyNumberFormat="1" applyFont="1" applyFill="1" applyBorder="1" applyAlignment="1">
      <alignment horizontal="center" vertical="center"/>
    </xf>
    <xf numFmtId="17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180" fontId="2" fillId="2" borderId="35" xfId="0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180" fontId="2" fillId="2" borderId="35" xfId="0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180" fontId="2" fillId="2" borderId="35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2" borderId="9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0" fontId="2" fillId="7" borderId="50" xfId="0" applyFont="1" applyFill="1" applyBorder="1" applyAlignment="1">
      <alignment horizontal="center" vertical="center"/>
    </xf>
    <xf numFmtId="180" fontId="2" fillId="2" borderId="18" xfId="0" applyNumberFormat="1" applyFont="1" applyFill="1" applyBorder="1" applyAlignment="1">
      <alignment horizontal="right" vertical="center"/>
    </xf>
    <xf numFmtId="180" fontId="2" fillId="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178" fontId="2" fillId="9" borderId="60" xfId="0" applyNumberFormat="1" applyFont="1" applyFill="1" applyBorder="1" applyAlignment="1">
      <alignment horizontal="center" vertical="center"/>
    </xf>
    <xf numFmtId="178" fontId="2" fillId="9" borderId="61" xfId="0" applyNumberFormat="1" applyFont="1" applyFill="1" applyBorder="1" applyAlignment="1">
      <alignment horizontal="center" vertical="center"/>
    </xf>
    <xf numFmtId="179" fontId="2" fillId="9" borderId="61" xfId="0" applyNumberFormat="1" applyFont="1" applyFill="1" applyBorder="1" applyAlignment="1">
      <alignment horizontal="center" vertical="center"/>
    </xf>
    <xf numFmtId="179" fontId="2" fillId="9" borderId="1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9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180" fontId="2" fillId="7" borderId="18" xfId="0" applyNumberFormat="1" applyFont="1" applyFill="1" applyBorder="1" applyAlignment="1">
      <alignment vertical="center"/>
    </xf>
    <xf numFmtId="180" fontId="2" fillId="8" borderId="23" xfId="0" applyNumberFormat="1" applyFont="1" applyFill="1" applyBorder="1" applyAlignment="1">
      <alignment vertical="center"/>
    </xf>
    <xf numFmtId="180" fontId="2" fillId="2" borderId="62" xfId="0" applyNumberFormat="1" applyFont="1" applyFill="1" applyBorder="1" applyAlignment="1">
      <alignment horizontal="right" vertical="center"/>
    </xf>
    <xf numFmtId="180" fontId="2" fillId="2" borderId="63" xfId="0" applyNumberFormat="1" applyFont="1" applyFill="1" applyBorder="1" applyAlignment="1">
      <alignment horizontal="center" vertical="center"/>
    </xf>
    <xf numFmtId="180" fontId="2" fillId="2" borderId="64" xfId="0" applyNumberFormat="1" applyFont="1" applyFill="1" applyBorder="1" applyAlignment="1">
      <alignment horizontal="center"/>
    </xf>
    <xf numFmtId="180" fontId="2" fillId="2" borderId="65" xfId="0" applyNumberFormat="1" applyFont="1" applyFill="1" applyBorder="1" applyAlignment="1">
      <alignment horizontal="center" vertical="center"/>
    </xf>
    <xf numFmtId="43" fontId="3" fillId="0" borderId="7" xfId="2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2" borderId="65" xfId="0" applyNumberFormat="1" applyFont="1" applyFill="1" applyBorder="1" applyAlignment="1">
      <alignment horizontal="right" vertical="center"/>
    </xf>
    <xf numFmtId="171" fontId="2" fillId="0" borderId="0" xfId="0" applyNumberFormat="1" applyFont="1" applyAlignment="1">
      <alignment vertical="center"/>
    </xf>
    <xf numFmtId="0" fontId="2" fillId="9" borderId="17" xfId="0" applyFont="1" applyFill="1" applyBorder="1" applyAlignment="1">
      <alignment horizontal="center" vertical="center"/>
    </xf>
    <xf numFmtId="180" fontId="2" fillId="4" borderId="23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/>
    </xf>
    <xf numFmtId="43" fontId="3" fillId="2" borderId="9" xfId="2" applyFont="1" applyFill="1" applyBorder="1" applyAlignment="1">
      <alignment vertical="center"/>
    </xf>
    <xf numFmtId="180" fontId="2" fillId="13" borderId="23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2" borderId="0" xfId="0" applyFont="1" applyFill="1"/>
    <xf numFmtId="0" fontId="5" fillId="4" borderId="19" xfId="0" applyFont="1" applyFill="1" applyBorder="1" applyAlignment="1">
      <alignment horizontal="center" vertical="center"/>
    </xf>
    <xf numFmtId="178" fontId="5" fillId="4" borderId="20" xfId="0" applyNumberFormat="1" applyFont="1" applyFill="1" applyBorder="1" applyAlignment="1">
      <alignment horizontal="center" vertical="center"/>
    </xf>
    <xf numFmtId="179" fontId="5" fillId="4" borderId="20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center" vertical="center"/>
    </xf>
    <xf numFmtId="180" fontId="5" fillId="2" borderId="23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horizontal="right" vertical="center"/>
    </xf>
    <xf numFmtId="0" fontId="5" fillId="4" borderId="40" xfId="0" applyFont="1" applyFill="1" applyBorder="1" applyAlignment="1">
      <alignment horizontal="center" vertical="center"/>
    </xf>
    <xf numFmtId="180" fontId="5" fillId="4" borderId="41" xfId="0" applyNumberFormat="1" applyFont="1" applyFill="1" applyBorder="1" applyAlignment="1">
      <alignment horizontal="center" vertical="center"/>
    </xf>
    <xf numFmtId="180" fontId="5" fillId="4" borderId="2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/>
    </xf>
    <xf numFmtId="178" fontId="5" fillId="8" borderId="38" xfId="0" applyNumberFormat="1" applyFont="1" applyFill="1" applyBorder="1" applyAlignment="1">
      <alignment horizontal="center" vertical="center"/>
    </xf>
    <xf numFmtId="179" fontId="5" fillId="8" borderId="38" xfId="0" applyNumberFormat="1" applyFont="1" applyFill="1" applyBorder="1" applyAlignment="1">
      <alignment horizontal="center" vertical="center"/>
    </xf>
    <xf numFmtId="178" fontId="5" fillId="8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80" fontId="4" fillId="2" borderId="9" xfId="0" applyNumberFormat="1" applyFont="1" applyFill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0" fontId="5" fillId="7" borderId="43" xfId="0" applyFont="1" applyFill="1" applyBorder="1" applyAlignment="1">
      <alignment horizontal="center" vertical="center"/>
    </xf>
    <xf numFmtId="182" fontId="5" fillId="7" borderId="44" xfId="0" applyNumberFormat="1" applyFont="1" applyFill="1" applyBorder="1" applyAlignment="1">
      <alignment vertical="center"/>
    </xf>
    <xf numFmtId="180" fontId="5" fillId="8" borderId="23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12" borderId="46" xfId="0" applyFont="1" applyFill="1" applyBorder="1" applyAlignment="1">
      <alignment vertical="center"/>
    </xf>
    <xf numFmtId="4" fontId="5" fillId="12" borderId="4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5" fillId="2" borderId="35" xfId="0" applyNumberFormat="1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178" fontId="5" fillId="8" borderId="24" xfId="0" applyNumberFormat="1" applyFont="1" applyFill="1" applyBorder="1" applyAlignment="1">
      <alignment horizontal="center" vertical="center"/>
    </xf>
    <xf numFmtId="178" fontId="5" fillId="8" borderId="20" xfId="0" applyNumberFormat="1" applyFont="1" applyFill="1" applyBorder="1" applyAlignment="1">
      <alignment horizontal="center" vertical="center"/>
    </xf>
    <xf numFmtId="179" fontId="5" fillId="8" borderId="20" xfId="0" applyNumberFormat="1" applyFont="1" applyFill="1" applyBorder="1" applyAlignment="1">
      <alignment horizontal="center" vertical="center"/>
    </xf>
    <xf numFmtId="179" fontId="5" fillId="8" borderId="21" xfId="0" applyNumberFormat="1" applyFont="1" applyFill="1" applyBorder="1" applyAlignment="1">
      <alignment horizontal="center" vertical="center"/>
    </xf>
    <xf numFmtId="180" fontId="5" fillId="0" borderId="7" xfId="0" applyNumberFormat="1" applyFont="1" applyBorder="1" applyAlignment="1">
      <alignment vertical="center"/>
    </xf>
    <xf numFmtId="180" fontId="5" fillId="0" borderId="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" borderId="22" xfId="0" applyFont="1" applyFill="1" applyBorder="1"/>
    <xf numFmtId="0" fontId="5" fillId="7" borderId="40" xfId="0" applyFont="1" applyFill="1" applyBorder="1" applyAlignment="1">
      <alignment horizontal="center" vertical="center"/>
    </xf>
    <xf numFmtId="180" fontId="5" fillId="7" borderId="4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4" fontId="5" fillId="12" borderId="46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center" vertical="center"/>
    </xf>
    <xf numFmtId="171" fontId="5" fillId="2" borderId="8" xfId="0" applyNumberFormat="1" applyFont="1" applyFill="1" applyBorder="1" applyAlignment="1">
      <alignment horizontal="center" vertical="center"/>
    </xf>
    <xf numFmtId="180" fontId="5" fillId="2" borderId="35" xfId="0" applyNumberFormat="1" applyFont="1" applyFill="1" applyBorder="1" applyAlignment="1">
      <alignment horizontal="right" vertical="center"/>
    </xf>
    <xf numFmtId="180" fontId="5" fillId="4" borderId="4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178" fontId="5" fillId="8" borderId="3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80" fontId="4" fillId="2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5" fillId="7" borderId="50" xfId="0" applyFont="1" applyFill="1" applyBorder="1" applyAlignment="1">
      <alignment horizontal="center" vertical="center"/>
    </xf>
    <xf numFmtId="180" fontId="5" fillId="7" borderId="41" xfId="0" applyNumberFormat="1" applyFont="1" applyFill="1" applyBorder="1" applyAlignment="1">
      <alignment horizontal="right" vertical="center"/>
    </xf>
    <xf numFmtId="180" fontId="5" fillId="7" borderId="44" xfId="0" applyNumberFormat="1" applyFont="1" applyFill="1" applyBorder="1" applyAlignment="1">
      <alignment horizontal="right" vertical="center"/>
    </xf>
    <xf numFmtId="180" fontId="4" fillId="2" borderId="51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0" fontId="4" fillId="2" borderId="59" xfId="0" applyFont="1" applyFill="1" applyBorder="1" applyAlignment="1">
      <alignment vertical="center"/>
    </xf>
    <xf numFmtId="180" fontId="5" fillId="4" borderId="45" xfId="0" applyNumberFormat="1" applyFont="1" applyFill="1" applyBorder="1" applyAlignment="1">
      <alignment horizontal="right" vertical="center"/>
    </xf>
    <xf numFmtId="180" fontId="5" fillId="4" borderId="44" xfId="0" applyNumberFormat="1" applyFont="1" applyFill="1" applyBorder="1" applyAlignment="1">
      <alignment horizontal="right" vertical="center"/>
    </xf>
    <xf numFmtId="178" fontId="5" fillId="8" borderId="26" xfId="0" applyNumberFormat="1" applyFont="1" applyFill="1" applyBorder="1" applyAlignment="1">
      <alignment horizontal="center" vertical="center"/>
    </xf>
    <xf numFmtId="179" fontId="5" fillId="8" borderId="4" xfId="0" applyNumberFormat="1" applyFont="1" applyFill="1" applyBorder="1" applyAlignment="1">
      <alignment horizontal="center" vertical="center"/>
    </xf>
    <xf numFmtId="180" fontId="5" fillId="8" borderId="48" xfId="0" applyNumberFormat="1" applyFont="1" applyFill="1" applyBorder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178" fontId="6" fillId="4" borderId="20" xfId="0" applyNumberFormat="1" applyFont="1" applyFill="1" applyBorder="1" applyAlignment="1">
      <alignment horizontal="center" vertical="center"/>
    </xf>
    <xf numFmtId="179" fontId="6" fillId="4" borderId="20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180" fontId="0" fillId="2" borderId="7" xfId="0" applyNumberFormat="1" applyFont="1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180" fontId="6" fillId="2" borderId="23" xfId="0" applyNumberFormat="1" applyFont="1" applyFill="1" applyBorder="1" applyAlignment="1">
      <alignment vertical="center"/>
    </xf>
    <xf numFmtId="0" fontId="6" fillId="4" borderId="40" xfId="0" applyFont="1" applyFill="1" applyBorder="1" applyAlignment="1">
      <alignment horizontal="center" vertical="center"/>
    </xf>
    <xf numFmtId="180" fontId="6" fillId="4" borderId="41" xfId="0" applyNumberFormat="1" applyFont="1" applyFill="1" applyBorder="1" applyAlignment="1">
      <alignment horizontal="center" vertical="center"/>
    </xf>
    <xf numFmtId="180" fontId="6" fillId="4" borderId="23" xfId="0" applyNumberFormat="1" applyFont="1" applyFill="1" applyBorder="1" applyAlignment="1">
      <alignment vertical="center"/>
    </xf>
    <xf numFmtId="180" fontId="6" fillId="6" borderId="0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178" fontId="6" fillId="8" borderId="24" xfId="0" applyNumberFormat="1" applyFont="1" applyFill="1" applyBorder="1" applyAlignment="1">
      <alignment horizontal="center" vertical="center"/>
    </xf>
    <xf numFmtId="178" fontId="6" fillId="8" borderId="20" xfId="0" applyNumberFormat="1" applyFont="1" applyFill="1" applyBorder="1" applyAlignment="1">
      <alignment horizontal="center" vertical="center"/>
    </xf>
    <xf numFmtId="179" fontId="6" fillId="8" borderId="20" xfId="0" applyNumberFormat="1" applyFont="1" applyFill="1" applyBorder="1" applyAlignment="1">
      <alignment horizontal="center" vertical="center"/>
    </xf>
    <xf numFmtId="179" fontId="6" fillId="8" borderId="2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80" fontId="6" fillId="2" borderId="8" xfId="0" applyNumberFormat="1" applyFont="1" applyFill="1" applyBorder="1" applyAlignment="1">
      <alignment horizontal="right" vertical="center"/>
    </xf>
    <xf numFmtId="0" fontId="6" fillId="7" borderId="40" xfId="0" applyFont="1" applyFill="1" applyBorder="1" applyAlignment="1">
      <alignment horizontal="center" vertical="center"/>
    </xf>
    <xf numFmtId="180" fontId="6" fillId="7" borderId="41" xfId="0" applyNumberFormat="1" applyFont="1" applyFill="1" applyBorder="1" applyAlignment="1">
      <alignment vertical="center"/>
    </xf>
    <xf numFmtId="180" fontId="6" fillId="8" borderId="23" xfId="0" applyNumberFormat="1" applyFont="1" applyFill="1" applyBorder="1" applyAlignment="1">
      <alignment vertical="center"/>
    </xf>
    <xf numFmtId="4" fontId="6" fillId="12" borderId="46" xfId="0" applyNumberFormat="1" applyFont="1" applyFill="1" applyBorder="1" applyAlignment="1">
      <alignment vertical="center"/>
    </xf>
    <xf numFmtId="4" fontId="6" fillId="12" borderId="47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9" fillId="1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78" fontId="2" fillId="9" borderId="26" xfId="0" applyNumberFormat="1" applyFont="1" applyFill="1" applyBorder="1" applyAlignment="1">
      <alignment horizontal="center" vertical="center"/>
    </xf>
    <xf numFmtId="180" fontId="2" fillId="0" borderId="65" xfId="0" applyNumberFormat="1" applyFont="1" applyBorder="1" applyAlignment="1">
      <alignment vertical="center"/>
    </xf>
    <xf numFmtId="180" fontId="2" fillId="7" borderId="67" xfId="0" applyNumberFormat="1" applyFont="1" applyFill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190" fontId="6" fillId="5" borderId="17" xfId="0" applyNumberFormat="1" applyFont="1" applyFill="1" applyBorder="1" applyAlignment="1">
      <alignment horizontal="center" vertical="center"/>
    </xf>
    <xf numFmtId="178" fontId="6" fillId="4" borderId="17" xfId="0" applyNumberFormat="1" applyFont="1" applyFill="1" applyBorder="1" applyAlignment="1">
      <alignment horizontal="center" vertical="center"/>
    </xf>
    <xf numFmtId="179" fontId="6" fillId="4" borderId="17" xfId="0" applyNumberFormat="1" applyFont="1" applyFill="1" applyBorder="1" applyAlignment="1">
      <alignment horizontal="center" vertical="center"/>
    </xf>
    <xf numFmtId="180" fontId="0" fillId="0" borderId="7" xfId="0" applyNumberFormat="1" applyFont="1" applyBorder="1" applyAlignment="1">
      <alignment horizontal="right" vertical="center"/>
    </xf>
    <xf numFmtId="180" fontId="6" fillId="2" borderId="9" xfId="0" applyNumberFormat="1" applyFont="1" applyFill="1" applyBorder="1" applyAlignment="1">
      <alignment horizontal="center" vertical="center"/>
    </xf>
    <xf numFmtId="180" fontId="6" fillId="2" borderId="52" xfId="0" applyNumberFormat="1" applyFont="1" applyFill="1" applyBorder="1" applyAlignment="1">
      <alignment horizontal="right" vertical="center"/>
    </xf>
    <xf numFmtId="0" fontId="0" fillId="2" borderId="27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80" fontId="6" fillId="2" borderId="9" xfId="0" applyNumberFormat="1" applyFont="1" applyFill="1" applyBorder="1" applyAlignment="1">
      <alignment horizontal="right" vertical="center"/>
    </xf>
    <xf numFmtId="0" fontId="0" fillId="2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6" fillId="11" borderId="40" xfId="0" applyFont="1" applyFill="1" applyBorder="1" applyAlignment="1">
      <alignment horizontal="center" vertical="center"/>
    </xf>
    <xf numFmtId="180" fontId="6" fillId="11" borderId="4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79" fontId="6" fillId="8" borderId="26" xfId="0" applyNumberFormat="1" applyFont="1" applyFill="1" applyBorder="1" applyAlignment="1">
      <alignment horizontal="center" vertical="center"/>
    </xf>
    <xf numFmtId="179" fontId="6" fillId="8" borderId="4" xfId="0" applyNumberFormat="1" applyFont="1" applyFill="1" applyBorder="1" applyAlignment="1">
      <alignment horizontal="center" vertical="center"/>
    </xf>
    <xf numFmtId="180" fontId="6" fillId="7" borderId="41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12" borderId="46" xfId="0" applyFont="1" applyFill="1" applyBorder="1" applyAlignment="1">
      <alignment vertical="center"/>
    </xf>
    <xf numFmtId="0" fontId="0" fillId="6" borderId="31" xfId="0" applyFont="1" applyFill="1" applyBorder="1" applyAlignment="1">
      <alignment horizontal="left" vertical="center"/>
    </xf>
    <xf numFmtId="180" fontId="0" fillId="0" borderId="7" xfId="0" applyNumberFormat="1" applyFont="1" applyBorder="1" applyAlignment="1">
      <alignment vertical="center"/>
    </xf>
    <xf numFmtId="171" fontId="6" fillId="2" borderId="9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180" fontId="6" fillId="4" borderId="48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right" vertical="center"/>
    </xf>
    <xf numFmtId="180" fontId="6" fillId="2" borderId="7" xfId="0" applyNumberFormat="1" applyFont="1" applyFill="1" applyBorder="1" applyAlignment="1">
      <alignment horizontal="center" vertical="center"/>
    </xf>
    <xf numFmtId="0" fontId="0" fillId="3" borderId="22" xfId="0" applyFont="1" applyFill="1" applyBorder="1"/>
    <xf numFmtId="180" fontId="6" fillId="8" borderId="48" xfId="0" applyNumberFormat="1" applyFont="1" applyFill="1" applyBorder="1" applyAlignment="1">
      <alignment horizontal="center" vertical="center"/>
    </xf>
    <xf numFmtId="4" fontId="2" fillId="12" borderId="38" xfId="0" applyNumberFormat="1" applyFont="1" applyFill="1" applyBorder="1" applyAlignment="1">
      <alignment vertical="center"/>
    </xf>
    <xf numFmtId="180" fontId="6" fillId="4" borderId="45" xfId="0" applyNumberFormat="1" applyFont="1" applyFill="1" applyBorder="1" applyAlignment="1">
      <alignment horizontal="center" vertical="center"/>
    </xf>
    <xf numFmtId="180" fontId="6" fillId="4" borderId="44" xfId="0" applyNumberFormat="1" applyFont="1" applyFill="1" applyBorder="1" applyAlignment="1">
      <alignment horizontal="center" vertical="center"/>
    </xf>
    <xf numFmtId="178" fontId="6" fillId="8" borderId="26" xfId="0" applyNumberFormat="1" applyFont="1" applyFill="1" applyBorder="1" applyAlignment="1">
      <alignment horizontal="center" vertical="center"/>
    </xf>
    <xf numFmtId="179" fontId="6" fillId="8" borderId="69" xfId="0" applyNumberFormat="1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vertical="center"/>
    </xf>
    <xf numFmtId="4" fontId="6" fillId="12" borderId="38" xfId="0" applyNumberFormat="1" applyFont="1" applyFill="1" applyBorder="1" applyAlignment="1">
      <alignment vertical="center"/>
    </xf>
    <xf numFmtId="171" fontId="2" fillId="8" borderId="40" xfId="0" applyNumberFormat="1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181" fontId="3" fillId="0" borderId="71" xfId="0" applyNumberFormat="1" applyFont="1" applyBorder="1" applyAlignment="1">
      <alignment vertical="center"/>
    </xf>
    <xf numFmtId="0" fontId="2" fillId="12" borderId="72" xfId="0" applyFont="1" applyFill="1" applyBorder="1" applyAlignment="1">
      <alignment vertical="center"/>
    </xf>
    <xf numFmtId="180" fontId="0" fillId="0" borderId="51" xfId="0" applyNumberFormat="1" applyFont="1" applyBorder="1" applyAlignment="1">
      <alignment horizontal="right" vertical="center"/>
    </xf>
    <xf numFmtId="180" fontId="6" fillId="2" borderId="73" xfId="0" applyNumberFormat="1" applyFont="1" applyFill="1" applyBorder="1" applyAlignment="1">
      <alignment vertical="center"/>
    </xf>
    <xf numFmtId="180" fontId="6" fillId="2" borderId="3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90" fontId="6" fillId="5" borderId="4" xfId="0" applyNumberFormat="1" applyFont="1" applyFill="1" applyBorder="1" applyAlignment="1">
      <alignment horizontal="center" vertical="center"/>
    </xf>
    <xf numFmtId="178" fontId="6" fillId="4" borderId="4" xfId="0" applyNumberFormat="1" applyFont="1" applyFill="1" applyBorder="1" applyAlignment="1">
      <alignment horizontal="center" vertical="center"/>
    </xf>
    <xf numFmtId="179" fontId="6" fillId="4" borderId="4" xfId="0" applyNumberFormat="1" applyFont="1" applyFill="1" applyBorder="1" applyAlignment="1">
      <alignment horizontal="center" vertical="center"/>
    </xf>
    <xf numFmtId="180" fontId="6" fillId="4" borderId="42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/>
    </xf>
    <xf numFmtId="178" fontId="6" fillId="9" borderId="24" xfId="0" applyNumberFormat="1" applyFont="1" applyFill="1" applyBorder="1" applyAlignment="1">
      <alignment horizontal="center" vertical="center"/>
    </xf>
    <xf numFmtId="178" fontId="6" fillId="9" borderId="20" xfId="0" applyNumberFormat="1" applyFont="1" applyFill="1" applyBorder="1" applyAlignment="1">
      <alignment horizontal="center" vertical="center"/>
    </xf>
    <xf numFmtId="179" fontId="6" fillId="9" borderId="20" xfId="0" applyNumberFormat="1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180" fontId="6" fillId="8" borderId="42" xfId="0" quotePrefix="1" applyNumberFormat="1" applyFont="1" applyFill="1" applyBorder="1" applyAlignment="1">
      <alignment vertical="center"/>
    </xf>
    <xf numFmtId="180" fontId="3" fillId="2" borderId="8" xfId="0" applyNumberFormat="1" applyFont="1" applyFill="1" applyBorder="1" applyAlignment="1">
      <alignment horizontal="right" vertical="center"/>
    </xf>
    <xf numFmtId="180" fontId="2" fillId="2" borderId="74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/>
    </xf>
    <xf numFmtId="178" fontId="2" fillId="4" borderId="60" xfId="0" applyNumberFormat="1" applyFont="1" applyFill="1" applyBorder="1" applyAlignment="1">
      <alignment horizontal="center" vertical="center"/>
    </xf>
    <xf numFmtId="178" fontId="2" fillId="4" borderId="61" xfId="0" applyNumberFormat="1" applyFont="1" applyFill="1" applyBorder="1" applyAlignment="1">
      <alignment horizontal="center" vertical="center"/>
    </xf>
    <xf numFmtId="178" fontId="2" fillId="4" borderId="75" xfId="0" applyNumberFormat="1" applyFont="1" applyFill="1" applyBorder="1" applyAlignment="1">
      <alignment horizontal="center" vertical="center"/>
    </xf>
    <xf numFmtId="179" fontId="2" fillId="4" borderId="47" xfId="0" applyNumberFormat="1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180" fontId="2" fillId="8" borderId="42" xfId="0" applyNumberFormat="1" applyFont="1" applyFill="1" applyBorder="1" applyAlignment="1">
      <alignment vertical="center"/>
    </xf>
    <xf numFmtId="0" fontId="25" fillId="0" borderId="0" xfId="0" applyFont="1"/>
    <xf numFmtId="0" fontId="26" fillId="15" borderId="0" xfId="0" applyFont="1" applyFill="1" applyAlignment="1">
      <alignment horizontal="center"/>
    </xf>
    <xf numFmtId="0" fontId="27" fillId="16" borderId="1" xfId="0" applyFont="1" applyFill="1" applyBorder="1" applyAlignment="1">
      <alignment horizontal="center"/>
    </xf>
    <xf numFmtId="0" fontId="27" fillId="16" borderId="54" xfId="0" applyFont="1" applyFill="1" applyBorder="1" applyAlignment="1">
      <alignment horizontal="center"/>
    </xf>
    <xf numFmtId="0" fontId="27" fillId="16" borderId="34" xfId="0" applyFont="1" applyFill="1" applyBorder="1" applyAlignment="1">
      <alignment horizontal="center"/>
    </xf>
    <xf numFmtId="0" fontId="11" fillId="16" borderId="77" xfId="0" applyFont="1" applyFill="1" applyBorder="1" applyAlignment="1">
      <alignment horizontal="center" vertical="center"/>
    </xf>
    <xf numFmtId="0" fontId="11" fillId="16" borderId="78" xfId="0" applyFont="1" applyFill="1" applyBorder="1" applyAlignment="1">
      <alignment horizontal="center" vertical="center"/>
    </xf>
    <xf numFmtId="0" fontId="11" fillId="16" borderId="79" xfId="0" applyFont="1" applyFill="1" applyBorder="1" applyAlignment="1">
      <alignment horizontal="center" vertical="center"/>
    </xf>
    <xf numFmtId="0" fontId="28" fillId="16" borderId="72" xfId="0" applyFont="1" applyFill="1" applyBorder="1" applyAlignment="1">
      <alignment horizontal="center"/>
    </xf>
    <xf numFmtId="0" fontId="28" fillId="16" borderId="75" xfId="0" applyFont="1" applyFill="1" applyBorder="1" applyAlignment="1">
      <alignment horizontal="center"/>
    </xf>
    <xf numFmtId="0" fontId="28" fillId="16" borderId="14" xfId="0" applyFont="1" applyFill="1" applyBorder="1" applyAlignment="1">
      <alignment horizontal="center"/>
    </xf>
    <xf numFmtId="4" fontId="8" fillId="16" borderId="1" xfId="0" applyNumberFormat="1" applyFont="1" applyFill="1" applyBorder="1" applyAlignment="1">
      <alignment horizontal="center" vertical="center"/>
    </xf>
    <xf numFmtId="4" fontId="8" fillId="16" borderId="2" xfId="0" applyNumberFormat="1" applyFont="1" applyFill="1" applyBorder="1" applyAlignment="1">
      <alignment horizontal="center" vertical="center"/>
    </xf>
    <xf numFmtId="4" fontId="8" fillId="16" borderId="3" xfId="0" applyNumberFormat="1" applyFont="1" applyFill="1" applyBorder="1" applyAlignment="1">
      <alignment horizontal="center" vertical="center"/>
    </xf>
    <xf numFmtId="0" fontId="9" fillId="16" borderId="77" xfId="0" applyFont="1" applyFill="1" applyBorder="1" applyAlignment="1">
      <alignment horizontal="center" vertical="center"/>
    </xf>
    <xf numFmtId="0" fontId="9" fillId="16" borderId="78" xfId="0" applyFont="1" applyFill="1" applyBorder="1" applyAlignment="1">
      <alignment horizontal="center" vertical="center"/>
    </xf>
    <xf numFmtId="0" fontId="9" fillId="16" borderId="79" xfId="0" applyFont="1" applyFill="1" applyBorder="1" applyAlignment="1">
      <alignment horizontal="center" vertical="center"/>
    </xf>
    <xf numFmtId="0" fontId="15" fillId="16" borderId="72" xfId="0" applyFont="1" applyFill="1" applyBorder="1" applyAlignment="1">
      <alignment horizontal="center" vertical="center"/>
    </xf>
    <xf numFmtId="0" fontId="15" fillId="16" borderId="75" xfId="0" applyFont="1" applyFill="1" applyBorder="1" applyAlignment="1">
      <alignment horizontal="center" vertical="center"/>
    </xf>
    <xf numFmtId="0" fontId="15" fillId="16" borderId="14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/>
    </xf>
    <xf numFmtId="0" fontId="8" fillId="16" borderId="54" xfId="0" applyFont="1" applyFill="1" applyBorder="1" applyAlignment="1">
      <alignment horizontal="center"/>
    </xf>
    <xf numFmtId="0" fontId="8" fillId="16" borderId="34" xfId="0" applyFont="1" applyFill="1" applyBorder="1" applyAlignment="1">
      <alignment horizontal="center"/>
    </xf>
    <xf numFmtId="0" fontId="9" fillId="16" borderId="77" xfId="0" applyFont="1" applyFill="1" applyBorder="1" applyAlignment="1">
      <alignment horizontal="center"/>
    </xf>
    <xf numFmtId="0" fontId="9" fillId="16" borderId="78" xfId="0" applyFont="1" applyFill="1" applyBorder="1" applyAlignment="1">
      <alignment horizontal="center"/>
    </xf>
    <xf numFmtId="0" fontId="9" fillId="16" borderId="79" xfId="0" applyFont="1" applyFill="1" applyBorder="1" applyAlignment="1">
      <alignment horizontal="center"/>
    </xf>
    <xf numFmtId="0" fontId="15" fillId="16" borderId="72" xfId="0" applyFont="1" applyFill="1" applyBorder="1" applyAlignment="1">
      <alignment horizontal="center"/>
    </xf>
    <xf numFmtId="0" fontId="15" fillId="16" borderId="75" xfId="0" applyFont="1" applyFill="1" applyBorder="1" applyAlignment="1">
      <alignment horizontal="center"/>
    </xf>
    <xf numFmtId="0" fontId="15" fillId="16" borderId="14" xfId="0" applyFont="1" applyFill="1" applyBorder="1" applyAlignment="1">
      <alignment horizontal="center"/>
    </xf>
    <xf numFmtId="0" fontId="16" fillId="16" borderId="72" xfId="0" applyFont="1" applyFill="1" applyBorder="1" applyAlignment="1">
      <alignment horizontal="center"/>
    </xf>
    <xf numFmtId="0" fontId="16" fillId="16" borderId="75" xfId="0" applyFont="1" applyFill="1" applyBorder="1" applyAlignment="1">
      <alignment horizontal="center"/>
    </xf>
    <xf numFmtId="0" fontId="16" fillId="16" borderId="14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8" fillId="16" borderId="54" xfId="0" applyFont="1" applyFill="1" applyBorder="1" applyAlignment="1">
      <alignment horizontal="center" vertical="center"/>
    </xf>
    <xf numFmtId="0" fontId="8" fillId="16" borderId="34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54" xfId="0" applyFont="1" applyFill="1" applyBorder="1" applyAlignment="1">
      <alignment horizontal="center" vertical="center"/>
    </xf>
    <xf numFmtId="0" fontId="10" fillId="16" borderId="34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0" fillId="16" borderId="54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center" vertical="center"/>
    </xf>
    <xf numFmtId="0" fontId="21" fillId="16" borderId="77" xfId="0" applyFont="1" applyFill="1" applyBorder="1" applyAlignment="1">
      <alignment horizontal="center" vertical="center"/>
    </xf>
    <xf numFmtId="0" fontId="21" fillId="16" borderId="78" xfId="0" applyFont="1" applyFill="1" applyBorder="1" applyAlignment="1">
      <alignment horizontal="center" vertical="center"/>
    </xf>
    <xf numFmtId="0" fontId="21" fillId="16" borderId="79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/>
    </xf>
    <xf numFmtId="4" fontId="9" fillId="16" borderId="77" xfId="0" applyNumberFormat="1" applyFont="1" applyFill="1" applyBorder="1" applyAlignment="1">
      <alignment horizontal="center" vertical="center"/>
    </xf>
    <xf numFmtId="0" fontId="16" fillId="16" borderId="72" xfId="0" applyFont="1" applyFill="1" applyBorder="1" applyAlignment="1">
      <alignment horizontal="center" vertical="center"/>
    </xf>
    <xf numFmtId="0" fontId="16" fillId="16" borderId="75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8" fillId="16" borderId="54" xfId="0" applyFont="1" applyFill="1" applyBorder="1" applyAlignment="1">
      <alignment horizontal="center" vertical="center"/>
    </xf>
    <xf numFmtId="0" fontId="18" fillId="16" borderId="34" xfId="0" applyFont="1" applyFill="1" applyBorder="1" applyAlignment="1">
      <alignment horizontal="center" vertical="center"/>
    </xf>
    <xf numFmtId="0" fontId="22" fillId="16" borderId="77" xfId="0" applyFont="1" applyFill="1" applyBorder="1" applyAlignment="1">
      <alignment horizontal="center" vertical="center"/>
    </xf>
    <xf numFmtId="0" fontId="22" fillId="16" borderId="78" xfId="0" applyFont="1" applyFill="1" applyBorder="1" applyAlignment="1">
      <alignment horizontal="center" vertical="center"/>
    </xf>
    <xf numFmtId="0" fontId="22" fillId="16" borderId="79" xfId="0" applyFont="1" applyFill="1" applyBorder="1" applyAlignment="1">
      <alignment horizontal="center" vertical="center"/>
    </xf>
    <xf numFmtId="0" fontId="9" fillId="16" borderId="80" xfId="0" applyFont="1" applyFill="1" applyBorder="1" applyAlignment="1">
      <alignment horizontal="center" vertical="center"/>
    </xf>
    <xf numFmtId="0" fontId="9" fillId="16" borderId="81" xfId="0" applyFont="1" applyFill="1" applyBorder="1" applyAlignment="1">
      <alignment horizontal="center" vertical="center"/>
    </xf>
    <xf numFmtId="0" fontId="15" fillId="16" borderId="16" xfId="0" applyFont="1" applyFill="1" applyBorder="1" applyAlignment="1">
      <alignment horizontal="center" vertical="center"/>
    </xf>
    <xf numFmtId="0" fontId="15" fillId="16" borderId="69" xfId="0" applyFont="1" applyFill="1" applyBorder="1" applyAlignment="1">
      <alignment horizontal="center" vertical="center"/>
    </xf>
    <xf numFmtId="0" fontId="17" fillId="16" borderId="72" xfId="0" applyFont="1" applyFill="1" applyBorder="1" applyAlignment="1">
      <alignment horizontal="center" vertical="center"/>
    </xf>
    <xf numFmtId="0" fontId="17" fillId="16" borderId="75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19" fillId="16" borderId="77" xfId="0" applyFont="1" applyFill="1" applyBorder="1" applyAlignment="1">
      <alignment horizontal="center" vertical="center"/>
    </xf>
    <xf numFmtId="0" fontId="19" fillId="16" borderId="78" xfId="0" applyFont="1" applyFill="1" applyBorder="1" applyAlignment="1">
      <alignment horizontal="center" vertical="center"/>
    </xf>
    <xf numFmtId="0" fontId="19" fillId="16" borderId="79" xfId="0" applyFont="1" applyFill="1" applyBorder="1" applyAlignment="1">
      <alignment horizontal="center" vertical="center"/>
    </xf>
    <xf numFmtId="0" fontId="12" fillId="16" borderId="72" xfId="0" applyFont="1" applyFill="1" applyBorder="1" applyAlignment="1">
      <alignment horizontal="center" vertical="center"/>
    </xf>
    <xf numFmtId="0" fontId="12" fillId="16" borderId="75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0" fontId="29" fillId="16" borderId="54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30" fillId="16" borderId="77" xfId="0" applyFont="1" applyFill="1" applyBorder="1" applyAlignment="1">
      <alignment horizontal="center" vertical="center"/>
    </xf>
    <xf numFmtId="0" fontId="30" fillId="16" borderId="78" xfId="0" applyFont="1" applyFill="1" applyBorder="1" applyAlignment="1">
      <alignment horizontal="center" vertical="center"/>
    </xf>
    <xf numFmtId="0" fontId="30" fillId="16" borderId="79" xfId="0" applyFont="1" applyFill="1" applyBorder="1" applyAlignment="1">
      <alignment horizontal="center" vertical="center"/>
    </xf>
    <xf numFmtId="0" fontId="31" fillId="16" borderId="72" xfId="0" applyFont="1" applyFill="1" applyBorder="1" applyAlignment="1">
      <alignment horizontal="center" vertical="center"/>
    </xf>
    <xf numFmtId="0" fontId="31" fillId="16" borderId="75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17" fillId="16" borderId="82" xfId="0" applyFont="1" applyFill="1" applyBorder="1" applyAlignment="1">
      <alignment horizontal="center" vertical="center"/>
    </xf>
    <xf numFmtId="0" fontId="17" fillId="16" borderId="83" xfId="0" applyFont="1" applyFill="1" applyBorder="1" applyAlignment="1">
      <alignment horizontal="center" vertical="center"/>
    </xf>
    <xf numFmtId="0" fontId="17" fillId="16" borderId="84" xfId="0" applyFont="1" applyFill="1" applyBorder="1" applyAlignment="1">
      <alignment horizontal="center" vertical="center"/>
    </xf>
    <xf numFmtId="0" fontId="17" fillId="16" borderId="72" xfId="0" applyFont="1" applyFill="1" applyBorder="1" applyAlignment="1">
      <alignment horizontal="center"/>
    </xf>
    <xf numFmtId="0" fontId="17" fillId="16" borderId="75" xfId="0" applyFont="1" applyFill="1" applyBorder="1" applyAlignment="1">
      <alignment horizontal="center"/>
    </xf>
    <xf numFmtId="0" fontId="17" fillId="16" borderId="14" xfId="0" applyFont="1" applyFill="1" applyBorder="1" applyAlignment="1">
      <alignment horizontal="center"/>
    </xf>
    <xf numFmtId="0" fontId="17" fillId="16" borderId="82" xfId="0" applyFont="1" applyFill="1" applyBorder="1" applyAlignment="1">
      <alignment horizontal="center"/>
    </xf>
    <xf numFmtId="0" fontId="17" fillId="16" borderId="83" xfId="0" applyFont="1" applyFill="1" applyBorder="1" applyAlignment="1">
      <alignment horizontal="center"/>
    </xf>
    <xf numFmtId="0" fontId="17" fillId="16" borderId="84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4</xdr:row>
      <xdr:rowOff>171450</xdr:rowOff>
    </xdr:from>
    <xdr:to>
      <xdr:col>6</xdr:col>
      <xdr:colOff>323850</xdr:colOff>
      <xdr:row>29</xdr:row>
      <xdr:rowOff>0</xdr:rowOff>
    </xdr:to>
    <xdr:pic>
      <xdr:nvPicPr>
        <xdr:cNvPr id="1063" name="Imagem 1">
          <a:extLst>
            <a:ext uri="{FF2B5EF4-FFF2-40B4-BE49-F238E27FC236}">
              <a16:creationId xmlns:a16="http://schemas.microsoft.com/office/drawing/2014/main" id="{412282D2-61AC-4B0A-8094-58F626A1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28675"/>
          <a:ext cx="3467100" cy="390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32</xdr:row>
      <xdr:rowOff>95250</xdr:rowOff>
    </xdr:from>
    <xdr:to>
      <xdr:col>6</xdr:col>
      <xdr:colOff>152400</xdr:colOff>
      <xdr:row>53</xdr:row>
      <xdr:rowOff>76200</xdr:rowOff>
    </xdr:to>
    <xdr:pic>
      <xdr:nvPicPr>
        <xdr:cNvPr id="1064" name="Imagem 2">
          <a:extLst>
            <a:ext uri="{FF2B5EF4-FFF2-40B4-BE49-F238E27FC236}">
              <a16:creationId xmlns:a16="http://schemas.microsoft.com/office/drawing/2014/main" id="{7A0DE2AD-D077-4005-AD2C-3B7DFE4D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343525"/>
          <a:ext cx="3257550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542925</xdr:colOff>
      <xdr:row>57</xdr:row>
      <xdr:rowOff>76200</xdr:rowOff>
    </xdr:from>
    <xdr:to>
      <xdr:col>16</xdr:col>
      <xdr:colOff>342900</xdr:colOff>
      <xdr:row>75</xdr:row>
      <xdr:rowOff>57150</xdr:rowOff>
    </xdr:to>
    <xdr:pic>
      <xdr:nvPicPr>
        <xdr:cNvPr id="1065" name="Imagem 4">
          <a:extLst>
            <a:ext uri="{FF2B5EF4-FFF2-40B4-BE49-F238E27FC236}">
              <a16:creationId xmlns:a16="http://schemas.microsoft.com/office/drawing/2014/main" id="{EE0F9B7B-34E7-40D0-96BC-5787AFCE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401175"/>
          <a:ext cx="955357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Camila/SALDO%20BANC&#193;RIO%20DAS%20SUBSE&#199;&#213;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715/Desktop/SALDO%20BANC&#193;RIO%20DAS%20SUBSE&#199;&#213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Gráf1"/>
      <sheetName val="2017"/>
      <sheetName val="Impressão"/>
      <sheetName val="Gráf2"/>
      <sheetName val="2018"/>
      <sheetName val="2019"/>
      <sheetName val="2020"/>
      <sheetName val="2020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>
            <v>48289.95</v>
          </cell>
          <cell r="D5">
            <v>44146.49</v>
          </cell>
          <cell r="E5">
            <v>50440.21</v>
          </cell>
        </row>
        <row r="6">
          <cell r="C6">
            <v>6927.51</v>
          </cell>
          <cell r="D6">
            <v>9006.7999999999993</v>
          </cell>
          <cell r="E6">
            <v>10655.41</v>
          </cell>
        </row>
        <row r="7">
          <cell r="C7">
            <v>23754.240000000002</v>
          </cell>
          <cell r="D7">
            <v>28021.58</v>
          </cell>
          <cell r="E7">
            <v>27979.97</v>
          </cell>
        </row>
        <row r="8">
          <cell r="C8">
            <v>4012.59</v>
          </cell>
          <cell r="D8">
            <v>3453.29</v>
          </cell>
          <cell r="E8">
            <v>2789.66</v>
          </cell>
        </row>
        <row r="9">
          <cell r="C9">
            <v>28843.03</v>
          </cell>
          <cell r="D9">
            <v>31553.439999999999</v>
          </cell>
          <cell r="E9">
            <v>28077.64</v>
          </cell>
        </row>
        <row r="10">
          <cell r="C10">
            <v>11966.33</v>
          </cell>
          <cell r="D10">
            <v>13633.18</v>
          </cell>
          <cell r="E10">
            <v>16074.72</v>
          </cell>
        </row>
        <row r="11">
          <cell r="C11">
            <v>6447.4</v>
          </cell>
          <cell r="D11">
            <v>13253.4</v>
          </cell>
          <cell r="E11">
            <v>8961.9699999999993</v>
          </cell>
        </row>
        <row r="12">
          <cell r="C12">
            <v>43019.92</v>
          </cell>
          <cell r="D12">
            <v>42917.74</v>
          </cell>
          <cell r="E12">
            <v>51565.83</v>
          </cell>
        </row>
        <row r="13">
          <cell r="C13">
            <v>5664.8</v>
          </cell>
          <cell r="D13">
            <v>6977.58</v>
          </cell>
          <cell r="E13">
            <v>10899.59</v>
          </cell>
        </row>
        <row r="14">
          <cell r="C14">
            <v>18443.490000000002</v>
          </cell>
          <cell r="D14">
            <v>18213.189999999999</v>
          </cell>
          <cell r="E14">
            <v>19669.87</v>
          </cell>
        </row>
        <row r="15">
          <cell r="C15">
            <v>43821.19</v>
          </cell>
          <cell r="D15">
            <v>45065.67</v>
          </cell>
          <cell r="E15">
            <v>49012.5</v>
          </cell>
        </row>
        <row r="16">
          <cell r="C16">
            <v>7991.36</v>
          </cell>
          <cell r="D16">
            <v>7446.66</v>
          </cell>
          <cell r="E16">
            <v>9200.2800000000007</v>
          </cell>
        </row>
        <row r="17">
          <cell r="C17">
            <v>4955.42</v>
          </cell>
          <cell r="D17">
            <v>5401.32</v>
          </cell>
          <cell r="E17">
            <v>7446.04</v>
          </cell>
        </row>
        <row r="18">
          <cell r="C18">
            <v>92408.35</v>
          </cell>
          <cell r="D18">
            <v>93695.59</v>
          </cell>
          <cell r="E18">
            <v>97679.32</v>
          </cell>
        </row>
        <row r="19">
          <cell r="C19">
            <v>3079.64</v>
          </cell>
          <cell r="D19">
            <v>5642.96</v>
          </cell>
          <cell r="E19">
            <v>8946.59</v>
          </cell>
        </row>
        <row r="20">
          <cell r="C20">
            <v>15145.73</v>
          </cell>
          <cell r="D20">
            <v>16335.99</v>
          </cell>
          <cell r="E20">
            <v>16618.599999999999</v>
          </cell>
        </row>
        <row r="21">
          <cell r="C21">
            <v>32389.42</v>
          </cell>
          <cell r="D21">
            <v>33423.29</v>
          </cell>
          <cell r="E21">
            <v>33462.339999999997</v>
          </cell>
        </row>
        <row r="22">
          <cell r="C22">
            <v>1413.5</v>
          </cell>
          <cell r="D22">
            <v>772.81</v>
          </cell>
          <cell r="E22">
            <v>4878.3100000000004</v>
          </cell>
        </row>
        <row r="23">
          <cell r="C23">
            <v>59675.63</v>
          </cell>
          <cell r="D23">
            <v>58546.31</v>
          </cell>
          <cell r="E23">
            <v>59342.66</v>
          </cell>
        </row>
        <row r="24">
          <cell r="C24">
            <v>16673.11</v>
          </cell>
          <cell r="D24">
            <v>18211.55</v>
          </cell>
          <cell r="E24">
            <v>19678.7</v>
          </cell>
        </row>
        <row r="25">
          <cell r="C25">
            <v>28100.47</v>
          </cell>
          <cell r="D25">
            <v>31022.26</v>
          </cell>
          <cell r="E25">
            <v>31174.79</v>
          </cell>
        </row>
        <row r="26">
          <cell r="C26">
            <v>27332.19</v>
          </cell>
          <cell r="D26">
            <v>28359.48</v>
          </cell>
          <cell r="E26">
            <v>32629.13</v>
          </cell>
        </row>
        <row r="27">
          <cell r="C27">
            <v>28323.88</v>
          </cell>
          <cell r="D27">
            <v>29673.01</v>
          </cell>
          <cell r="E27">
            <v>29743.79</v>
          </cell>
        </row>
        <row r="28">
          <cell r="C28">
            <v>8159.07</v>
          </cell>
          <cell r="D28">
            <v>10996.8</v>
          </cell>
          <cell r="E28">
            <v>12382.06</v>
          </cell>
        </row>
        <row r="29">
          <cell r="C29">
            <v>64588.45</v>
          </cell>
          <cell r="D29">
            <v>63475.32</v>
          </cell>
          <cell r="E29">
            <v>63795.85</v>
          </cell>
        </row>
        <row r="30">
          <cell r="C30">
            <v>10704.28</v>
          </cell>
          <cell r="D30">
            <v>11241.8</v>
          </cell>
          <cell r="E30">
            <v>10077.629999999999</v>
          </cell>
        </row>
        <row r="31">
          <cell r="C31">
            <v>3213.68</v>
          </cell>
          <cell r="D31">
            <v>2676.8</v>
          </cell>
          <cell r="E31">
            <v>4207.79</v>
          </cell>
        </row>
        <row r="32">
          <cell r="C32">
            <v>24203.75</v>
          </cell>
          <cell r="D32">
            <v>40342.65</v>
          </cell>
          <cell r="E32">
            <v>24140.48</v>
          </cell>
        </row>
        <row r="33">
          <cell r="C33">
            <v>35929.129999999997</v>
          </cell>
          <cell r="D33">
            <v>35887.449999999997</v>
          </cell>
          <cell r="E33">
            <v>35683.379999999997</v>
          </cell>
        </row>
        <row r="34">
          <cell r="C34">
            <v>204270.68</v>
          </cell>
          <cell r="D34">
            <v>185315.75</v>
          </cell>
          <cell r="E34">
            <v>169891.56</v>
          </cell>
        </row>
        <row r="35">
          <cell r="C35">
            <v>8692.26</v>
          </cell>
          <cell r="D35">
            <v>7624.92</v>
          </cell>
          <cell r="E35">
            <v>4712</v>
          </cell>
        </row>
        <row r="36">
          <cell r="C36">
            <v>10777.28</v>
          </cell>
          <cell r="D36">
            <v>12120.14</v>
          </cell>
          <cell r="E36">
            <v>13184.26</v>
          </cell>
        </row>
        <row r="37">
          <cell r="C37">
            <v>3773.75</v>
          </cell>
          <cell r="D37">
            <v>11.2</v>
          </cell>
          <cell r="E37">
            <v>3937.2</v>
          </cell>
        </row>
        <row r="38">
          <cell r="C38">
            <v>7581.41</v>
          </cell>
          <cell r="D38">
            <v>7597.56</v>
          </cell>
          <cell r="E38">
            <v>9084.4599999999991</v>
          </cell>
        </row>
        <row r="39">
          <cell r="C39">
            <v>4912.88</v>
          </cell>
          <cell r="D39">
            <v>7765.07</v>
          </cell>
          <cell r="E39">
            <v>8159.74</v>
          </cell>
        </row>
        <row r="40">
          <cell r="C40">
            <v>5723.63</v>
          </cell>
          <cell r="D40">
            <v>7165.15</v>
          </cell>
          <cell r="E40">
            <v>8911.68</v>
          </cell>
        </row>
        <row r="41">
          <cell r="C41">
            <v>11235.81</v>
          </cell>
          <cell r="D41">
            <v>16883.330000000002</v>
          </cell>
          <cell r="E41">
            <v>16818.05</v>
          </cell>
        </row>
        <row r="42">
          <cell r="C42">
            <v>14954.27</v>
          </cell>
          <cell r="D42">
            <v>15268.9</v>
          </cell>
          <cell r="E42">
            <v>24866.57</v>
          </cell>
        </row>
        <row r="43">
          <cell r="C43">
            <v>92642.58</v>
          </cell>
          <cell r="D43">
            <v>102571.43</v>
          </cell>
          <cell r="E43">
            <v>100031.44</v>
          </cell>
        </row>
        <row r="44">
          <cell r="C44">
            <v>22824.55</v>
          </cell>
          <cell r="D44">
            <v>22712.16</v>
          </cell>
          <cell r="E44">
            <v>24818.69</v>
          </cell>
        </row>
        <row r="45">
          <cell r="C45">
            <v>7209.39</v>
          </cell>
          <cell r="D45">
            <v>7595.61</v>
          </cell>
          <cell r="E45">
            <v>9518.86</v>
          </cell>
        </row>
        <row r="46">
          <cell r="C46">
            <v>32535.24</v>
          </cell>
          <cell r="D46">
            <v>33780.959999999999</v>
          </cell>
          <cell r="E46">
            <v>33934.089999999997</v>
          </cell>
        </row>
        <row r="47">
          <cell r="C47">
            <v>5059.1499999999996</v>
          </cell>
          <cell r="D47">
            <v>6750.95</v>
          </cell>
          <cell r="E47">
            <v>11965.9</v>
          </cell>
        </row>
        <row r="48">
          <cell r="C48">
            <v>17914.09</v>
          </cell>
          <cell r="D48">
            <v>18747.75</v>
          </cell>
          <cell r="E48">
            <v>18027.21</v>
          </cell>
        </row>
        <row r="49">
          <cell r="C49">
            <v>17336.02</v>
          </cell>
          <cell r="D49">
            <v>18858.41</v>
          </cell>
          <cell r="E49">
            <v>11675.72</v>
          </cell>
        </row>
        <row r="50">
          <cell r="C50">
            <v>11018.57</v>
          </cell>
          <cell r="D50">
            <v>14862.53</v>
          </cell>
          <cell r="E50">
            <v>15595.8</v>
          </cell>
        </row>
        <row r="51">
          <cell r="C51">
            <v>15595.87</v>
          </cell>
          <cell r="D51">
            <v>16377.52</v>
          </cell>
          <cell r="E51">
            <v>18775.41</v>
          </cell>
        </row>
        <row r="52">
          <cell r="C52">
            <v>11812</v>
          </cell>
          <cell r="D52">
            <v>13112.32</v>
          </cell>
          <cell r="E52">
            <v>11728.66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O57"/>
  <sheetViews>
    <sheetView showGridLines="0" tabSelected="1" workbookViewId="0">
      <pane ySplit="2" topLeftCell="A3" activePane="bottomLeft" state="frozen"/>
      <selection pane="bottomLeft" activeCell="N18" sqref="N18"/>
    </sheetView>
  </sheetViews>
  <sheetFormatPr defaultRowHeight="12.75" x14ac:dyDescent="0.2"/>
  <sheetData>
    <row r="1" spans="2:15" ht="7.15" customHeight="1" x14ac:dyDescent="0.2"/>
    <row r="2" spans="2:15" ht="19.5" x14ac:dyDescent="0.4">
      <c r="B2" s="509" t="s">
        <v>698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</row>
    <row r="5" spans="2:15" s="508" customFormat="1" ht="15" x14ac:dyDescent="0.25">
      <c r="B5" s="508" t="s">
        <v>697</v>
      </c>
    </row>
    <row r="32" spans="2:2" s="508" customFormat="1" ht="15" x14ac:dyDescent="0.25">
      <c r="B32" s="508" t="s">
        <v>699</v>
      </c>
    </row>
    <row r="57" spans="2:2" s="508" customFormat="1" ht="15" x14ac:dyDescent="0.25">
      <c r="B57" s="508" t="s">
        <v>700</v>
      </c>
    </row>
  </sheetData>
  <sheetProtection password="E499" sheet="1" objects="1" scenarios="1"/>
  <mergeCells count="1">
    <mergeCell ref="B2:O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O72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28515625" style="44" customWidth="1"/>
    <col min="2" max="2" width="8.7109375" style="44" customWidth="1"/>
    <col min="3" max="3" width="8.5703125" style="44" customWidth="1"/>
    <col min="4" max="4" width="9.140625" style="44" customWidth="1"/>
    <col min="5" max="6" width="8.42578125" style="44" customWidth="1"/>
    <col min="7" max="7" width="9.42578125" style="44" customWidth="1"/>
    <col min="8" max="8" width="9" style="44" bestFit="1" customWidth="1"/>
    <col min="9" max="9" width="10" style="44" bestFit="1" customWidth="1"/>
    <col min="10" max="10" width="9" style="51" bestFit="1" customWidth="1"/>
    <col min="11" max="12" width="9" style="44" bestFit="1" customWidth="1"/>
    <col min="13" max="13" width="10.28515625" style="44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25" t="s">
        <v>54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25" t="s">
        <v>122</v>
      </c>
      <c r="B7" s="28">
        <v>0</v>
      </c>
      <c r="C7" s="28">
        <v>0</v>
      </c>
      <c r="D7" s="28">
        <v>0</v>
      </c>
      <c r="E7" s="28"/>
      <c r="F7" s="28"/>
      <c r="G7" s="28"/>
      <c r="H7" s="28"/>
      <c r="I7" s="28"/>
      <c r="J7" s="28"/>
      <c r="K7" s="28">
        <v>0</v>
      </c>
      <c r="L7" s="28">
        <v>0</v>
      </c>
      <c r="M7" s="28">
        <v>0</v>
      </c>
      <c r="N7" s="179">
        <f t="shared" ref="N7:N47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222</v>
      </c>
      <c r="B8" s="28">
        <v>0</v>
      </c>
      <c r="C8" s="28">
        <v>0</v>
      </c>
      <c r="D8" s="28">
        <v>0</v>
      </c>
      <c r="E8" s="28"/>
      <c r="F8" s="28"/>
      <c r="G8" s="28"/>
      <c r="H8" s="28"/>
      <c r="I8" s="28"/>
      <c r="J8" s="28"/>
      <c r="K8" s="28">
        <v>0</v>
      </c>
      <c r="L8" s="28">
        <v>0</v>
      </c>
      <c r="M8" s="28">
        <v>0</v>
      </c>
      <c r="N8" s="219">
        <f t="shared" si="0"/>
        <v>0</v>
      </c>
      <c r="O8" s="104" t="str">
        <f t="shared" ref="O8:O37" si="1">IFERROR(AVERAGEIF(B8:M8,"&gt;0"),"")</f>
        <v/>
      </c>
    </row>
    <row r="9" spans="1:15" s="25" customFormat="1" ht="12.6" customHeight="1" x14ac:dyDescent="0.2">
      <c r="A9" s="125" t="s">
        <v>113</v>
      </c>
      <c r="B9" s="28">
        <v>0</v>
      </c>
      <c r="C9" s="28">
        <v>0</v>
      </c>
      <c r="D9" s="28">
        <v>0</v>
      </c>
      <c r="E9" s="28"/>
      <c r="F9" s="28"/>
      <c r="G9" s="28"/>
      <c r="H9" s="28"/>
      <c r="I9" s="28"/>
      <c r="J9" s="28"/>
      <c r="K9" s="28">
        <v>0</v>
      </c>
      <c r="L9" s="28">
        <v>0</v>
      </c>
      <c r="M9" s="28">
        <v>0</v>
      </c>
      <c r="N9" s="21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25" t="s">
        <v>491</v>
      </c>
      <c r="B10" s="28">
        <v>200</v>
      </c>
      <c r="C10" s="28">
        <v>50</v>
      </c>
      <c r="D10" s="28">
        <v>0</v>
      </c>
      <c r="E10" s="28"/>
      <c r="F10" s="28"/>
      <c r="G10" s="28"/>
      <c r="H10" s="28"/>
      <c r="I10" s="28"/>
      <c r="J10" s="28"/>
      <c r="K10" s="28">
        <v>0</v>
      </c>
      <c r="L10" s="28">
        <v>0</v>
      </c>
      <c r="M10" s="28">
        <v>0</v>
      </c>
      <c r="N10" s="179">
        <f>SUM(B10:M10)</f>
        <v>250</v>
      </c>
      <c r="O10" s="104">
        <f t="shared" si="1"/>
        <v>125</v>
      </c>
    </row>
    <row r="11" spans="1:15" s="25" customFormat="1" ht="12.6" customHeight="1" x14ac:dyDescent="0.2">
      <c r="A11" s="103" t="s">
        <v>124</v>
      </c>
      <c r="B11" s="28">
        <v>0</v>
      </c>
      <c r="C11" s="28">
        <v>0</v>
      </c>
      <c r="D11" s="28">
        <v>0</v>
      </c>
      <c r="E11" s="28"/>
      <c r="F11" s="28"/>
      <c r="G11" s="28"/>
      <c r="H11" s="28"/>
      <c r="I11" s="28"/>
      <c r="J11" s="28"/>
      <c r="K11" s="28">
        <v>0</v>
      </c>
      <c r="L11" s="28">
        <v>0</v>
      </c>
      <c r="M11" s="28">
        <v>0</v>
      </c>
      <c r="N11" s="179">
        <f>SUM(B11:M11)</f>
        <v>0</v>
      </c>
      <c r="O11" s="104" t="str">
        <f t="shared" si="1"/>
        <v/>
      </c>
    </row>
    <row r="12" spans="1:15" s="25" customFormat="1" ht="12.6" customHeight="1" x14ac:dyDescent="0.2">
      <c r="A12" s="125" t="s">
        <v>613</v>
      </c>
      <c r="B12" s="28">
        <v>0</v>
      </c>
      <c r="C12" s="28">
        <v>0</v>
      </c>
      <c r="D12" s="28">
        <v>0</v>
      </c>
      <c r="E12" s="28"/>
      <c r="F12" s="28"/>
      <c r="G12" s="28"/>
      <c r="H12" s="28"/>
      <c r="I12" s="28"/>
      <c r="J12" s="28"/>
      <c r="K12" s="28">
        <v>0</v>
      </c>
      <c r="L12" s="28">
        <v>0</v>
      </c>
      <c r="M12" s="28">
        <v>0</v>
      </c>
      <c r="N12" s="179">
        <f>SUM(B12:M12)</f>
        <v>0</v>
      </c>
      <c r="O12" s="104" t="str">
        <f t="shared" si="1"/>
        <v/>
      </c>
    </row>
    <row r="13" spans="1:15" s="25" customFormat="1" ht="12.6" customHeight="1" x14ac:dyDescent="0.2">
      <c r="A13" s="125" t="s">
        <v>131</v>
      </c>
      <c r="B13" s="28">
        <v>0</v>
      </c>
      <c r="C13" s="28">
        <v>0</v>
      </c>
      <c r="D13" s="28">
        <v>0</v>
      </c>
      <c r="E13" s="28"/>
      <c r="F13" s="28"/>
      <c r="G13" s="28"/>
      <c r="H13" s="28"/>
      <c r="I13" s="28"/>
      <c r="J13" s="28"/>
      <c r="K13" s="28">
        <v>0</v>
      </c>
      <c r="L13" s="28">
        <v>0</v>
      </c>
      <c r="M13" s="28">
        <v>0</v>
      </c>
      <c r="N13" s="179">
        <f t="shared" ref="N13:N20" si="2">SUM(B13:M13)</f>
        <v>0</v>
      </c>
      <c r="O13" s="104" t="str">
        <f t="shared" si="1"/>
        <v/>
      </c>
    </row>
    <row r="14" spans="1:15" s="25" customFormat="1" ht="12.6" customHeight="1" x14ac:dyDescent="0.2">
      <c r="A14" s="125" t="s">
        <v>154</v>
      </c>
      <c r="B14" s="28">
        <v>0</v>
      </c>
      <c r="C14" s="28">
        <v>0</v>
      </c>
      <c r="D14" s="28">
        <v>0</v>
      </c>
      <c r="E14" s="28"/>
      <c r="F14" s="28"/>
      <c r="G14" s="28"/>
      <c r="H14" s="28"/>
      <c r="I14" s="28"/>
      <c r="J14" s="28"/>
      <c r="K14" s="28">
        <v>0</v>
      </c>
      <c r="L14" s="28">
        <v>0</v>
      </c>
      <c r="M14" s="28">
        <v>0</v>
      </c>
      <c r="N14" s="179">
        <f t="shared" si="2"/>
        <v>0</v>
      </c>
      <c r="O14" s="104" t="str">
        <f t="shared" si="1"/>
        <v/>
      </c>
    </row>
    <row r="15" spans="1:15" s="25" customFormat="1" ht="12.6" customHeight="1" x14ac:dyDescent="0.2">
      <c r="A15" s="125" t="s">
        <v>67</v>
      </c>
      <c r="B15" s="28">
        <v>260.64999999999998</v>
      </c>
      <c r="C15" s="28">
        <v>0</v>
      </c>
      <c r="D15" s="28">
        <v>0</v>
      </c>
      <c r="E15" s="28"/>
      <c r="F15" s="28"/>
      <c r="G15" s="28"/>
      <c r="H15" s="28"/>
      <c r="I15" s="28"/>
      <c r="J15" s="28"/>
      <c r="K15" s="28">
        <v>0</v>
      </c>
      <c r="L15" s="28">
        <v>0</v>
      </c>
      <c r="M15" s="28">
        <v>0</v>
      </c>
      <c r="N15" s="179">
        <f>SUM(B15:M15)</f>
        <v>260.64999999999998</v>
      </c>
      <c r="O15" s="104">
        <f t="shared" si="1"/>
        <v>260.64999999999998</v>
      </c>
    </row>
    <row r="16" spans="1:15" s="25" customFormat="1" ht="12.6" customHeight="1" x14ac:dyDescent="0.2">
      <c r="A16" s="125" t="s">
        <v>322</v>
      </c>
      <c r="B16" s="28">
        <v>0</v>
      </c>
      <c r="C16" s="28">
        <v>0</v>
      </c>
      <c r="D16" s="28">
        <v>0</v>
      </c>
      <c r="E16" s="28"/>
      <c r="F16" s="28"/>
      <c r="G16" s="28"/>
      <c r="H16" s="28"/>
      <c r="I16" s="28"/>
      <c r="J16" s="28"/>
      <c r="K16" s="28">
        <v>0</v>
      </c>
      <c r="L16" s="28">
        <v>0</v>
      </c>
      <c r="M16" s="28">
        <v>0</v>
      </c>
      <c r="N16" s="179">
        <f t="shared" si="2"/>
        <v>0</v>
      </c>
      <c r="O16" s="104" t="str">
        <f t="shared" si="1"/>
        <v/>
      </c>
    </row>
    <row r="17" spans="1:15" s="25" customFormat="1" ht="12.6" customHeight="1" x14ac:dyDescent="0.2">
      <c r="A17" s="125" t="s">
        <v>198</v>
      </c>
      <c r="B17" s="28">
        <v>34.5</v>
      </c>
      <c r="C17" s="28">
        <v>0</v>
      </c>
      <c r="D17" s="28">
        <v>0</v>
      </c>
      <c r="E17" s="28"/>
      <c r="F17" s="28"/>
      <c r="G17" s="28"/>
      <c r="H17" s="28"/>
      <c r="I17" s="28"/>
      <c r="J17" s="28"/>
      <c r="K17" s="28">
        <v>0</v>
      </c>
      <c r="L17" s="28">
        <v>0</v>
      </c>
      <c r="M17" s="28">
        <v>0</v>
      </c>
      <c r="N17" s="179">
        <f t="shared" si="2"/>
        <v>34.5</v>
      </c>
      <c r="O17" s="104">
        <f t="shared" si="1"/>
        <v>34.5</v>
      </c>
    </row>
    <row r="18" spans="1:15" s="25" customFormat="1" ht="12.6" customHeight="1" x14ac:dyDescent="0.2">
      <c r="A18" s="125" t="s">
        <v>276</v>
      </c>
      <c r="B18" s="28">
        <v>0</v>
      </c>
      <c r="C18" s="28">
        <v>0</v>
      </c>
      <c r="D18" s="28">
        <v>0</v>
      </c>
      <c r="E18" s="28"/>
      <c r="F18" s="28"/>
      <c r="G18" s="28"/>
      <c r="H18" s="28"/>
      <c r="I18" s="28"/>
      <c r="J18" s="28"/>
      <c r="K18" s="28">
        <v>0</v>
      </c>
      <c r="L18" s="28">
        <v>0</v>
      </c>
      <c r="M18" s="28">
        <v>0</v>
      </c>
      <c r="N18" s="179">
        <f>SUM(B18:M18)</f>
        <v>0</v>
      </c>
      <c r="O18" s="104" t="str">
        <f t="shared" si="1"/>
        <v/>
      </c>
    </row>
    <row r="19" spans="1:15" s="25" customFormat="1" ht="12.6" customHeight="1" x14ac:dyDescent="0.2">
      <c r="A19" s="125" t="s">
        <v>492</v>
      </c>
      <c r="B19" s="28">
        <v>1030.21</v>
      </c>
      <c r="C19" s="28">
        <v>0</v>
      </c>
      <c r="D19" s="28">
        <v>0</v>
      </c>
      <c r="E19" s="28"/>
      <c r="F19" s="28"/>
      <c r="G19" s="28"/>
      <c r="H19" s="28"/>
      <c r="I19" s="28"/>
      <c r="J19" s="28"/>
      <c r="K19" s="28">
        <v>0</v>
      </c>
      <c r="L19" s="28">
        <v>0</v>
      </c>
      <c r="M19" s="28">
        <v>0</v>
      </c>
      <c r="N19" s="179">
        <f t="shared" si="2"/>
        <v>1030.21</v>
      </c>
      <c r="O19" s="104">
        <f t="shared" si="1"/>
        <v>1030.21</v>
      </c>
    </row>
    <row r="20" spans="1:15" s="25" customFormat="1" ht="12.6" customHeight="1" x14ac:dyDescent="0.2">
      <c r="A20" s="125" t="s">
        <v>144</v>
      </c>
      <c r="B20" s="28">
        <v>0</v>
      </c>
      <c r="C20" s="28">
        <v>195</v>
      </c>
      <c r="D20" s="28">
        <v>0</v>
      </c>
      <c r="E20" s="28"/>
      <c r="F20" s="28"/>
      <c r="G20" s="28"/>
      <c r="H20" s="28"/>
      <c r="I20" s="28"/>
      <c r="J20" s="28"/>
      <c r="K20" s="28">
        <v>0</v>
      </c>
      <c r="L20" s="28">
        <v>0</v>
      </c>
      <c r="M20" s="28">
        <v>0</v>
      </c>
      <c r="N20" s="179">
        <f t="shared" si="2"/>
        <v>195</v>
      </c>
      <c r="O20" s="104">
        <f t="shared" si="1"/>
        <v>195</v>
      </c>
    </row>
    <row r="21" spans="1:15" s="25" customFormat="1" ht="12.6" customHeight="1" x14ac:dyDescent="0.2">
      <c r="A21" s="103" t="s">
        <v>78</v>
      </c>
      <c r="B21" s="28">
        <v>220</v>
      </c>
      <c r="C21" s="28">
        <v>220</v>
      </c>
      <c r="D21" s="28">
        <v>0</v>
      </c>
      <c r="E21" s="28"/>
      <c r="F21" s="28"/>
      <c r="G21" s="28"/>
      <c r="H21" s="28"/>
      <c r="I21" s="28"/>
      <c r="J21" s="28"/>
      <c r="K21" s="28">
        <v>0</v>
      </c>
      <c r="L21" s="28">
        <v>0</v>
      </c>
      <c r="M21" s="28">
        <v>0</v>
      </c>
      <c r="N21" s="179">
        <f t="shared" si="0"/>
        <v>440</v>
      </c>
      <c r="O21" s="104">
        <f t="shared" si="1"/>
        <v>220</v>
      </c>
    </row>
    <row r="22" spans="1:15" s="25" customFormat="1" ht="12.6" customHeight="1" x14ac:dyDescent="0.2">
      <c r="A22" s="103" t="s">
        <v>170</v>
      </c>
      <c r="B22" s="28">
        <v>0</v>
      </c>
      <c r="C22" s="28">
        <v>0</v>
      </c>
      <c r="D22" s="28">
        <v>0</v>
      </c>
      <c r="E22" s="28"/>
      <c r="F22" s="28"/>
      <c r="G22" s="28"/>
      <c r="H22" s="28"/>
      <c r="I22" s="28"/>
      <c r="J22" s="28"/>
      <c r="K22" s="28">
        <v>0</v>
      </c>
      <c r="L22" s="28">
        <v>0</v>
      </c>
      <c r="M22" s="28">
        <v>0</v>
      </c>
      <c r="N22" s="179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15" t="s">
        <v>232</v>
      </c>
      <c r="B23" s="28">
        <v>0</v>
      </c>
      <c r="C23" s="28">
        <v>0</v>
      </c>
      <c r="D23" s="28">
        <v>0</v>
      </c>
      <c r="E23" s="28"/>
      <c r="F23" s="28"/>
      <c r="G23" s="28"/>
      <c r="H23" s="28"/>
      <c r="I23" s="28"/>
      <c r="J23" s="28"/>
      <c r="K23" s="28">
        <v>0</v>
      </c>
      <c r="L23" s="28">
        <v>0</v>
      </c>
      <c r="M23" s="28">
        <v>0</v>
      </c>
      <c r="N23" s="179">
        <f t="shared" si="0"/>
        <v>0</v>
      </c>
      <c r="O23" s="104" t="str">
        <f t="shared" si="1"/>
        <v/>
      </c>
    </row>
    <row r="24" spans="1:15" customFormat="1" ht="12.6" customHeight="1" x14ac:dyDescent="0.2">
      <c r="A24" s="103" t="s">
        <v>518</v>
      </c>
      <c r="B24" s="28">
        <v>0</v>
      </c>
      <c r="C24" s="28">
        <v>0</v>
      </c>
      <c r="D24" s="28">
        <v>0</v>
      </c>
      <c r="E24" s="28"/>
      <c r="F24" s="28"/>
      <c r="G24" s="28"/>
      <c r="H24" s="28"/>
      <c r="I24" s="28"/>
      <c r="J24" s="28"/>
      <c r="K24" s="28">
        <v>0</v>
      </c>
      <c r="L24" s="28">
        <v>0</v>
      </c>
      <c r="M24" s="28">
        <v>0</v>
      </c>
      <c r="N24" s="179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15" t="s">
        <v>244</v>
      </c>
      <c r="B25" s="28">
        <v>0</v>
      </c>
      <c r="C25" s="28">
        <v>35</v>
      </c>
      <c r="D25" s="28">
        <v>0</v>
      </c>
      <c r="E25" s="28"/>
      <c r="F25" s="28"/>
      <c r="G25" s="28"/>
      <c r="H25" s="28"/>
      <c r="I25" s="28"/>
      <c r="J25" s="28"/>
      <c r="K25" s="28">
        <v>0</v>
      </c>
      <c r="L25" s="28">
        <v>0</v>
      </c>
      <c r="M25" s="28">
        <v>0</v>
      </c>
      <c r="N25" s="179">
        <f>SUM(B25:M25)</f>
        <v>35</v>
      </c>
      <c r="O25" s="104">
        <f t="shared" si="1"/>
        <v>35</v>
      </c>
    </row>
    <row r="26" spans="1:15" s="25" customFormat="1" ht="12.6" customHeight="1" x14ac:dyDescent="0.2">
      <c r="A26" s="115" t="s">
        <v>88</v>
      </c>
      <c r="B26" s="28">
        <v>701.45</v>
      </c>
      <c r="C26" s="28">
        <v>28</v>
      </c>
      <c r="D26" s="28">
        <v>0</v>
      </c>
      <c r="E26" s="28"/>
      <c r="F26" s="28"/>
      <c r="G26" s="28"/>
      <c r="H26" s="28"/>
      <c r="I26" s="28"/>
      <c r="J26" s="28"/>
      <c r="K26" s="28">
        <v>0</v>
      </c>
      <c r="L26" s="28">
        <v>0</v>
      </c>
      <c r="M26" s="28">
        <v>0</v>
      </c>
      <c r="N26" s="179">
        <f t="shared" si="0"/>
        <v>729.45</v>
      </c>
      <c r="O26" s="104">
        <f t="shared" si="1"/>
        <v>364.72500000000002</v>
      </c>
    </row>
    <row r="27" spans="1:15" s="25" customFormat="1" ht="12.6" customHeight="1" x14ac:dyDescent="0.2">
      <c r="A27" s="115" t="s">
        <v>76</v>
      </c>
      <c r="B27" s="28">
        <v>0</v>
      </c>
      <c r="C27" s="28">
        <v>0</v>
      </c>
      <c r="D27" s="28">
        <v>0</v>
      </c>
      <c r="E27" s="28"/>
      <c r="F27" s="28"/>
      <c r="G27" s="28"/>
      <c r="H27" s="28"/>
      <c r="I27" s="28"/>
      <c r="J27" s="28"/>
      <c r="K27" s="28">
        <v>0</v>
      </c>
      <c r="L27" s="28">
        <v>0</v>
      </c>
      <c r="M27" s="28">
        <v>0</v>
      </c>
      <c r="N27" s="179">
        <f>SUM(B27:M27)</f>
        <v>0</v>
      </c>
      <c r="O27" s="104" t="str">
        <f t="shared" si="1"/>
        <v/>
      </c>
    </row>
    <row r="28" spans="1:15" s="25" customFormat="1" ht="12.6" customHeight="1" x14ac:dyDescent="0.2">
      <c r="A28" s="115" t="s">
        <v>77</v>
      </c>
      <c r="B28" s="28">
        <v>0</v>
      </c>
      <c r="C28" s="28">
        <v>0</v>
      </c>
      <c r="D28" s="28">
        <v>0</v>
      </c>
      <c r="E28" s="28"/>
      <c r="F28" s="28"/>
      <c r="G28" s="28"/>
      <c r="H28" s="28"/>
      <c r="I28" s="28"/>
      <c r="J28" s="28"/>
      <c r="K28" s="28">
        <v>0</v>
      </c>
      <c r="L28" s="28">
        <v>0</v>
      </c>
      <c r="M28" s="28">
        <v>0</v>
      </c>
      <c r="N28" s="179">
        <f>SUM(B28:M28)</f>
        <v>0</v>
      </c>
      <c r="O28" s="104" t="str">
        <f t="shared" si="1"/>
        <v/>
      </c>
    </row>
    <row r="29" spans="1:15" s="25" customFormat="1" ht="12.6" customHeight="1" x14ac:dyDescent="0.2">
      <c r="A29" s="115" t="s">
        <v>126</v>
      </c>
      <c r="B29" s="28">
        <v>0</v>
      </c>
      <c r="C29" s="28">
        <v>0</v>
      </c>
      <c r="D29" s="28">
        <v>0</v>
      </c>
      <c r="E29" s="28"/>
      <c r="F29" s="28"/>
      <c r="G29" s="28"/>
      <c r="H29" s="28"/>
      <c r="I29" s="28"/>
      <c r="J29" s="28"/>
      <c r="K29" s="28">
        <v>0</v>
      </c>
      <c r="L29" s="28">
        <v>0</v>
      </c>
      <c r="M29" s="28">
        <v>0</v>
      </c>
      <c r="N29" s="179">
        <f>SUM(B29:M29)</f>
        <v>0</v>
      </c>
      <c r="O29" s="104" t="str">
        <f t="shared" si="1"/>
        <v/>
      </c>
    </row>
    <row r="30" spans="1:15" s="25" customFormat="1" ht="12.6" customHeight="1" x14ac:dyDescent="0.2">
      <c r="A30" s="115" t="s">
        <v>111</v>
      </c>
      <c r="B30" s="28">
        <v>0</v>
      </c>
      <c r="C30" s="28">
        <v>0</v>
      </c>
      <c r="D30" s="28">
        <v>0</v>
      </c>
      <c r="E30" s="28"/>
      <c r="F30" s="28"/>
      <c r="G30" s="28"/>
      <c r="H30" s="28"/>
      <c r="I30" s="28"/>
      <c r="J30" s="28"/>
      <c r="K30" s="28">
        <v>0</v>
      </c>
      <c r="L30" s="28">
        <v>0</v>
      </c>
      <c r="M30" s="28">
        <v>0</v>
      </c>
      <c r="N30" s="179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15" t="s">
        <v>69</v>
      </c>
      <c r="B31" s="28">
        <v>0</v>
      </c>
      <c r="C31" s="28">
        <v>0</v>
      </c>
      <c r="D31" s="28">
        <v>0</v>
      </c>
      <c r="E31" s="28"/>
      <c r="F31" s="28"/>
      <c r="G31" s="28"/>
      <c r="H31" s="28"/>
      <c r="I31" s="28"/>
      <c r="J31" s="28"/>
      <c r="K31" s="28">
        <v>0</v>
      </c>
      <c r="L31" s="28">
        <v>0</v>
      </c>
      <c r="M31" s="28">
        <v>0</v>
      </c>
      <c r="N31" s="179">
        <f t="shared" si="0"/>
        <v>0</v>
      </c>
      <c r="O31" s="104" t="str">
        <f t="shared" si="1"/>
        <v/>
      </c>
    </row>
    <row r="32" spans="1:15" customFormat="1" ht="12.6" customHeight="1" x14ac:dyDescent="0.2">
      <c r="A32" s="103" t="s">
        <v>206</v>
      </c>
      <c r="B32" s="28">
        <v>29.81</v>
      </c>
      <c r="C32" s="28">
        <v>29.81</v>
      </c>
      <c r="D32" s="28">
        <v>29.81</v>
      </c>
      <c r="E32" s="28"/>
      <c r="F32" s="28"/>
      <c r="G32" s="28"/>
      <c r="H32" s="28"/>
      <c r="I32" s="28"/>
      <c r="J32" s="28"/>
      <c r="K32" s="28">
        <v>0</v>
      </c>
      <c r="L32" s="28">
        <v>0</v>
      </c>
      <c r="M32" s="28">
        <v>0</v>
      </c>
      <c r="N32" s="179">
        <f t="shared" si="0"/>
        <v>89.429999999999993</v>
      </c>
      <c r="O32" s="104">
        <f t="shared" si="1"/>
        <v>29.81</v>
      </c>
    </row>
    <row r="33" spans="1:15" s="25" customFormat="1" ht="12.6" customHeight="1" x14ac:dyDescent="0.2">
      <c r="A33" s="115" t="s">
        <v>498</v>
      </c>
      <c r="B33" s="28">
        <v>980</v>
      </c>
      <c r="C33" s="28">
        <v>760</v>
      </c>
      <c r="D33" s="28">
        <v>0</v>
      </c>
      <c r="E33" s="28"/>
      <c r="F33" s="28"/>
      <c r="G33" s="28"/>
      <c r="H33" s="28"/>
      <c r="I33" s="28"/>
      <c r="J33" s="28"/>
      <c r="K33" s="28">
        <v>0</v>
      </c>
      <c r="L33" s="28">
        <v>0</v>
      </c>
      <c r="M33" s="28">
        <v>0</v>
      </c>
      <c r="N33" s="179">
        <f>SUM(B33:M33)</f>
        <v>1740</v>
      </c>
      <c r="O33" s="104">
        <f t="shared" si="1"/>
        <v>870</v>
      </c>
    </row>
    <row r="34" spans="1:15" s="25" customFormat="1" ht="12.6" customHeight="1" x14ac:dyDescent="0.2">
      <c r="A34" s="115" t="s">
        <v>499</v>
      </c>
      <c r="B34" s="28">
        <v>0</v>
      </c>
      <c r="C34" s="28">
        <v>0</v>
      </c>
      <c r="D34" s="28">
        <v>0</v>
      </c>
      <c r="E34" s="28"/>
      <c r="F34" s="28"/>
      <c r="G34" s="28"/>
      <c r="H34" s="28"/>
      <c r="I34" s="28"/>
      <c r="J34" s="28"/>
      <c r="K34" s="28">
        <v>0</v>
      </c>
      <c r="L34" s="28">
        <v>0</v>
      </c>
      <c r="M34" s="28">
        <v>0</v>
      </c>
      <c r="N34" s="179">
        <f>SUM(B34:M34)</f>
        <v>0</v>
      </c>
      <c r="O34" s="104" t="str">
        <f t="shared" si="1"/>
        <v/>
      </c>
    </row>
    <row r="35" spans="1:15" s="25" customFormat="1" ht="12.6" customHeight="1" x14ac:dyDescent="0.2">
      <c r="A35" s="103" t="s">
        <v>519</v>
      </c>
      <c r="B35" s="28">
        <v>0</v>
      </c>
      <c r="C35" s="28">
        <v>0</v>
      </c>
      <c r="D35" s="28">
        <v>0</v>
      </c>
      <c r="E35" s="28"/>
      <c r="F35" s="28"/>
      <c r="G35" s="28"/>
      <c r="H35" s="28"/>
      <c r="I35" s="28"/>
      <c r="J35" s="28"/>
      <c r="K35" s="28">
        <v>0</v>
      </c>
      <c r="L35" s="28">
        <v>0</v>
      </c>
      <c r="M35" s="28">
        <v>0</v>
      </c>
      <c r="N35" s="179">
        <f>SUM(B35:M35)</f>
        <v>0</v>
      </c>
      <c r="O35" s="104" t="str">
        <f t="shared" si="1"/>
        <v/>
      </c>
    </row>
    <row r="36" spans="1:15" s="25" customFormat="1" ht="12.6" customHeight="1" x14ac:dyDescent="0.2">
      <c r="A36" s="103" t="s">
        <v>501</v>
      </c>
      <c r="B36" s="28">
        <v>101.6</v>
      </c>
      <c r="C36" s="28">
        <v>43.6</v>
      </c>
      <c r="D36" s="28">
        <v>0</v>
      </c>
      <c r="E36" s="28"/>
      <c r="F36" s="28"/>
      <c r="G36" s="28"/>
      <c r="H36" s="28"/>
      <c r="I36" s="28"/>
      <c r="J36" s="28"/>
      <c r="K36" s="28">
        <v>0</v>
      </c>
      <c r="L36" s="28">
        <v>0</v>
      </c>
      <c r="M36" s="28">
        <v>0</v>
      </c>
      <c r="N36" s="179">
        <f t="shared" si="0"/>
        <v>145.19999999999999</v>
      </c>
      <c r="O36" s="104">
        <f t="shared" si="1"/>
        <v>72.599999999999994</v>
      </c>
    </row>
    <row r="37" spans="1:15" s="25" customFormat="1" ht="12.6" customHeight="1" x14ac:dyDescent="0.2">
      <c r="A37" s="103" t="s">
        <v>89</v>
      </c>
      <c r="B37" s="28">
        <v>184.92</v>
      </c>
      <c r="C37" s="28">
        <v>133.88999999999999</v>
      </c>
      <c r="D37" s="28">
        <v>0</v>
      </c>
      <c r="E37" s="28"/>
      <c r="F37" s="28"/>
      <c r="G37" s="28"/>
      <c r="H37" s="28"/>
      <c r="I37" s="28"/>
      <c r="J37" s="28"/>
      <c r="K37" s="28">
        <v>0</v>
      </c>
      <c r="L37" s="28">
        <v>0</v>
      </c>
      <c r="M37" s="28">
        <v>0</v>
      </c>
      <c r="N37" s="179">
        <f t="shared" si="0"/>
        <v>318.80999999999995</v>
      </c>
      <c r="O37" s="104">
        <f t="shared" si="1"/>
        <v>159.40499999999997</v>
      </c>
    </row>
    <row r="38" spans="1:15" s="25" customFormat="1" ht="12.6" customHeight="1" x14ac:dyDescent="0.2">
      <c r="A38" s="103" t="s">
        <v>654</v>
      </c>
      <c r="B38" s="28"/>
      <c r="C38" s="28">
        <v>30</v>
      </c>
      <c r="D38" s="28">
        <v>0</v>
      </c>
      <c r="E38" s="28"/>
      <c r="F38" s="28"/>
      <c r="G38" s="28"/>
      <c r="H38" s="28"/>
      <c r="I38" s="28"/>
      <c r="J38" s="28"/>
      <c r="K38" s="28">
        <v>0</v>
      </c>
      <c r="L38" s="28">
        <v>0</v>
      </c>
      <c r="M38" s="28">
        <v>0</v>
      </c>
      <c r="N38" s="179"/>
      <c r="O38" s="104"/>
    </row>
    <row r="39" spans="1:15" s="25" customFormat="1" ht="12.6" customHeight="1" x14ac:dyDescent="0.2">
      <c r="A39" s="103" t="s">
        <v>520</v>
      </c>
      <c r="B39" s="28">
        <v>0</v>
      </c>
      <c r="C39" s="28">
        <v>0</v>
      </c>
      <c r="D39" s="28">
        <v>0</v>
      </c>
      <c r="E39" s="28"/>
      <c r="F39" s="28"/>
      <c r="G39" s="28"/>
      <c r="H39" s="28"/>
      <c r="I39" s="28"/>
      <c r="J39" s="28"/>
      <c r="K39" s="28">
        <v>0</v>
      </c>
      <c r="L39" s="28">
        <v>0</v>
      </c>
      <c r="M39" s="28">
        <v>0</v>
      </c>
      <c r="N39" s="179">
        <f>SUM(B39:M39)</f>
        <v>0</v>
      </c>
      <c r="O39" s="104" t="str">
        <f t="shared" ref="O39:O48" si="3">IFERROR(AVERAGEIF(B39:M39,"&gt;0"),"")</f>
        <v/>
      </c>
    </row>
    <row r="40" spans="1:15" s="25" customFormat="1" ht="12.6" customHeight="1" x14ac:dyDescent="0.2">
      <c r="A40" s="103" t="s">
        <v>98</v>
      </c>
      <c r="B40" s="28">
        <v>0</v>
      </c>
      <c r="C40" s="28">
        <v>0</v>
      </c>
      <c r="D40" s="28">
        <v>0</v>
      </c>
      <c r="E40" s="28"/>
      <c r="F40" s="28"/>
      <c r="G40" s="28"/>
      <c r="H40" s="28"/>
      <c r="I40" s="28"/>
      <c r="J40" s="28"/>
      <c r="K40" s="28">
        <v>0</v>
      </c>
      <c r="L40" s="28">
        <v>0</v>
      </c>
      <c r="M40" s="28">
        <v>0</v>
      </c>
      <c r="N40" s="179">
        <f t="shared" si="0"/>
        <v>0</v>
      </c>
      <c r="O40" s="104" t="str">
        <f t="shared" si="3"/>
        <v/>
      </c>
    </row>
    <row r="41" spans="1:15" s="25" customFormat="1" ht="12.6" customHeight="1" x14ac:dyDescent="0.2">
      <c r="A41" s="103" t="s">
        <v>269</v>
      </c>
      <c r="B41" s="28">
        <v>0</v>
      </c>
      <c r="C41" s="28">
        <v>0</v>
      </c>
      <c r="D41" s="28">
        <v>0</v>
      </c>
      <c r="E41" s="28"/>
      <c r="F41" s="28"/>
      <c r="G41" s="28"/>
      <c r="H41" s="28"/>
      <c r="I41" s="28"/>
      <c r="J41" s="28"/>
      <c r="K41" s="28">
        <v>0</v>
      </c>
      <c r="L41" s="28">
        <v>0</v>
      </c>
      <c r="M41" s="28">
        <v>0</v>
      </c>
      <c r="N41" s="179">
        <f>SUM(B41:M41)</f>
        <v>0</v>
      </c>
      <c r="O41" s="104" t="str">
        <f t="shared" si="3"/>
        <v/>
      </c>
    </row>
    <row r="42" spans="1:15" s="25" customFormat="1" ht="12.6" customHeight="1" x14ac:dyDescent="0.2">
      <c r="A42" s="103" t="s">
        <v>99</v>
      </c>
      <c r="B42" s="28">
        <v>544.70000000000005</v>
      </c>
      <c r="C42" s="28">
        <v>544.70000000000005</v>
      </c>
      <c r="D42" s="28">
        <v>0</v>
      </c>
      <c r="E42" s="28"/>
      <c r="F42" s="28"/>
      <c r="G42" s="28"/>
      <c r="H42" s="28"/>
      <c r="I42" s="28"/>
      <c r="J42" s="28"/>
      <c r="K42" s="28">
        <v>0</v>
      </c>
      <c r="L42" s="28">
        <v>0</v>
      </c>
      <c r="M42" s="28">
        <v>0</v>
      </c>
      <c r="N42" s="179">
        <f t="shared" si="0"/>
        <v>1089.4000000000001</v>
      </c>
      <c r="O42" s="104">
        <f t="shared" si="3"/>
        <v>544.70000000000005</v>
      </c>
    </row>
    <row r="43" spans="1:15" s="25" customFormat="1" ht="12.6" customHeight="1" x14ac:dyDescent="0.2">
      <c r="A43" s="103" t="s">
        <v>178</v>
      </c>
      <c r="B43" s="28">
        <v>173.25</v>
      </c>
      <c r="C43" s="28">
        <v>173.25</v>
      </c>
      <c r="D43" s="28">
        <v>0</v>
      </c>
      <c r="E43" s="28"/>
      <c r="F43" s="28"/>
      <c r="G43" s="28"/>
      <c r="H43" s="28"/>
      <c r="I43" s="28"/>
      <c r="J43" s="28"/>
      <c r="K43" s="28">
        <v>0</v>
      </c>
      <c r="L43" s="28">
        <v>0</v>
      </c>
      <c r="M43" s="28">
        <v>0</v>
      </c>
      <c r="N43" s="179">
        <f t="shared" si="0"/>
        <v>346.5</v>
      </c>
      <c r="O43" s="104">
        <f t="shared" si="3"/>
        <v>173.25</v>
      </c>
    </row>
    <row r="44" spans="1:15" s="25" customFormat="1" ht="12.6" customHeight="1" x14ac:dyDescent="0.2">
      <c r="A44" s="103" t="s">
        <v>210</v>
      </c>
      <c r="B44" s="28">
        <v>655.13</v>
      </c>
      <c r="C44" s="28">
        <v>560.66</v>
      </c>
      <c r="D44" s="28">
        <v>0</v>
      </c>
      <c r="E44" s="28"/>
      <c r="F44" s="28"/>
      <c r="G44" s="28"/>
      <c r="H44" s="28"/>
      <c r="I44" s="28"/>
      <c r="J44" s="28"/>
      <c r="K44" s="28">
        <v>0</v>
      </c>
      <c r="L44" s="28">
        <v>0</v>
      </c>
      <c r="M44" s="28">
        <v>0</v>
      </c>
      <c r="N44" s="179">
        <f t="shared" si="0"/>
        <v>1215.79</v>
      </c>
      <c r="O44" s="104">
        <f t="shared" si="3"/>
        <v>607.89499999999998</v>
      </c>
    </row>
    <row r="45" spans="1:15" s="25" customFormat="1" ht="12.6" customHeight="1" x14ac:dyDescent="0.2">
      <c r="A45" s="103" t="s">
        <v>79</v>
      </c>
      <c r="B45" s="28">
        <v>42</v>
      </c>
      <c r="C45" s="28">
        <v>42</v>
      </c>
      <c r="D45" s="28">
        <v>0</v>
      </c>
      <c r="E45" s="28"/>
      <c r="F45" s="28"/>
      <c r="G45" s="28"/>
      <c r="H45" s="28"/>
      <c r="I45" s="28"/>
      <c r="J45" s="28"/>
      <c r="K45" s="28">
        <v>0</v>
      </c>
      <c r="L45" s="28">
        <v>0</v>
      </c>
      <c r="M45" s="28">
        <v>0</v>
      </c>
      <c r="N45" s="179">
        <f t="shared" si="0"/>
        <v>84</v>
      </c>
      <c r="O45" s="104">
        <f t="shared" si="3"/>
        <v>42</v>
      </c>
    </row>
    <row r="46" spans="1:15" s="25" customFormat="1" ht="12.6" customHeight="1" x14ac:dyDescent="0.2">
      <c r="A46" s="103" t="s">
        <v>521</v>
      </c>
      <c r="B46" s="28">
        <v>2.19</v>
      </c>
      <c r="C46" s="28">
        <v>2</v>
      </c>
      <c r="D46" s="28">
        <v>0</v>
      </c>
      <c r="E46" s="28"/>
      <c r="F46" s="28"/>
      <c r="G46" s="28"/>
      <c r="H46" s="28"/>
      <c r="I46" s="28"/>
      <c r="J46" s="28"/>
      <c r="K46" s="28">
        <v>0</v>
      </c>
      <c r="L46" s="28">
        <v>0</v>
      </c>
      <c r="M46" s="28">
        <v>0</v>
      </c>
      <c r="N46" s="179">
        <f t="shared" si="0"/>
        <v>4.1899999999999995</v>
      </c>
      <c r="O46" s="104">
        <f t="shared" si="3"/>
        <v>2.0949999999999998</v>
      </c>
    </row>
    <row r="47" spans="1:15" s="25" customFormat="1" ht="12.6" customHeight="1" x14ac:dyDescent="0.2">
      <c r="A47" s="103" t="s">
        <v>81</v>
      </c>
      <c r="B47" s="28">
        <v>132.16</v>
      </c>
      <c r="C47" s="28">
        <v>129.91</v>
      </c>
      <c r="D47" s="28">
        <v>0</v>
      </c>
      <c r="E47" s="28"/>
      <c r="F47" s="28"/>
      <c r="G47" s="28"/>
      <c r="H47" s="28"/>
      <c r="I47" s="28"/>
      <c r="J47" s="28"/>
      <c r="K47" s="28">
        <v>0</v>
      </c>
      <c r="L47" s="28">
        <v>0</v>
      </c>
      <c r="M47" s="28">
        <v>0</v>
      </c>
      <c r="N47" s="179">
        <f t="shared" si="0"/>
        <v>262.07</v>
      </c>
      <c r="O47" s="104">
        <f t="shared" si="3"/>
        <v>131.035</v>
      </c>
    </row>
    <row r="48" spans="1:15" s="25" customFormat="1" ht="12.6" customHeight="1" thickBot="1" x14ac:dyDescent="0.25">
      <c r="A48" s="163" t="s">
        <v>1</v>
      </c>
      <c r="B48" s="173">
        <f t="shared" ref="B48:N48" si="4">SUM(B7:B47)</f>
        <v>5292.57</v>
      </c>
      <c r="C48" s="173">
        <f t="shared" si="4"/>
        <v>2977.8199999999997</v>
      </c>
      <c r="D48" s="173">
        <f t="shared" si="4"/>
        <v>29.81</v>
      </c>
      <c r="E48" s="173">
        <f t="shared" si="4"/>
        <v>0</v>
      </c>
      <c r="F48" s="173">
        <f t="shared" si="4"/>
        <v>0</v>
      </c>
      <c r="G48" s="173">
        <f t="shared" si="4"/>
        <v>0</v>
      </c>
      <c r="H48" s="173">
        <f t="shared" si="4"/>
        <v>0</v>
      </c>
      <c r="I48" s="173">
        <f>SUM(I7:I47)</f>
        <v>0</v>
      </c>
      <c r="J48" s="173">
        <f>SUM(J7:J47)</f>
        <v>0</v>
      </c>
      <c r="K48" s="173">
        <f t="shared" si="4"/>
        <v>0</v>
      </c>
      <c r="L48" s="173">
        <f t="shared" si="4"/>
        <v>0</v>
      </c>
      <c r="M48" s="173">
        <f t="shared" si="4"/>
        <v>0</v>
      </c>
      <c r="N48" s="173">
        <f t="shared" si="4"/>
        <v>8270.1999999999989</v>
      </c>
      <c r="O48" s="305">
        <f t="shared" si="3"/>
        <v>2766.7333333333331</v>
      </c>
    </row>
    <row r="49" spans="1:15" s="25" customFormat="1" ht="12.6" customHeight="1" thickBo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98"/>
      <c r="K49" s="36"/>
      <c r="L49" s="36"/>
      <c r="M49" s="36"/>
      <c r="N49" s="36"/>
      <c r="O49" s="31"/>
    </row>
    <row r="50" spans="1:15" s="25" customFormat="1" ht="12.6" customHeight="1" thickBot="1" x14ac:dyDescent="0.25">
      <c r="A50" s="63" t="s">
        <v>2</v>
      </c>
      <c r="B50" s="105">
        <f t="shared" ref="B50:O50" si="5">B6</f>
        <v>43831</v>
      </c>
      <c r="C50" s="106">
        <f t="shared" si="5"/>
        <v>43862</v>
      </c>
      <c r="D50" s="106">
        <f t="shared" si="5"/>
        <v>43891</v>
      </c>
      <c r="E50" s="106">
        <f t="shared" si="5"/>
        <v>43922</v>
      </c>
      <c r="F50" s="106">
        <f t="shared" si="5"/>
        <v>43952</v>
      </c>
      <c r="G50" s="106">
        <f t="shared" si="5"/>
        <v>43983</v>
      </c>
      <c r="H50" s="106">
        <f t="shared" si="5"/>
        <v>44013</v>
      </c>
      <c r="I50" s="106">
        <f t="shared" si="5"/>
        <v>44044</v>
      </c>
      <c r="J50" s="106">
        <f t="shared" si="5"/>
        <v>44075</v>
      </c>
      <c r="K50" s="106">
        <f t="shared" si="5"/>
        <v>44105</v>
      </c>
      <c r="L50" s="106">
        <f t="shared" si="5"/>
        <v>44136</v>
      </c>
      <c r="M50" s="106">
        <f t="shared" si="5"/>
        <v>44166</v>
      </c>
      <c r="N50" s="107" t="str">
        <f t="shared" si="5"/>
        <v>Total</v>
      </c>
      <c r="O50" s="118" t="str">
        <f t="shared" si="5"/>
        <v>Média</v>
      </c>
    </row>
    <row r="51" spans="1:15" s="25" customFormat="1" ht="12.6" customHeight="1" x14ac:dyDescent="0.2">
      <c r="A51" s="109" t="s">
        <v>5</v>
      </c>
      <c r="B51" s="28">
        <v>0</v>
      </c>
      <c r="C51" s="28">
        <v>4000</v>
      </c>
      <c r="D51" s="28">
        <v>4500</v>
      </c>
      <c r="E51" s="28"/>
      <c r="F51" s="28"/>
      <c r="G51" s="28"/>
      <c r="H51" s="28"/>
      <c r="I51" s="28"/>
      <c r="J51" s="28"/>
      <c r="K51" s="28">
        <v>0</v>
      </c>
      <c r="L51" s="28">
        <v>0</v>
      </c>
      <c r="M51" s="28">
        <v>0</v>
      </c>
      <c r="N51" s="207">
        <f>SUM(B51:M51)</f>
        <v>8500</v>
      </c>
      <c r="O51" s="104">
        <f>IFERROR(AVERAGEIF(B51:M51,"&gt;0"),"")</f>
        <v>4250</v>
      </c>
    </row>
    <row r="52" spans="1:15" s="25" customFormat="1" ht="12.6" customHeight="1" x14ac:dyDescent="0.2">
      <c r="A52" s="109" t="s">
        <v>515</v>
      </c>
      <c r="B52" s="28">
        <v>0</v>
      </c>
      <c r="C52" s="28">
        <v>416.79</v>
      </c>
      <c r="D52" s="28">
        <v>0</v>
      </c>
      <c r="E52" s="28"/>
      <c r="F52" s="28"/>
      <c r="G52" s="28"/>
      <c r="H52" s="28"/>
      <c r="I52" s="28"/>
      <c r="J52" s="28"/>
      <c r="K52" s="28">
        <v>0</v>
      </c>
      <c r="L52" s="28">
        <v>0</v>
      </c>
      <c r="M52" s="28">
        <v>0</v>
      </c>
      <c r="N52" s="207">
        <f t="shared" ref="N52:N60" si="6">SUM(B52:M52)</f>
        <v>416.79</v>
      </c>
      <c r="O52" s="104">
        <f t="shared" ref="O52:O59" si="7">IFERROR(AVERAGEIF(B52:M52,"&gt;0"),"")</f>
        <v>416.79</v>
      </c>
    </row>
    <row r="53" spans="1:15" s="25" customFormat="1" ht="12.6" customHeight="1" x14ac:dyDescent="0.2">
      <c r="A53" s="109" t="s">
        <v>321</v>
      </c>
      <c r="B53" s="28">
        <v>0</v>
      </c>
      <c r="C53" s="28">
        <v>0</v>
      </c>
      <c r="D53" s="28">
        <v>0</v>
      </c>
      <c r="E53" s="28"/>
      <c r="F53" s="28"/>
      <c r="G53" s="28"/>
      <c r="H53" s="28"/>
      <c r="I53" s="28"/>
      <c r="J53" s="28"/>
      <c r="K53" s="28">
        <v>0</v>
      </c>
      <c r="L53" s="28">
        <v>0</v>
      </c>
      <c r="M53" s="28">
        <v>0</v>
      </c>
      <c r="N53" s="207">
        <f>SUM(B53:M53)</f>
        <v>0</v>
      </c>
      <c r="O53" s="104" t="str">
        <f t="shared" si="7"/>
        <v/>
      </c>
    </row>
    <row r="54" spans="1:15" s="25" customFormat="1" ht="12.6" customHeight="1" x14ac:dyDescent="0.2">
      <c r="A54" s="110" t="s">
        <v>516</v>
      </c>
      <c r="B54" s="28">
        <v>0</v>
      </c>
      <c r="C54" s="28">
        <v>0</v>
      </c>
      <c r="D54" s="28">
        <v>0</v>
      </c>
      <c r="E54" s="28"/>
      <c r="F54" s="28"/>
      <c r="G54" s="28"/>
      <c r="H54" s="28"/>
      <c r="I54" s="28"/>
      <c r="J54" s="28"/>
      <c r="K54" s="28">
        <v>0</v>
      </c>
      <c r="L54" s="28">
        <v>0</v>
      </c>
      <c r="M54" s="28">
        <v>0</v>
      </c>
      <c r="N54" s="207">
        <f>SUM(B54:M54)</f>
        <v>0</v>
      </c>
      <c r="O54" s="104" t="str">
        <f t="shared" si="7"/>
        <v/>
      </c>
    </row>
    <row r="55" spans="1:15" s="25" customFormat="1" ht="12.6" customHeight="1" x14ac:dyDescent="0.2">
      <c r="A55" s="110" t="s">
        <v>148</v>
      </c>
      <c r="B55" s="28">
        <v>5</v>
      </c>
      <c r="C55" s="28">
        <v>5</v>
      </c>
      <c r="D55" s="28">
        <v>0</v>
      </c>
      <c r="E55" s="28"/>
      <c r="F55" s="28"/>
      <c r="G55" s="28"/>
      <c r="H55" s="28"/>
      <c r="I55" s="28"/>
      <c r="J55" s="28"/>
      <c r="K55" s="28">
        <v>0</v>
      </c>
      <c r="L55" s="28">
        <v>0</v>
      </c>
      <c r="M55" s="28">
        <v>0</v>
      </c>
      <c r="N55" s="207">
        <f>SUM(B55:M55)</f>
        <v>10</v>
      </c>
      <c r="O55" s="104">
        <f t="shared" si="7"/>
        <v>5</v>
      </c>
    </row>
    <row r="56" spans="1:15" s="25" customFormat="1" ht="12.6" customHeight="1" x14ac:dyDescent="0.2">
      <c r="A56" s="110" t="s">
        <v>61</v>
      </c>
      <c r="B56" s="28">
        <v>0</v>
      </c>
      <c r="C56" s="28">
        <v>0</v>
      </c>
      <c r="D56" s="28">
        <v>0</v>
      </c>
      <c r="E56" s="28"/>
      <c r="F56" s="28"/>
      <c r="G56" s="28"/>
      <c r="H56" s="28"/>
      <c r="I56" s="28"/>
      <c r="J56" s="28"/>
      <c r="K56" s="28">
        <v>0</v>
      </c>
      <c r="L56" s="28">
        <v>0</v>
      </c>
      <c r="M56" s="28">
        <v>0</v>
      </c>
      <c r="N56" s="207">
        <f t="shared" si="6"/>
        <v>0</v>
      </c>
      <c r="O56" s="104" t="str">
        <f t="shared" si="7"/>
        <v/>
      </c>
    </row>
    <row r="57" spans="1:15" s="25" customFormat="1" ht="12.6" customHeight="1" x14ac:dyDescent="0.2">
      <c r="A57" s="110" t="s">
        <v>3</v>
      </c>
      <c r="B57" s="28">
        <v>30</v>
      </c>
      <c r="C57" s="28">
        <v>24.3</v>
      </c>
      <c r="D57" s="28">
        <v>0</v>
      </c>
      <c r="E57" s="28"/>
      <c r="F57" s="28"/>
      <c r="G57" s="28"/>
      <c r="H57" s="28"/>
      <c r="I57" s="28"/>
      <c r="J57" s="28"/>
      <c r="K57" s="28">
        <v>0</v>
      </c>
      <c r="L57" s="28">
        <v>0</v>
      </c>
      <c r="M57" s="28">
        <v>0</v>
      </c>
      <c r="N57" s="207">
        <f t="shared" si="6"/>
        <v>54.3</v>
      </c>
      <c r="O57" s="104">
        <f t="shared" si="7"/>
        <v>27.15</v>
      </c>
    </row>
    <row r="58" spans="1:15" s="25" customFormat="1" ht="12.6" customHeight="1" x14ac:dyDescent="0.2">
      <c r="A58" s="110" t="s">
        <v>652</v>
      </c>
      <c r="B58" s="28"/>
      <c r="C58" s="28"/>
      <c r="D58" s="28">
        <v>0</v>
      </c>
      <c r="E58" s="28"/>
      <c r="F58" s="28"/>
      <c r="G58" s="28"/>
      <c r="H58" s="28"/>
      <c r="I58" s="28"/>
      <c r="J58" s="28"/>
      <c r="K58" s="28">
        <v>0</v>
      </c>
      <c r="L58" s="28">
        <v>0</v>
      </c>
      <c r="M58" s="28">
        <v>0</v>
      </c>
      <c r="N58" s="207">
        <f t="shared" si="6"/>
        <v>0</v>
      </c>
      <c r="O58" s="104" t="str">
        <f t="shared" si="7"/>
        <v/>
      </c>
    </row>
    <row r="59" spans="1:15" s="25" customFormat="1" ht="12.6" customHeight="1" x14ac:dyDescent="0.2">
      <c r="A59" s="110" t="s">
        <v>65</v>
      </c>
      <c r="B59" s="28">
        <v>0</v>
      </c>
      <c r="C59" s="28">
        <v>0</v>
      </c>
      <c r="D59" s="28">
        <v>0</v>
      </c>
      <c r="E59" s="28"/>
      <c r="F59" s="28"/>
      <c r="G59" s="28"/>
      <c r="H59" s="28"/>
      <c r="I59" s="28"/>
      <c r="J59" s="28"/>
      <c r="K59" s="28">
        <v>0</v>
      </c>
      <c r="L59" s="28">
        <v>0</v>
      </c>
      <c r="M59" s="28">
        <v>0</v>
      </c>
      <c r="N59" s="207">
        <f t="shared" si="6"/>
        <v>0</v>
      </c>
      <c r="O59" s="104" t="str">
        <f t="shared" si="7"/>
        <v/>
      </c>
    </row>
    <row r="60" spans="1:15" s="25" customFormat="1" ht="12.6" customHeight="1" thickBot="1" x14ac:dyDescent="0.25">
      <c r="A60" s="171" t="s">
        <v>1</v>
      </c>
      <c r="B60" s="172">
        <f t="shared" ref="B60:M60" si="8">SUM(B51:B59)</f>
        <v>35</v>
      </c>
      <c r="C60" s="172">
        <f t="shared" si="8"/>
        <v>4446.09</v>
      </c>
      <c r="D60" s="172">
        <f t="shared" si="8"/>
        <v>4500</v>
      </c>
      <c r="E60" s="172">
        <f t="shared" si="8"/>
        <v>0</v>
      </c>
      <c r="F60" s="172">
        <f t="shared" si="8"/>
        <v>0</v>
      </c>
      <c r="G60" s="172">
        <f t="shared" si="8"/>
        <v>0</v>
      </c>
      <c r="H60" s="172">
        <f t="shared" si="8"/>
        <v>0</v>
      </c>
      <c r="I60" s="172">
        <f>SUM(I51:I59)</f>
        <v>0</v>
      </c>
      <c r="J60" s="172">
        <f t="shared" si="8"/>
        <v>0</v>
      </c>
      <c r="K60" s="172">
        <f>SUM(K51:K59)</f>
        <v>0</v>
      </c>
      <c r="L60" s="172">
        <f t="shared" si="8"/>
        <v>0</v>
      </c>
      <c r="M60" s="172">
        <f t="shared" si="8"/>
        <v>0</v>
      </c>
      <c r="N60" s="172">
        <f t="shared" si="6"/>
        <v>8981.09</v>
      </c>
      <c r="O60" s="294">
        <f>IFERROR(AVERAGEIF(B60:M60,"&gt;0"),"")</f>
        <v>2993.6966666666667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2" t="s">
        <v>9</v>
      </c>
      <c r="B62" s="181">
        <f>'[2]2020'!C13</f>
        <v>5664.8</v>
      </c>
      <c r="C62" s="181">
        <f>'[2]2020'!D13</f>
        <v>6977.58</v>
      </c>
      <c r="D62" s="181">
        <f>'[2]2020'!E13</f>
        <v>10899.59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f>'[2]2020'!K13</f>
        <v>0</v>
      </c>
      <c r="K62" s="181">
        <f>'[2]2020'!L13</f>
        <v>0</v>
      </c>
      <c r="L62" s="181">
        <f>'[2]2020'!M13</f>
        <v>0</v>
      </c>
      <c r="M62" s="181">
        <f>'[2]2020'!N13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72" spans="10:10" x14ac:dyDescent="0.2">
      <c r="J72" s="4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:O71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140625" style="44" customWidth="1"/>
    <col min="2" max="2" width="9.5703125" style="44" bestFit="1" customWidth="1"/>
    <col min="3" max="3" width="10.28515625" style="44" customWidth="1"/>
    <col min="4" max="5" width="9" style="44" bestFit="1" customWidth="1"/>
    <col min="6" max="6" width="10" style="44" bestFit="1" customWidth="1"/>
    <col min="7" max="8" width="9" style="44" bestFit="1" customWidth="1"/>
    <col min="9" max="9" width="10.5703125" style="44" customWidth="1"/>
    <col min="10" max="10" width="9" style="44" bestFit="1" customWidth="1"/>
    <col min="11" max="11" width="10.140625" style="44" customWidth="1"/>
    <col min="12" max="12" width="9.5703125" style="44" customWidth="1"/>
    <col min="13" max="13" width="10" style="44" bestFit="1" customWidth="1"/>
    <col min="14" max="14" width="10.7109375" style="212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3" t="str">
        <f>APUCARANA!A1</f>
        <v xml:space="preserve">ORDEM DOS ADVOGADOS DO BRASIL - Seção PR 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11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24"/>
      <c r="O3" s="120"/>
    </row>
    <row r="4" spans="1:15" ht="12.6" customHeight="1" thickBot="1" x14ac:dyDescent="0.25">
      <c r="A4" s="525" t="s">
        <v>53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119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7"/>
      <c r="O5" s="378"/>
    </row>
    <row r="6" spans="1:15" s="25" customFormat="1" ht="12.6" customHeight="1" thickBot="1" x14ac:dyDescent="0.25">
      <c r="A6" s="122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3" t="str">
        <f>APUCARANA!O6</f>
        <v>Média</v>
      </c>
    </row>
    <row r="7" spans="1:15" s="25" customFormat="1" ht="12.6" customHeight="1" x14ac:dyDescent="0.2">
      <c r="A7" s="103" t="s">
        <v>437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54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113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15" si="1">SUM(B8:M8)</f>
        <v>0</v>
      </c>
      <c r="O8" s="104" t="str">
        <f t="shared" ref="O8:O43" si="2">IFERROR(AVERAGEIF(B8:M8,"&gt;0"),"")</f>
        <v/>
      </c>
    </row>
    <row r="9" spans="1:15" s="25" customFormat="1" ht="12.6" customHeight="1" x14ac:dyDescent="0.2">
      <c r="A9" s="103" t="s">
        <v>180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1"/>
        <v>0</v>
      </c>
      <c r="O9" s="104" t="str">
        <f t="shared" si="2"/>
        <v/>
      </c>
    </row>
    <row r="10" spans="1:15" s="25" customFormat="1" ht="12.6" customHeight="1" x14ac:dyDescent="0.2">
      <c r="A10" s="103" t="s">
        <v>625</v>
      </c>
      <c r="B10" s="26">
        <v>2714.5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1"/>
        <v>2714.5</v>
      </c>
      <c r="O10" s="104">
        <f t="shared" si="2"/>
        <v>2714.5</v>
      </c>
    </row>
    <row r="11" spans="1:15" s="25" customFormat="1" ht="12.6" customHeight="1" x14ac:dyDescent="0.2">
      <c r="A11" s="103" t="s">
        <v>124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>SUM(B11:M11)</f>
        <v>0</v>
      </c>
      <c r="O11" s="104" t="str">
        <f t="shared" si="2"/>
        <v/>
      </c>
    </row>
    <row r="12" spans="1:15" s="25" customFormat="1" ht="12.6" customHeight="1" x14ac:dyDescent="0.2">
      <c r="A12" s="103" t="s">
        <v>131</v>
      </c>
      <c r="B12" s="26">
        <v>372.2</v>
      </c>
      <c r="C12" s="26">
        <v>437.5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1"/>
        <v>809.7</v>
      </c>
      <c r="O12" s="104">
        <f t="shared" si="2"/>
        <v>404.85</v>
      </c>
    </row>
    <row r="13" spans="1:15" s="25" customFormat="1" ht="12.6" customHeight="1" x14ac:dyDescent="0.2">
      <c r="A13" s="103" t="s">
        <v>157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1"/>
        <v>0</v>
      </c>
      <c r="O13" s="104" t="str">
        <f t="shared" si="2"/>
        <v/>
      </c>
    </row>
    <row r="14" spans="1:15" s="25" customFormat="1" ht="12.6" customHeight="1" x14ac:dyDescent="0.2">
      <c r="A14" s="103" t="s">
        <v>154</v>
      </c>
      <c r="B14" s="26">
        <v>1178.17</v>
      </c>
      <c r="C14" s="26">
        <v>0</v>
      </c>
      <c r="D14" s="26">
        <v>260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1"/>
        <v>1438.17</v>
      </c>
      <c r="O14" s="104">
        <f t="shared" si="2"/>
        <v>719.08500000000004</v>
      </c>
    </row>
    <row r="15" spans="1:15" s="25" customFormat="1" ht="12.6" customHeight="1" x14ac:dyDescent="0.2">
      <c r="A15" s="157" t="s">
        <v>167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1"/>
        <v>0</v>
      </c>
      <c r="O15" s="104" t="str">
        <f t="shared" si="2"/>
        <v/>
      </c>
    </row>
    <row r="16" spans="1:15" s="25" customFormat="1" ht="12.6" customHeight="1" x14ac:dyDescent="0.2">
      <c r="A16" s="103" t="s">
        <v>271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>SUM(B16:M16)</f>
        <v>0</v>
      </c>
      <c r="O16" s="104" t="str">
        <f t="shared" si="2"/>
        <v/>
      </c>
    </row>
    <row r="17" spans="1:15" s="25" customFormat="1" ht="12.6" customHeight="1" x14ac:dyDescent="0.2">
      <c r="A17" s="125" t="s">
        <v>70</v>
      </c>
      <c r="B17" s="26">
        <v>0</v>
      </c>
      <c r="C17" s="26">
        <v>0</v>
      </c>
      <c r="D17" s="26">
        <v>239.5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0"/>
        <v>239.5</v>
      </c>
      <c r="O17" s="104">
        <f t="shared" si="2"/>
        <v>239.5</v>
      </c>
    </row>
    <row r="18" spans="1:15" s="25" customFormat="1" ht="12.6" customHeight="1" x14ac:dyDescent="0.2">
      <c r="A18" s="125" t="s">
        <v>80</v>
      </c>
      <c r="B18" s="26">
        <v>0</v>
      </c>
      <c r="C18" s="26">
        <v>2726</v>
      </c>
      <c r="D18" s="26">
        <v>585.49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0"/>
        <v>3311.49</v>
      </c>
      <c r="O18" s="104">
        <f t="shared" si="2"/>
        <v>1655.7449999999999</v>
      </c>
    </row>
    <row r="19" spans="1:15" s="25" customFormat="1" ht="12.6" customHeight="1" x14ac:dyDescent="0.2">
      <c r="A19" s="125" t="s">
        <v>245</v>
      </c>
      <c r="B19" s="26">
        <v>217.45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217.45</v>
      </c>
      <c r="O19" s="104">
        <f t="shared" si="2"/>
        <v>217.45</v>
      </c>
    </row>
    <row r="20" spans="1:15" s="25" customFormat="1" ht="12.6" customHeight="1" x14ac:dyDescent="0.2">
      <c r="A20" s="125" t="s">
        <v>67</v>
      </c>
      <c r="B20" s="26">
        <v>0</v>
      </c>
      <c r="C20" s="26">
        <v>113.44</v>
      </c>
      <c r="D20" s="26">
        <v>67.05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ref="N20:N25" si="3">SUM(B20:M20)</f>
        <v>180.49</v>
      </c>
      <c r="O20" s="104">
        <f t="shared" si="2"/>
        <v>90.245000000000005</v>
      </c>
    </row>
    <row r="21" spans="1:15" s="25" customFormat="1" ht="12.6" customHeight="1" x14ac:dyDescent="0.2">
      <c r="A21" s="125" t="s">
        <v>272</v>
      </c>
      <c r="B21" s="26">
        <v>200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3"/>
        <v>200</v>
      </c>
      <c r="O21" s="104">
        <f t="shared" si="2"/>
        <v>200</v>
      </c>
    </row>
    <row r="22" spans="1:15" s="25" customFormat="1" ht="12.6" customHeight="1" x14ac:dyDescent="0.2">
      <c r="A22" s="125" t="s">
        <v>242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3"/>
        <v>0</v>
      </c>
      <c r="O22" s="104" t="str">
        <f t="shared" si="2"/>
        <v/>
      </c>
    </row>
    <row r="23" spans="1:15" s="25" customFormat="1" ht="12.6" customHeight="1" x14ac:dyDescent="0.2">
      <c r="A23" s="103" t="s">
        <v>330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3"/>
        <v>0</v>
      </c>
      <c r="O23" s="104" t="str">
        <f t="shared" si="2"/>
        <v/>
      </c>
    </row>
    <row r="24" spans="1:15" s="25" customFormat="1" ht="12.6" customHeight="1" x14ac:dyDescent="0.2">
      <c r="A24" s="103" t="s">
        <v>229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3"/>
        <v>0</v>
      </c>
      <c r="O24" s="104" t="str">
        <f t="shared" si="2"/>
        <v/>
      </c>
    </row>
    <row r="25" spans="1:15" customFormat="1" ht="12.6" customHeight="1" x14ac:dyDescent="0.2">
      <c r="A25" s="125" t="s">
        <v>242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3"/>
        <v>0</v>
      </c>
      <c r="O25" s="104" t="str">
        <f t="shared" si="2"/>
        <v/>
      </c>
    </row>
    <row r="26" spans="1:15" s="25" customFormat="1" ht="12.6" customHeight="1" x14ac:dyDescent="0.2">
      <c r="A26" s="103" t="s">
        <v>164</v>
      </c>
      <c r="B26" s="26">
        <v>0</v>
      </c>
      <c r="C26" s="26">
        <v>270</v>
      </c>
      <c r="D26" s="26">
        <v>275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545</v>
      </c>
      <c r="O26" s="104">
        <f t="shared" si="2"/>
        <v>272.5</v>
      </c>
    </row>
    <row r="27" spans="1:15" s="25" customFormat="1" ht="12.6" customHeight="1" x14ac:dyDescent="0.2">
      <c r="A27" s="103" t="s">
        <v>88</v>
      </c>
      <c r="B27" s="26">
        <v>221.2</v>
      </c>
      <c r="C27" s="26">
        <v>4.59</v>
      </c>
      <c r="D27" s="26">
        <v>127.4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353.19</v>
      </c>
      <c r="O27" s="104">
        <f t="shared" si="2"/>
        <v>117.73</v>
      </c>
    </row>
    <row r="28" spans="1:15" s="25" customFormat="1" ht="12.6" customHeight="1" x14ac:dyDescent="0.2">
      <c r="A28" s="103" t="s">
        <v>108</v>
      </c>
      <c r="B28" s="26">
        <v>45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0"/>
        <v>45</v>
      </c>
      <c r="O28" s="104">
        <f t="shared" si="2"/>
        <v>45</v>
      </c>
    </row>
    <row r="29" spans="1:15" s="25" customFormat="1" ht="12.6" customHeight="1" x14ac:dyDescent="0.2">
      <c r="A29" s="103" t="s">
        <v>111</v>
      </c>
      <c r="B29" s="26">
        <v>0</v>
      </c>
      <c r="C29" s="26">
        <v>83.93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83.93</v>
      </c>
      <c r="O29" s="104">
        <f t="shared" si="2"/>
        <v>83.93</v>
      </c>
    </row>
    <row r="30" spans="1:15" s="25" customFormat="1" ht="12.6" customHeight="1" x14ac:dyDescent="0.2">
      <c r="A30" s="103" t="s">
        <v>69</v>
      </c>
      <c r="B30" s="26">
        <v>0</v>
      </c>
      <c r="C30" s="26">
        <v>30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0"/>
        <v>30</v>
      </c>
      <c r="O30" s="104">
        <f t="shared" si="2"/>
        <v>30</v>
      </c>
    </row>
    <row r="31" spans="1:15" s="25" customFormat="1" ht="12.6" customHeight="1" x14ac:dyDescent="0.2">
      <c r="A31" s="103" t="s">
        <v>123</v>
      </c>
      <c r="B31" s="26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0"/>
        <v>0</v>
      </c>
      <c r="O31" s="104" t="str">
        <f t="shared" si="2"/>
        <v/>
      </c>
    </row>
    <row r="32" spans="1:15" s="25" customFormat="1" ht="12.6" customHeight="1" x14ac:dyDescent="0.2">
      <c r="A32" s="103" t="s">
        <v>85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0</v>
      </c>
      <c r="O32" s="104" t="str">
        <f t="shared" si="2"/>
        <v/>
      </c>
    </row>
    <row r="33" spans="1:15" s="25" customFormat="1" ht="12.6" customHeight="1" x14ac:dyDescent="0.2">
      <c r="A33" s="103" t="s">
        <v>118</v>
      </c>
      <c r="B33" s="26">
        <v>0</v>
      </c>
      <c r="C33" s="26">
        <v>0</v>
      </c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0"/>
        <v>0</v>
      </c>
      <c r="O33" s="104" t="str">
        <f t="shared" si="2"/>
        <v/>
      </c>
    </row>
    <row r="34" spans="1:15" s="25" customFormat="1" ht="12.6" customHeight="1" x14ac:dyDescent="0.2">
      <c r="A34" s="103" t="s">
        <v>126</v>
      </c>
      <c r="B34" s="26">
        <v>0</v>
      </c>
      <c r="C34" s="26">
        <v>0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0</v>
      </c>
      <c r="O34" s="104" t="str">
        <f t="shared" si="2"/>
        <v/>
      </c>
    </row>
    <row r="35" spans="1:15" s="25" customFormat="1" ht="12.6" customHeight="1" x14ac:dyDescent="0.2">
      <c r="A35" s="103" t="s">
        <v>497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219">
        <f t="shared" si="0"/>
        <v>0</v>
      </c>
      <c r="O35" s="104" t="str">
        <f t="shared" si="2"/>
        <v/>
      </c>
    </row>
    <row r="36" spans="1:15" s="25" customFormat="1" ht="12.6" customHeight="1" x14ac:dyDescent="0.2">
      <c r="A36" s="103" t="s">
        <v>181</v>
      </c>
      <c r="B36" s="26">
        <v>1100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0"/>
        <v>1100</v>
      </c>
      <c r="O36" s="104">
        <f t="shared" si="2"/>
        <v>1100</v>
      </c>
    </row>
    <row r="37" spans="1:15" s="25" customFormat="1" ht="12.6" customHeight="1" x14ac:dyDescent="0.2">
      <c r="A37" s="260" t="s">
        <v>372</v>
      </c>
      <c r="B37" s="26">
        <v>29.81</v>
      </c>
      <c r="C37" s="26">
        <v>29.81</v>
      </c>
      <c r="D37" s="26">
        <v>29.81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>SUM(B37:M37)</f>
        <v>89.429999999999993</v>
      </c>
      <c r="O37" s="104">
        <f t="shared" si="2"/>
        <v>29.81</v>
      </c>
    </row>
    <row r="38" spans="1:15" s="25" customFormat="1" ht="12.6" customHeight="1" x14ac:dyDescent="0.2">
      <c r="A38" s="103" t="s">
        <v>147</v>
      </c>
      <c r="B38" s="26">
        <v>350</v>
      </c>
      <c r="C38" s="26">
        <v>380</v>
      </c>
      <c r="D38" s="26">
        <v>455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>SUM(B38:M38)</f>
        <v>1185</v>
      </c>
      <c r="O38" s="104">
        <f t="shared" si="2"/>
        <v>395</v>
      </c>
    </row>
    <row r="39" spans="1:15" s="25" customFormat="1" ht="12.6" customHeight="1" x14ac:dyDescent="0.2">
      <c r="A39" s="103" t="s">
        <v>274</v>
      </c>
      <c r="B39" s="26">
        <v>0</v>
      </c>
      <c r="C39" s="26">
        <v>0</v>
      </c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>SUM(B39:M39)</f>
        <v>0</v>
      </c>
      <c r="O39" s="104" t="str">
        <f t="shared" si="2"/>
        <v/>
      </c>
    </row>
    <row r="40" spans="1:15" s="25" customFormat="1" ht="12.6" customHeight="1" x14ac:dyDescent="0.2">
      <c r="A40" s="103" t="s">
        <v>403</v>
      </c>
      <c r="B40" s="26">
        <v>0</v>
      </c>
      <c r="C40" s="26">
        <v>0</v>
      </c>
      <c r="D40" s="26">
        <v>280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0"/>
        <v>280</v>
      </c>
      <c r="O40" s="104">
        <f t="shared" si="2"/>
        <v>280</v>
      </c>
    </row>
    <row r="41" spans="1:15" s="25" customFormat="1" ht="12.6" customHeight="1" x14ac:dyDescent="0.2">
      <c r="A41" s="103" t="s">
        <v>339</v>
      </c>
      <c r="B41" s="26">
        <v>0</v>
      </c>
      <c r="C41" s="26">
        <v>0</v>
      </c>
      <c r="D41" s="26">
        <v>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0</v>
      </c>
      <c r="O41" s="104" t="str">
        <f t="shared" si="2"/>
        <v/>
      </c>
    </row>
    <row r="42" spans="1:15" s="25" customFormat="1" ht="12.6" customHeight="1" x14ac:dyDescent="0.2">
      <c r="A42" s="103" t="s">
        <v>71</v>
      </c>
      <c r="B42" s="26">
        <v>150.65</v>
      </c>
      <c r="C42" s="26">
        <v>418.01</v>
      </c>
      <c r="D42" s="26">
        <v>258.2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826.8599999999999</v>
      </c>
      <c r="O42" s="104">
        <f t="shared" si="2"/>
        <v>275.61999999999995</v>
      </c>
    </row>
    <row r="43" spans="1:15" s="25" customFormat="1" ht="12.6" customHeight="1" x14ac:dyDescent="0.2">
      <c r="A43" s="103" t="s">
        <v>95</v>
      </c>
      <c r="B43" s="26">
        <v>604.67999999999995</v>
      </c>
      <c r="C43" s="26">
        <v>271.7</v>
      </c>
      <c r="D43" s="26">
        <v>536.88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1413.2599999999998</v>
      </c>
      <c r="O43" s="104">
        <f t="shared" si="2"/>
        <v>471.08666666666659</v>
      </c>
    </row>
    <row r="44" spans="1:15" s="25" customFormat="1" ht="12.6" customHeight="1" x14ac:dyDescent="0.2">
      <c r="A44" s="103" t="s">
        <v>665</v>
      </c>
      <c r="B44" s="26"/>
      <c r="C44" s="26"/>
      <c r="D44" s="26">
        <v>500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/>
      <c r="O44" s="104"/>
    </row>
    <row r="45" spans="1:15" s="25" customFormat="1" ht="12.6" customHeight="1" x14ac:dyDescent="0.2">
      <c r="A45" s="103" t="s">
        <v>648</v>
      </c>
      <c r="B45" s="26">
        <v>30</v>
      </c>
      <c r="C45" s="26">
        <v>0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>SUM(B45:M45)</f>
        <v>30</v>
      </c>
      <c r="O45" s="104">
        <f t="shared" ref="O45:O55" si="4">IFERROR(AVERAGEIF(B45:M45,"&gt;0"),"")</f>
        <v>30</v>
      </c>
    </row>
    <row r="46" spans="1:15" s="25" customFormat="1" ht="12.6" customHeight="1" x14ac:dyDescent="0.2">
      <c r="A46" s="103" t="s">
        <v>96</v>
      </c>
      <c r="B46" s="26">
        <v>918.89</v>
      </c>
      <c r="C46" s="26">
        <v>229.89</v>
      </c>
      <c r="D46" s="26">
        <v>569.4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1718.1799999999998</v>
      </c>
      <c r="O46" s="104">
        <f t="shared" si="4"/>
        <v>572.72666666666657</v>
      </c>
    </row>
    <row r="47" spans="1:15" s="25" customFormat="1" ht="12.6" customHeight="1" x14ac:dyDescent="0.2">
      <c r="A47" s="103" t="s">
        <v>74</v>
      </c>
      <c r="B47" s="26">
        <v>0</v>
      </c>
      <c r="C47" s="26">
        <v>225</v>
      </c>
      <c r="D47" s="26">
        <v>225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0"/>
        <v>450</v>
      </c>
      <c r="O47" s="104">
        <f t="shared" si="4"/>
        <v>225</v>
      </c>
    </row>
    <row r="48" spans="1:15" s="25" customFormat="1" ht="12.6" customHeight="1" x14ac:dyDescent="0.2">
      <c r="A48" s="103" t="s">
        <v>175</v>
      </c>
      <c r="B48" s="26">
        <v>0</v>
      </c>
      <c r="C48" s="26">
        <v>0</v>
      </c>
      <c r="D48" s="26">
        <v>0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219">
        <f t="shared" si="0"/>
        <v>0</v>
      </c>
      <c r="O48" s="104" t="str">
        <f t="shared" si="4"/>
        <v/>
      </c>
    </row>
    <row r="49" spans="1:15" s="25" customFormat="1" ht="12.6" customHeight="1" x14ac:dyDescent="0.2">
      <c r="A49" s="103" t="s">
        <v>75</v>
      </c>
      <c r="B49" s="26">
        <v>0</v>
      </c>
      <c r="C49" s="26">
        <v>0</v>
      </c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0"/>
        <v>0</v>
      </c>
      <c r="O49" s="104" t="str">
        <f t="shared" si="4"/>
        <v/>
      </c>
    </row>
    <row r="50" spans="1:15" s="25" customFormat="1" ht="12.6" customHeight="1" x14ac:dyDescent="0.2">
      <c r="A50" s="103" t="s">
        <v>226</v>
      </c>
      <c r="B50" s="26">
        <v>0</v>
      </c>
      <c r="C50" s="26">
        <v>0</v>
      </c>
      <c r="D50" s="26">
        <v>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0"/>
        <v>0</v>
      </c>
      <c r="O50" s="104" t="str">
        <f t="shared" si="4"/>
        <v/>
      </c>
    </row>
    <row r="51" spans="1:15" s="25" customFormat="1" ht="12.6" customHeight="1" x14ac:dyDescent="0.2">
      <c r="A51" s="103" t="s">
        <v>79</v>
      </c>
      <c r="B51" s="26">
        <v>99</v>
      </c>
      <c r="C51" s="26">
        <v>99</v>
      </c>
      <c r="D51" s="26">
        <v>559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179">
        <f t="shared" si="0"/>
        <v>757</v>
      </c>
      <c r="O51" s="104">
        <f t="shared" si="4"/>
        <v>252.33333333333334</v>
      </c>
    </row>
    <row r="52" spans="1:15" s="25" customFormat="1" ht="12.6" customHeight="1" x14ac:dyDescent="0.2">
      <c r="A52" s="103" t="s">
        <v>193</v>
      </c>
      <c r="B52" s="26">
        <v>14.7</v>
      </c>
      <c r="C52" s="26">
        <v>6.6</v>
      </c>
      <c r="D52" s="26">
        <v>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0"/>
        <v>21.299999999999997</v>
      </c>
      <c r="O52" s="104">
        <f t="shared" si="4"/>
        <v>10.649999999999999</v>
      </c>
    </row>
    <row r="53" spans="1:15" s="25" customFormat="1" ht="12.6" customHeight="1" x14ac:dyDescent="0.2">
      <c r="A53" s="103" t="s">
        <v>81</v>
      </c>
      <c r="B53" s="26">
        <v>139.32</v>
      </c>
      <c r="C53" s="26">
        <v>138.03</v>
      </c>
      <c r="D53" s="26">
        <v>138.01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179">
        <f>SUM(B53:M53)</f>
        <v>415.36</v>
      </c>
      <c r="O53" s="104">
        <f t="shared" si="4"/>
        <v>138.45333333333335</v>
      </c>
    </row>
    <row r="54" spans="1:15" s="25" customFormat="1" ht="12.6" customHeight="1" x14ac:dyDescent="0.2">
      <c r="A54" s="103" t="s">
        <v>202</v>
      </c>
      <c r="B54" s="26">
        <v>0</v>
      </c>
      <c r="C54" s="26">
        <v>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179">
        <f t="shared" si="0"/>
        <v>0</v>
      </c>
      <c r="O54" s="104" t="str">
        <f t="shared" si="4"/>
        <v/>
      </c>
    </row>
    <row r="55" spans="1:15" s="25" customFormat="1" ht="12.6" customHeight="1" thickBot="1" x14ac:dyDescent="0.25">
      <c r="A55" s="163" t="s">
        <v>1</v>
      </c>
      <c r="B55" s="173">
        <f t="shared" ref="B55:N55" si="5">SUM(B7:B54)</f>
        <v>8385.57</v>
      </c>
      <c r="C55" s="173">
        <f t="shared" si="5"/>
        <v>5463.5</v>
      </c>
      <c r="D55" s="173">
        <f t="shared" si="5"/>
        <v>5105.74</v>
      </c>
      <c r="E55" s="173">
        <f t="shared" si="5"/>
        <v>0</v>
      </c>
      <c r="F55" s="173">
        <f t="shared" si="5"/>
        <v>0</v>
      </c>
      <c r="G55" s="173">
        <f t="shared" si="5"/>
        <v>0</v>
      </c>
      <c r="H55" s="173">
        <f t="shared" si="5"/>
        <v>0</v>
      </c>
      <c r="I55" s="173">
        <f t="shared" si="5"/>
        <v>0</v>
      </c>
      <c r="J55" s="173">
        <f t="shared" si="5"/>
        <v>0</v>
      </c>
      <c r="K55" s="173">
        <f t="shared" si="5"/>
        <v>0</v>
      </c>
      <c r="L55" s="173">
        <f t="shared" si="5"/>
        <v>0</v>
      </c>
      <c r="M55" s="173">
        <f>SUM(M7:M54)</f>
        <v>0</v>
      </c>
      <c r="N55" s="173">
        <f t="shared" si="5"/>
        <v>18454.810000000001</v>
      </c>
      <c r="O55" s="305">
        <f t="shared" si="4"/>
        <v>6318.2699999999995</v>
      </c>
    </row>
    <row r="56" spans="1:15" s="70" customFormat="1" ht="12.6" customHeight="1" thickBot="1" x14ac:dyDescent="0.25">
      <c r="A56" s="245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160"/>
    </row>
    <row r="57" spans="1:15" s="25" customFormat="1" ht="12.6" customHeight="1" thickBot="1" x14ac:dyDescent="0.25">
      <c r="A57" s="63" t="s">
        <v>2</v>
      </c>
      <c r="B57" s="105">
        <f t="shared" ref="B57:O57" si="6">B6</f>
        <v>43831</v>
      </c>
      <c r="C57" s="106">
        <f t="shared" si="6"/>
        <v>43862</v>
      </c>
      <c r="D57" s="106">
        <f t="shared" si="6"/>
        <v>43891</v>
      </c>
      <c r="E57" s="106">
        <f t="shared" si="6"/>
        <v>43922</v>
      </c>
      <c r="F57" s="106">
        <f t="shared" si="6"/>
        <v>43952</v>
      </c>
      <c r="G57" s="106">
        <f t="shared" si="6"/>
        <v>43983</v>
      </c>
      <c r="H57" s="106">
        <f t="shared" si="6"/>
        <v>44013</v>
      </c>
      <c r="I57" s="106">
        <f t="shared" si="6"/>
        <v>44044</v>
      </c>
      <c r="J57" s="106">
        <f t="shared" si="6"/>
        <v>44075</v>
      </c>
      <c r="K57" s="106">
        <f t="shared" si="6"/>
        <v>44105</v>
      </c>
      <c r="L57" s="106">
        <f t="shared" si="6"/>
        <v>44136</v>
      </c>
      <c r="M57" s="106">
        <f t="shared" si="6"/>
        <v>44166</v>
      </c>
      <c r="N57" s="107" t="str">
        <f t="shared" si="6"/>
        <v>Total</v>
      </c>
      <c r="O57" s="118" t="str">
        <f t="shared" si="6"/>
        <v>Média</v>
      </c>
    </row>
    <row r="58" spans="1:15" s="25" customFormat="1" ht="12.6" customHeight="1" x14ac:dyDescent="0.2">
      <c r="A58" s="109" t="s">
        <v>5</v>
      </c>
      <c r="B58" s="27">
        <v>0</v>
      </c>
      <c r="C58" s="27">
        <v>5000</v>
      </c>
      <c r="D58" s="27">
        <v>5500</v>
      </c>
      <c r="E58" s="27"/>
      <c r="F58" s="27"/>
      <c r="G58" s="27"/>
      <c r="H58" s="27"/>
      <c r="I58" s="27"/>
      <c r="J58" s="27"/>
      <c r="K58" s="27">
        <v>0</v>
      </c>
      <c r="L58" s="27">
        <v>0</v>
      </c>
      <c r="M58" s="27">
        <v>0</v>
      </c>
      <c r="N58" s="207">
        <f>SUM(B58:M58)</f>
        <v>10500</v>
      </c>
      <c r="O58" s="104">
        <f>IFERROR(AVERAGEIF(B58:M58,"&gt;0"),"")</f>
        <v>5250</v>
      </c>
    </row>
    <row r="59" spans="1:15" s="25" customFormat="1" ht="12.6" customHeight="1" x14ac:dyDescent="0.2">
      <c r="A59" s="109" t="s">
        <v>166</v>
      </c>
      <c r="B59" s="27">
        <v>0</v>
      </c>
      <c r="C59" s="27">
        <v>93.63</v>
      </c>
      <c r="D59" s="27">
        <v>0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07">
        <f t="shared" ref="N59:N69" si="7">SUM(B59:M59)</f>
        <v>93.63</v>
      </c>
      <c r="O59" s="104">
        <f t="shared" ref="O59:O68" si="8">IFERROR(AVERAGEIF(B59:M59,"&gt;0"),"")</f>
        <v>93.63</v>
      </c>
    </row>
    <row r="60" spans="1:15" s="25" customFormat="1" ht="12.6" customHeight="1" x14ac:dyDescent="0.2">
      <c r="A60" s="109" t="s">
        <v>460</v>
      </c>
      <c r="B60" s="27">
        <v>0</v>
      </c>
      <c r="C60" s="27">
        <v>0</v>
      </c>
      <c r="D60" s="27">
        <v>0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07">
        <f>SUM(B60:M60)</f>
        <v>0</v>
      </c>
      <c r="O60" s="104" t="str">
        <f t="shared" si="8"/>
        <v/>
      </c>
    </row>
    <row r="61" spans="1:15" s="25" customFormat="1" ht="12.6" customHeight="1" x14ac:dyDescent="0.2">
      <c r="A61" s="109" t="s">
        <v>321</v>
      </c>
      <c r="B61" s="27">
        <v>0</v>
      </c>
      <c r="C61" s="27">
        <v>0</v>
      </c>
      <c r="D61" s="27">
        <v>0</v>
      </c>
      <c r="E61" s="27"/>
      <c r="F61" s="27"/>
      <c r="G61" s="27"/>
      <c r="H61" s="27"/>
      <c r="I61" s="27"/>
      <c r="J61" s="27"/>
      <c r="K61" s="27">
        <v>0</v>
      </c>
      <c r="L61" s="27">
        <v>0</v>
      </c>
      <c r="M61" s="27">
        <v>0</v>
      </c>
      <c r="N61" s="207">
        <f>SUM(B61:M61)</f>
        <v>0</v>
      </c>
      <c r="O61" s="104" t="str">
        <f t="shared" si="8"/>
        <v/>
      </c>
    </row>
    <row r="62" spans="1:15" s="25" customFormat="1" ht="12.6" customHeight="1" x14ac:dyDescent="0.2">
      <c r="A62" s="109" t="s">
        <v>61</v>
      </c>
      <c r="B62" s="27">
        <v>3073</v>
      </c>
      <c r="C62" s="27">
        <v>65</v>
      </c>
      <c r="D62" s="27">
        <v>0</v>
      </c>
      <c r="E62" s="27"/>
      <c r="F62" s="27"/>
      <c r="G62" s="27"/>
      <c r="H62" s="27"/>
      <c r="I62" s="27"/>
      <c r="J62" s="27"/>
      <c r="K62" s="27">
        <v>0</v>
      </c>
      <c r="L62" s="27">
        <v>0</v>
      </c>
      <c r="M62" s="27">
        <v>0</v>
      </c>
      <c r="N62" s="207">
        <f t="shared" si="7"/>
        <v>3138</v>
      </c>
      <c r="O62" s="104">
        <f t="shared" si="8"/>
        <v>1569</v>
      </c>
    </row>
    <row r="63" spans="1:15" s="25" customFormat="1" ht="12.6" customHeight="1" x14ac:dyDescent="0.2">
      <c r="A63" s="110" t="s">
        <v>3</v>
      </c>
      <c r="B63" s="27">
        <v>0</v>
      </c>
      <c r="C63" s="27">
        <v>0</v>
      </c>
      <c r="D63" s="27">
        <v>0</v>
      </c>
      <c r="E63" s="27"/>
      <c r="F63" s="27"/>
      <c r="G63" s="27"/>
      <c r="H63" s="27"/>
      <c r="I63" s="27"/>
      <c r="J63" s="27"/>
      <c r="K63" s="27">
        <v>0</v>
      </c>
      <c r="L63" s="27">
        <v>0</v>
      </c>
      <c r="M63" s="27">
        <v>0</v>
      </c>
      <c r="N63" s="207">
        <f t="shared" si="7"/>
        <v>0</v>
      </c>
      <c r="O63" s="104" t="str">
        <f t="shared" si="8"/>
        <v/>
      </c>
    </row>
    <row r="64" spans="1:15" s="25" customFormat="1" ht="12.6" customHeight="1" x14ac:dyDescent="0.2">
      <c r="A64" s="110" t="s">
        <v>148</v>
      </c>
      <c r="B64" s="27">
        <v>0</v>
      </c>
      <c r="C64" s="27">
        <v>10</v>
      </c>
      <c r="D64" s="27">
        <v>0</v>
      </c>
      <c r="E64" s="27"/>
      <c r="F64" s="27"/>
      <c r="G64" s="27"/>
      <c r="H64" s="27"/>
      <c r="I64" s="27"/>
      <c r="J64" s="27"/>
      <c r="K64" s="27">
        <v>0</v>
      </c>
      <c r="L64" s="27">
        <v>0</v>
      </c>
      <c r="M64" s="27">
        <v>0</v>
      </c>
      <c r="N64" s="207">
        <f t="shared" si="7"/>
        <v>10</v>
      </c>
      <c r="O64" s="104">
        <f t="shared" si="8"/>
        <v>10</v>
      </c>
    </row>
    <row r="65" spans="1:15" s="25" customFormat="1" ht="12.6" customHeight="1" x14ac:dyDescent="0.2">
      <c r="A65" s="110" t="s">
        <v>250</v>
      </c>
      <c r="B65" s="27">
        <v>0</v>
      </c>
      <c r="C65" s="27">
        <v>0</v>
      </c>
      <c r="D65" s="27">
        <v>1000</v>
      </c>
      <c r="E65" s="27"/>
      <c r="F65" s="27"/>
      <c r="G65" s="27"/>
      <c r="H65" s="27"/>
      <c r="I65" s="27"/>
      <c r="J65" s="27"/>
      <c r="K65" s="27">
        <v>0</v>
      </c>
      <c r="L65" s="27">
        <v>0</v>
      </c>
      <c r="M65" s="27">
        <v>0</v>
      </c>
      <c r="N65" s="220">
        <f t="shared" si="7"/>
        <v>1000</v>
      </c>
      <c r="O65" s="104">
        <f t="shared" si="8"/>
        <v>1000</v>
      </c>
    </row>
    <row r="66" spans="1:15" s="25" customFormat="1" ht="12.6" customHeight="1" x14ac:dyDescent="0.2">
      <c r="A66" s="110" t="s">
        <v>307</v>
      </c>
      <c r="B66" s="27">
        <v>0</v>
      </c>
      <c r="C66" s="27">
        <v>0</v>
      </c>
      <c r="D66" s="27">
        <v>0</v>
      </c>
      <c r="E66" s="27"/>
      <c r="F66" s="27"/>
      <c r="G66" s="27"/>
      <c r="H66" s="27"/>
      <c r="I66" s="27"/>
      <c r="J66" s="27"/>
      <c r="K66" s="27">
        <v>0</v>
      </c>
      <c r="L66" s="27">
        <v>0</v>
      </c>
      <c r="M66" s="27">
        <v>0</v>
      </c>
      <c r="N66" s="220">
        <f>SUM(B66:M66)</f>
        <v>0</v>
      </c>
      <c r="O66" s="104" t="str">
        <f t="shared" si="8"/>
        <v/>
      </c>
    </row>
    <row r="67" spans="1:15" s="25" customFormat="1" ht="12.6" customHeight="1" x14ac:dyDescent="0.2">
      <c r="A67" s="110" t="s">
        <v>652</v>
      </c>
      <c r="B67" s="27">
        <v>0</v>
      </c>
      <c r="C67" s="27">
        <v>0</v>
      </c>
      <c r="D67" s="27">
        <v>0</v>
      </c>
      <c r="E67" s="27"/>
      <c r="F67" s="27"/>
      <c r="G67" s="27"/>
      <c r="H67" s="27"/>
      <c r="I67" s="27"/>
      <c r="J67" s="27"/>
      <c r="K67" s="27">
        <v>0</v>
      </c>
      <c r="L67" s="27">
        <v>0</v>
      </c>
      <c r="M67" s="27">
        <v>0</v>
      </c>
      <c r="N67" s="220">
        <f>SUM(B67:M67)</f>
        <v>0</v>
      </c>
      <c r="O67" s="104" t="str">
        <f t="shared" si="8"/>
        <v/>
      </c>
    </row>
    <row r="68" spans="1:15" s="25" customFormat="1" ht="12.6" customHeight="1" x14ac:dyDescent="0.2">
      <c r="A68" s="110" t="s">
        <v>65</v>
      </c>
      <c r="B68" s="27">
        <v>35.869999999999997</v>
      </c>
      <c r="C68" s="27">
        <v>28.16</v>
      </c>
      <c r="D68" s="27">
        <v>32.61</v>
      </c>
      <c r="E68" s="27"/>
      <c r="F68" s="27"/>
      <c r="G68" s="27"/>
      <c r="H68" s="27"/>
      <c r="I68" s="27"/>
      <c r="J68" s="27"/>
      <c r="K68" s="27">
        <v>0</v>
      </c>
      <c r="L68" s="27">
        <v>0</v>
      </c>
      <c r="M68" s="27">
        <v>0</v>
      </c>
      <c r="N68" s="207">
        <f t="shared" si="7"/>
        <v>96.64</v>
      </c>
      <c r="O68" s="104">
        <f t="shared" si="8"/>
        <v>32.213333333333331</v>
      </c>
    </row>
    <row r="69" spans="1:15" s="25" customFormat="1" ht="12.6" customHeight="1" thickBot="1" x14ac:dyDescent="0.25">
      <c r="A69" s="171" t="s">
        <v>1</v>
      </c>
      <c r="B69" s="172">
        <f t="shared" ref="B69:M69" si="9">SUM(B58:B68)</f>
        <v>3108.87</v>
      </c>
      <c r="C69" s="172">
        <f t="shared" si="9"/>
        <v>5196.79</v>
      </c>
      <c r="D69" s="172">
        <f t="shared" si="9"/>
        <v>6532.61</v>
      </c>
      <c r="E69" s="172">
        <f t="shared" si="9"/>
        <v>0</v>
      </c>
      <c r="F69" s="172">
        <f t="shared" si="9"/>
        <v>0</v>
      </c>
      <c r="G69" s="172">
        <f t="shared" si="9"/>
        <v>0</v>
      </c>
      <c r="H69" s="172">
        <f t="shared" si="9"/>
        <v>0</v>
      </c>
      <c r="I69" s="172">
        <f t="shared" si="9"/>
        <v>0</v>
      </c>
      <c r="J69" s="172">
        <f t="shared" si="9"/>
        <v>0</v>
      </c>
      <c r="K69" s="172">
        <f>SUM(K58:K68)</f>
        <v>0</v>
      </c>
      <c r="L69" s="172">
        <f t="shared" si="9"/>
        <v>0</v>
      </c>
      <c r="M69" s="172">
        <f t="shared" si="9"/>
        <v>0</v>
      </c>
      <c r="N69" s="172">
        <f t="shared" si="7"/>
        <v>14838.27</v>
      </c>
      <c r="O69" s="294">
        <f>IFERROR(AVERAGEIF(B69:M69,"&gt;0"),"")</f>
        <v>4946.09</v>
      </c>
    </row>
    <row r="70" spans="1:15" s="25" customFormat="1" ht="12.6" customHeight="1" thickBot="1" x14ac:dyDescent="0.25">
      <c r="A70" s="4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43"/>
      <c r="O70" s="39"/>
    </row>
    <row r="71" spans="1:15" s="34" customFormat="1" ht="12.6" customHeight="1" thickBot="1" x14ac:dyDescent="0.25">
      <c r="A71" s="182" t="s">
        <v>9</v>
      </c>
      <c r="B71" s="181">
        <f>'[2]2020'!C14</f>
        <v>18443.490000000002</v>
      </c>
      <c r="C71" s="181">
        <f>'[2]2020'!D14</f>
        <v>18213.189999999999</v>
      </c>
      <c r="D71" s="181">
        <f>'[2]2020'!E14</f>
        <v>19669.87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f>'[2]2020'!K14</f>
        <v>0</v>
      </c>
      <c r="K71" s="181">
        <f>'[2]2020'!L14</f>
        <v>0</v>
      </c>
      <c r="L71" s="181">
        <f>'[2]2020'!M14</f>
        <v>0</v>
      </c>
      <c r="M71" s="181">
        <f>'[2]2020'!N14</f>
        <v>0</v>
      </c>
      <c r="N71" s="42"/>
      <c r="O71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5:C55 D55:L5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O83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28515625" customWidth="1"/>
    <col min="2" max="2" width="9.7109375" customWidth="1"/>
    <col min="3" max="3" width="11" customWidth="1"/>
    <col min="8" max="8" width="10" customWidth="1"/>
    <col min="9" max="9" width="10" bestFit="1" customWidth="1"/>
    <col min="11" max="11" width="8.85546875" customWidth="1"/>
    <col min="13" max="13" width="10" bestFit="1" customWidth="1"/>
    <col min="14" max="14" width="11.28515625" customWidth="1"/>
    <col min="15" max="15" width="10.5703125" customWidth="1"/>
  </cols>
  <sheetData>
    <row r="1" spans="1:15" ht="12.6" customHeight="1" x14ac:dyDescent="0.2">
      <c r="A1" s="543" t="str">
        <f>APUCARANA!A1</f>
        <v xml:space="preserve">ORDEM DOS ADVOGADOS DO BRASIL - Seção PR 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11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24"/>
      <c r="O3" s="120"/>
    </row>
    <row r="4" spans="1:15" ht="12.6" customHeight="1" thickBot="1" x14ac:dyDescent="0.25">
      <c r="A4" s="525" t="s">
        <v>267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119"/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7"/>
      <c r="O5" s="378"/>
    </row>
    <row r="6" spans="1:15" ht="12.6" customHeight="1" thickBot="1" x14ac:dyDescent="0.25">
      <c r="A6" s="122" t="s">
        <v>0</v>
      </c>
      <c r="B6" s="23">
        <f>APUCARANA!B6</f>
        <v>43831</v>
      </c>
      <c r="C6" s="23">
        <f>APUCARANA!C6</f>
        <v>43862</v>
      </c>
      <c r="D6" s="23">
        <f>APUCARANA!D6</f>
        <v>43891</v>
      </c>
      <c r="E6" s="23">
        <f>APUCARANA!E6</f>
        <v>43922</v>
      </c>
      <c r="F6" s="23">
        <f>APUCARANA!F6</f>
        <v>43952</v>
      </c>
      <c r="G6" s="23">
        <f>APUCARANA!G6</f>
        <v>43983</v>
      </c>
      <c r="H6" s="23">
        <f>APUCARANA!H6</f>
        <v>44013</v>
      </c>
      <c r="I6" s="23">
        <f>APUCARANA!I6</f>
        <v>44044</v>
      </c>
      <c r="J6" s="23">
        <f>APUCARANA!J6</f>
        <v>44075</v>
      </c>
      <c r="K6" s="23">
        <f>APUCARANA!K6</f>
        <v>44105</v>
      </c>
      <c r="L6" s="23">
        <f>APUCARANA!L6</f>
        <v>44136</v>
      </c>
      <c r="M6" s="23">
        <f>APUCARANA!M6</f>
        <v>44166</v>
      </c>
      <c r="N6" s="24" t="str">
        <f>APUCARANA!N6</f>
        <v>Total</v>
      </c>
      <c r="O6" s="123" t="str">
        <f>APUCARANA!O6</f>
        <v>Média</v>
      </c>
    </row>
    <row r="7" spans="1:15" ht="12.6" customHeight="1" x14ac:dyDescent="0.2">
      <c r="A7" s="103" t="s">
        <v>419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>SUM(B7:M7)</f>
        <v>0</v>
      </c>
      <c r="O7" s="104" t="str">
        <f t="shared" ref="O7:O50" si="0">IFERROR(AVERAGEIF(B7:M7,"&gt;0"),"")</f>
        <v/>
      </c>
    </row>
    <row r="8" spans="1:15" s="25" customFormat="1" ht="12.6" customHeight="1" x14ac:dyDescent="0.2">
      <c r="A8" s="103" t="s">
        <v>113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50" si="1">SUM(B8:M8)</f>
        <v>0</v>
      </c>
      <c r="O8" s="104" t="str">
        <f t="shared" si="0"/>
        <v/>
      </c>
    </row>
    <row r="9" spans="1:15" ht="12.6" customHeight="1" x14ac:dyDescent="0.2">
      <c r="A9" s="103" t="s">
        <v>491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1"/>
        <v>0</v>
      </c>
      <c r="O9" s="104" t="str">
        <f t="shared" si="0"/>
        <v/>
      </c>
    </row>
    <row r="10" spans="1:15" ht="12.6" customHeight="1" x14ac:dyDescent="0.2">
      <c r="A10" s="103" t="s">
        <v>407</v>
      </c>
      <c r="B10" s="26">
        <v>0</v>
      </c>
      <c r="C10" s="26">
        <v>0</v>
      </c>
      <c r="D10" s="26">
        <v>82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1"/>
        <v>82</v>
      </c>
      <c r="O10" s="104">
        <f t="shared" si="0"/>
        <v>82</v>
      </c>
    </row>
    <row r="11" spans="1:15" ht="12.6" customHeight="1" x14ac:dyDescent="0.2">
      <c r="A11" s="103" t="s">
        <v>154</v>
      </c>
      <c r="B11" s="26">
        <v>0</v>
      </c>
      <c r="C11" s="26">
        <v>0</v>
      </c>
      <c r="D11" s="26">
        <v>129.5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1"/>
        <v>129.5</v>
      </c>
      <c r="O11" s="104">
        <f t="shared" si="0"/>
        <v>129.5</v>
      </c>
    </row>
    <row r="12" spans="1:15" ht="12.6" customHeight="1" x14ac:dyDescent="0.2">
      <c r="A12" s="103" t="s">
        <v>420</v>
      </c>
      <c r="B12" s="26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1"/>
        <v>0</v>
      </c>
      <c r="O12" s="104" t="str">
        <f t="shared" si="0"/>
        <v/>
      </c>
    </row>
    <row r="13" spans="1:15" ht="12.6" customHeight="1" x14ac:dyDescent="0.2">
      <c r="A13" s="103" t="s">
        <v>131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1"/>
        <v>0</v>
      </c>
      <c r="O13" s="104" t="str">
        <f t="shared" si="0"/>
        <v/>
      </c>
    </row>
    <row r="14" spans="1:15" ht="12.6" customHeight="1" x14ac:dyDescent="0.2">
      <c r="A14" s="157" t="s">
        <v>167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1"/>
        <v>0</v>
      </c>
      <c r="O14" s="104" t="str">
        <f t="shared" si="0"/>
        <v/>
      </c>
    </row>
    <row r="15" spans="1:15" ht="12.6" customHeight="1" x14ac:dyDescent="0.2">
      <c r="A15" s="125" t="s">
        <v>70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1"/>
        <v>0</v>
      </c>
      <c r="O15" s="104" t="str">
        <f t="shared" si="0"/>
        <v/>
      </c>
    </row>
    <row r="16" spans="1:15" s="25" customFormat="1" ht="12.6" customHeight="1" x14ac:dyDescent="0.2">
      <c r="A16" s="103" t="s">
        <v>187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219">
        <f t="shared" si="1"/>
        <v>0</v>
      </c>
      <c r="O16" s="104" t="str">
        <f t="shared" si="0"/>
        <v/>
      </c>
    </row>
    <row r="17" spans="1:15" ht="12.6" customHeight="1" x14ac:dyDescent="0.2">
      <c r="A17" s="125" t="s">
        <v>492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1"/>
        <v>0</v>
      </c>
      <c r="O17" s="104" t="str">
        <f t="shared" si="0"/>
        <v/>
      </c>
    </row>
    <row r="18" spans="1:15" ht="12.6" customHeight="1" x14ac:dyDescent="0.2">
      <c r="A18" s="125" t="s">
        <v>67</v>
      </c>
      <c r="B18" s="26">
        <v>0</v>
      </c>
      <c r="C18" s="26">
        <v>0</v>
      </c>
      <c r="D18" s="26">
        <v>85.5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1"/>
        <v>85.5</v>
      </c>
      <c r="O18" s="104">
        <f t="shared" si="0"/>
        <v>85.5</v>
      </c>
    </row>
    <row r="19" spans="1:15" ht="12.6" customHeight="1" x14ac:dyDescent="0.2">
      <c r="A19" s="125" t="s">
        <v>272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1"/>
        <v>0</v>
      </c>
      <c r="O19" s="104" t="str">
        <f t="shared" si="0"/>
        <v/>
      </c>
    </row>
    <row r="20" spans="1:15" ht="12.6" customHeight="1" x14ac:dyDescent="0.2">
      <c r="A20" s="125" t="s">
        <v>313</v>
      </c>
      <c r="B20" s="26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1"/>
        <v>0</v>
      </c>
      <c r="O20" s="104" t="str">
        <f t="shared" si="0"/>
        <v/>
      </c>
    </row>
    <row r="21" spans="1:15" ht="12.6" customHeight="1" x14ac:dyDescent="0.2">
      <c r="A21" s="125" t="s">
        <v>522</v>
      </c>
      <c r="B21" s="26">
        <v>0</v>
      </c>
      <c r="C21" s="26">
        <v>90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1"/>
        <v>90</v>
      </c>
      <c r="O21" s="104">
        <f t="shared" si="0"/>
        <v>90</v>
      </c>
    </row>
    <row r="22" spans="1:15" ht="12.6" customHeight="1" x14ac:dyDescent="0.2">
      <c r="A22" s="103" t="s">
        <v>518</v>
      </c>
      <c r="B22" s="26">
        <v>170</v>
      </c>
      <c r="C22" s="26">
        <v>250</v>
      </c>
      <c r="D22" s="26">
        <v>400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1"/>
        <v>820</v>
      </c>
      <c r="O22" s="104">
        <f t="shared" si="0"/>
        <v>273.33333333333331</v>
      </c>
    </row>
    <row r="23" spans="1:15" ht="12.6" customHeight="1" x14ac:dyDescent="0.2">
      <c r="A23" s="103" t="s">
        <v>523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1"/>
        <v>0</v>
      </c>
      <c r="O23" s="104" t="str">
        <f t="shared" si="0"/>
        <v/>
      </c>
    </row>
    <row r="24" spans="1:15" ht="12.6" customHeight="1" x14ac:dyDescent="0.2">
      <c r="A24" s="103" t="s">
        <v>399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1"/>
        <v>0</v>
      </c>
      <c r="O24" s="104" t="str">
        <f t="shared" si="0"/>
        <v/>
      </c>
    </row>
    <row r="25" spans="1:15" ht="12.6" customHeight="1" x14ac:dyDescent="0.2">
      <c r="A25" s="103" t="s">
        <v>88</v>
      </c>
      <c r="B25" s="26">
        <v>46.15</v>
      </c>
      <c r="C25" s="26">
        <v>155</v>
      </c>
      <c r="D25" s="26">
        <v>59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1"/>
        <v>260.14999999999998</v>
      </c>
      <c r="O25" s="104">
        <f t="shared" si="0"/>
        <v>86.716666666666654</v>
      </c>
    </row>
    <row r="26" spans="1:15" s="25" customFormat="1" ht="12.6" customHeight="1" x14ac:dyDescent="0.2">
      <c r="A26" s="115" t="s">
        <v>413</v>
      </c>
      <c r="B26" s="26">
        <v>0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1"/>
        <v>0</v>
      </c>
      <c r="O26" s="104" t="str">
        <f t="shared" si="0"/>
        <v/>
      </c>
    </row>
    <row r="27" spans="1:15" ht="12.6" customHeight="1" x14ac:dyDescent="0.2">
      <c r="A27" s="103" t="s">
        <v>77</v>
      </c>
      <c r="B27" s="26">
        <v>0</v>
      </c>
      <c r="C27" s="26">
        <v>289.5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1"/>
        <v>289.5</v>
      </c>
      <c r="O27" s="104">
        <f t="shared" si="0"/>
        <v>289.5</v>
      </c>
    </row>
    <row r="28" spans="1:15" ht="12.6" customHeight="1" x14ac:dyDescent="0.2">
      <c r="A28" s="103" t="s">
        <v>126</v>
      </c>
      <c r="B28" s="26">
        <v>0</v>
      </c>
      <c r="C28" s="26">
        <v>0</v>
      </c>
      <c r="D28" s="26">
        <v>315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1"/>
        <v>315</v>
      </c>
      <c r="O28" s="104">
        <f t="shared" si="0"/>
        <v>315</v>
      </c>
    </row>
    <row r="29" spans="1:15" ht="12.6" customHeight="1" x14ac:dyDescent="0.2">
      <c r="A29" s="103" t="s">
        <v>111</v>
      </c>
      <c r="B29" s="26">
        <v>0</v>
      </c>
      <c r="C29" s="26">
        <v>366.12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1"/>
        <v>366.12</v>
      </c>
      <c r="O29" s="104">
        <f t="shared" si="0"/>
        <v>366.12</v>
      </c>
    </row>
    <row r="30" spans="1:15" ht="12.6" customHeight="1" x14ac:dyDescent="0.2">
      <c r="A30" s="103" t="s">
        <v>69</v>
      </c>
      <c r="B30" s="26">
        <v>0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1"/>
        <v>0</v>
      </c>
      <c r="O30" s="104" t="str">
        <f t="shared" si="0"/>
        <v/>
      </c>
    </row>
    <row r="31" spans="1:15" ht="12.6" customHeight="1" x14ac:dyDescent="0.2">
      <c r="A31" s="103" t="s">
        <v>76</v>
      </c>
      <c r="B31" s="26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1"/>
        <v>0</v>
      </c>
      <c r="O31" s="104" t="str">
        <f t="shared" si="0"/>
        <v/>
      </c>
    </row>
    <row r="32" spans="1:15" ht="12.6" customHeight="1" x14ac:dyDescent="0.2">
      <c r="A32" s="103" t="s">
        <v>643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1"/>
        <v>0</v>
      </c>
      <c r="O32" s="104" t="str">
        <f t="shared" si="0"/>
        <v/>
      </c>
    </row>
    <row r="33" spans="1:15" ht="12.6" customHeight="1" x14ac:dyDescent="0.2">
      <c r="A33" s="103" t="s">
        <v>524</v>
      </c>
      <c r="B33" s="26">
        <v>575</v>
      </c>
      <c r="C33" s="26">
        <v>575</v>
      </c>
      <c r="D33" s="26">
        <v>120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1"/>
        <v>1270</v>
      </c>
      <c r="O33" s="104">
        <f t="shared" si="0"/>
        <v>423.33333333333331</v>
      </c>
    </row>
    <row r="34" spans="1:15" ht="12.6" customHeight="1" x14ac:dyDescent="0.2">
      <c r="A34" s="103" t="s">
        <v>644</v>
      </c>
      <c r="B34" s="26">
        <v>0</v>
      </c>
      <c r="C34" s="26">
        <v>700</v>
      </c>
      <c r="D34" s="26">
        <v>900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1"/>
        <v>1600</v>
      </c>
      <c r="O34" s="104">
        <f t="shared" si="0"/>
        <v>800</v>
      </c>
    </row>
    <row r="35" spans="1:15" ht="12.6" customHeight="1" x14ac:dyDescent="0.2">
      <c r="A35" s="103" t="s">
        <v>525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1"/>
        <v>0</v>
      </c>
      <c r="O35" s="104" t="str">
        <f t="shared" si="0"/>
        <v/>
      </c>
    </row>
    <row r="36" spans="1:15" ht="12.6" customHeight="1" x14ac:dyDescent="0.2">
      <c r="A36" s="103" t="s">
        <v>526</v>
      </c>
      <c r="B36" s="26">
        <v>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1"/>
        <v>0</v>
      </c>
      <c r="O36" s="104" t="str">
        <f t="shared" si="0"/>
        <v/>
      </c>
    </row>
    <row r="37" spans="1:15" ht="12.6" customHeight="1" x14ac:dyDescent="0.2">
      <c r="A37" s="103" t="s">
        <v>501</v>
      </c>
      <c r="B37" s="26">
        <v>0</v>
      </c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1"/>
        <v>0</v>
      </c>
      <c r="O37" s="104" t="str">
        <f t="shared" si="0"/>
        <v/>
      </c>
    </row>
    <row r="38" spans="1:15" ht="12.6" customHeight="1" x14ac:dyDescent="0.2">
      <c r="A38" s="103" t="s">
        <v>112</v>
      </c>
      <c r="B38" s="26">
        <v>0</v>
      </c>
      <c r="C38" s="26">
        <v>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1"/>
        <v>0</v>
      </c>
      <c r="O38" s="104" t="str">
        <f t="shared" si="0"/>
        <v/>
      </c>
    </row>
    <row r="39" spans="1:15" ht="12.6" customHeight="1" x14ac:dyDescent="0.2">
      <c r="A39" s="103" t="s">
        <v>95</v>
      </c>
      <c r="B39" s="26">
        <v>240.09</v>
      </c>
      <c r="C39" s="26">
        <v>235.01</v>
      </c>
      <c r="D39" s="26">
        <v>262.33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1"/>
        <v>737.43000000000006</v>
      </c>
      <c r="O39" s="104">
        <f t="shared" si="0"/>
        <v>245.81000000000003</v>
      </c>
    </row>
    <row r="40" spans="1:15" s="25" customFormat="1" ht="12.6" customHeight="1" x14ac:dyDescent="0.2">
      <c r="A40" s="103" t="s">
        <v>98</v>
      </c>
      <c r="B40" s="26">
        <v>0</v>
      </c>
      <c r="C40" s="26">
        <v>0</v>
      </c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1"/>
        <v>0</v>
      </c>
      <c r="O40" s="104" t="str">
        <f t="shared" si="0"/>
        <v/>
      </c>
    </row>
    <row r="41" spans="1:15" ht="12.6" customHeight="1" x14ac:dyDescent="0.2">
      <c r="A41" s="103" t="s">
        <v>96</v>
      </c>
      <c r="B41" s="26">
        <v>325</v>
      </c>
      <c r="C41" s="26">
        <v>489.9</v>
      </c>
      <c r="D41" s="26">
        <v>339.9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1"/>
        <v>1154.8</v>
      </c>
      <c r="O41" s="104">
        <f t="shared" si="0"/>
        <v>384.93333333333334</v>
      </c>
    </row>
    <row r="42" spans="1:15" ht="12.6" customHeight="1" x14ac:dyDescent="0.2">
      <c r="A42" s="103" t="s">
        <v>206</v>
      </c>
      <c r="B42" s="26">
        <v>70.8</v>
      </c>
      <c r="C42" s="26">
        <v>70.8</v>
      </c>
      <c r="D42" s="26">
        <v>70.8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1"/>
        <v>212.39999999999998</v>
      </c>
      <c r="O42" s="104">
        <f t="shared" si="0"/>
        <v>70.8</v>
      </c>
    </row>
    <row r="43" spans="1:15" s="25" customFormat="1" ht="12.6" customHeight="1" x14ac:dyDescent="0.2">
      <c r="A43" s="103" t="s">
        <v>269</v>
      </c>
      <c r="B43" s="26">
        <v>0</v>
      </c>
      <c r="C43" s="26">
        <v>0</v>
      </c>
      <c r="D43" s="26">
        <v>0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1"/>
        <v>0</v>
      </c>
      <c r="O43" s="104" t="str">
        <f t="shared" si="0"/>
        <v/>
      </c>
    </row>
    <row r="44" spans="1:15" ht="12.6" customHeight="1" x14ac:dyDescent="0.2">
      <c r="A44" s="103" t="s">
        <v>74</v>
      </c>
      <c r="B44" s="26">
        <v>0</v>
      </c>
      <c r="C44" s="26">
        <v>0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1"/>
        <v>0</v>
      </c>
      <c r="O44" s="104" t="str">
        <f t="shared" si="0"/>
        <v/>
      </c>
    </row>
    <row r="45" spans="1:15" ht="12.6" customHeight="1" x14ac:dyDescent="0.2">
      <c r="A45" s="103" t="s">
        <v>175</v>
      </c>
      <c r="B45" s="26">
        <v>0</v>
      </c>
      <c r="C45" s="26">
        <v>0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1"/>
        <v>0</v>
      </c>
      <c r="O45" s="104" t="str">
        <f t="shared" si="0"/>
        <v/>
      </c>
    </row>
    <row r="46" spans="1:15" ht="12.6" customHeight="1" x14ac:dyDescent="0.2">
      <c r="A46" s="103" t="s">
        <v>75</v>
      </c>
      <c r="B46" s="26">
        <v>229.42</v>
      </c>
      <c r="C46" s="26">
        <v>229.42</v>
      </c>
      <c r="D46" s="26">
        <v>229.42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1"/>
        <v>688.26</v>
      </c>
      <c r="O46" s="104">
        <f t="shared" si="0"/>
        <v>229.42</v>
      </c>
    </row>
    <row r="47" spans="1:15" ht="12.6" customHeight="1" x14ac:dyDescent="0.2">
      <c r="A47" s="103" t="s">
        <v>79</v>
      </c>
      <c r="B47" s="26">
        <v>0</v>
      </c>
      <c r="C47" s="26">
        <v>0</v>
      </c>
      <c r="D47" s="26">
        <v>0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1"/>
        <v>0</v>
      </c>
      <c r="O47" s="104" t="str">
        <f t="shared" si="0"/>
        <v/>
      </c>
    </row>
    <row r="48" spans="1:15" ht="12.6" customHeight="1" x14ac:dyDescent="0.2">
      <c r="A48" s="103" t="s">
        <v>521</v>
      </c>
      <c r="B48" s="26">
        <v>0</v>
      </c>
      <c r="C48" s="26">
        <v>1357.79</v>
      </c>
      <c r="D48" s="26">
        <v>0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1"/>
        <v>1357.79</v>
      </c>
      <c r="O48" s="104">
        <f t="shared" si="0"/>
        <v>1357.79</v>
      </c>
    </row>
    <row r="49" spans="1:15" s="25" customFormat="1" ht="12.6" customHeight="1" x14ac:dyDescent="0.2">
      <c r="A49" s="103" t="s">
        <v>347</v>
      </c>
      <c r="B49" s="26">
        <v>0</v>
      </c>
      <c r="C49" s="26">
        <v>0</v>
      </c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1"/>
        <v>0</v>
      </c>
      <c r="O49" s="104" t="str">
        <f t="shared" si="0"/>
        <v/>
      </c>
    </row>
    <row r="50" spans="1:15" ht="12.6" customHeight="1" x14ac:dyDescent="0.2">
      <c r="A50" s="103" t="s">
        <v>81</v>
      </c>
      <c r="B50" s="26">
        <v>146.27000000000001</v>
      </c>
      <c r="C50" s="26">
        <v>146.25</v>
      </c>
      <c r="D50" s="26">
        <v>146.22999999999999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1"/>
        <v>438.75</v>
      </c>
      <c r="O50" s="104">
        <f t="shared" si="0"/>
        <v>146.25</v>
      </c>
    </row>
    <row r="51" spans="1:15" ht="12.6" customHeight="1" thickBot="1" x14ac:dyDescent="0.25">
      <c r="A51" s="163" t="s">
        <v>1</v>
      </c>
      <c r="B51" s="173">
        <f t="shared" ref="B51:M51" si="2">SUM(B7:B50)</f>
        <v>1802.73</v>
      </c>
      <c r="C51" s="173">
        <f t="shared" si="2"/>
        <v>4954.7900000000009</v>
      </c>
      <c r="D51" s="173">
        <f t="shared" si="2"/>
        <v>3139.6800000000003</v>
      </c>
      <c r="E51" s="173">
        <f t="shared" si="2"/>
        <v>0</v>
      </c>
      <c r="F51" s="173">
        <f t="shared" si="2"/>
        <v>0</v>
      </c>
      <c r="G51" s="173">
        <f t="shared" si="2"/>
        <v>0</v>
      </c>
      <c r="H51" s="173">
        <f t="shared" si="2"/>
        <v>0</v>
      </c>
      <c r="I51" s="173">
        <f t="shared" si="2"/>
        <v>0</v>
      </c>
      <c r="J51" s="173">
        <f t="shared" si="2"/>
        <v>0</v>
      </c>
      <c r="K51" s="173">
        <f t="shared" si="2"/>
        <v>0</v>
      </c>
      <c r="L51" s="173">
        <f t="shared" si="2"/>
        <v>0</v>
      </c>
      <c r="M51" s="173">
        <f t="shared" si="2"/>
        <v>0</v>
      </c>
      <c r="N51" s="173">
        <f>SUM(N7:N50)</f>
        <v>9897.2000000000007</v>
      </c>
      <c r="O51" s="305">
        <f>IFERROR(AVERAGEIF(B51:M51,"&gt;0"),"")</f>
        <v>3299.0666666666671</v>
      </c>
    </row>
    <row r="52" spans="1:15" ht="12.6" customHeight="1" thickBo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1"/>
    </row>
    <row r="53" spans="1:15" ht="12.6" customHeight="1" thickBot="1" x14ac:dyDescent="0.25">
      <c r="A53" s="63" t="s">
        <v>2</v>
      </c>
      <c r="B53" s="105">
        <f t="shared" ref="B53:O53" si="3">B6</f>
        <v>43831</v>
      </c>
      <c r="C53" s="106">
        <f t="shared" si="3"/>
        <v>43862</v>
      </c>
      <c r="D53" s="106">
        <f t="shared" si="3"/>
        <v>43891</v>
      </c>
      <c r="E53" s="106">
        <f t="shared" si="3"/>
        <v>43922</v>
      </c>
      <c r="F53" s="106">
        <f t="shared" si="3"/>
        <v>43952</v>
      </c>
      <c r="G53" s="106">
        <f t="shared" si="3"/>
        <v>43983</v>
      </c>
      <c r="H53" s="106">
        <f t="shared" si="3"/>
        <v>44013</v>
      </c>
      <c r="I53" s="106">
        <f t="shared" si="3"/>
        <v>44044</v>
      </c>
      <c r="J53" s="106">
        <f t="shared" si="3"/>
        <v>44075</v>
      </c>
      <c r="K53" s="106">
        <f t="shared" si="3"/>
        <v>44105</v>
      </c>
      <c r="L53" s="106">
        <f t="shared" si="3"/>
        <v>44136</v>
      </c>
      <c r="M53" s="106">
        <f t="shared" si="3"/>
        <v>44166</v>
      </c>
      <c r="N53" s="107" t="str">
        <f t="shared" si="3"/>
        <v>Total</v>
      </c>
      <c r="O53" s="118" t="str">
        <f t="shared" si="3"/>
        <v>Média</v>
      </c>
    </row>
    <row r="54" spans="1:15" ht="12.6" customHeight="1" x14ac:dyDescent="0.2">
      <c r="A54" s="109" t="s">
        <v>5</v>
      </c>
      <c r="B54" s="27">
        <v>0</v>
      </c>
      <c r="C54" s="27">
        <v>5000</v>
      </c>
      <c r="D54" s="27">
        <v>6000</v>
      </c>
      <c r="E54" s="27"/>
      <c r="F54" s="27"/>
      <c r="G54" s="27"/>
      <c r="H54" s="27"/>
      <c r="I54" s="27"/>
      <c r="J54" s="27"/>
      <c r="K54" s="27">
        <v>0</v>
      </c>
      <c r="L54" s="27">
        <v>0</v>
      </c>
      <c r="M54" s="27">
        <v>0</v>
      </c>
      <c r="N54" s="207">
        <f t="shared" ref="N54:N63" si="4">SUM(B54:M54)</f>
        <v>11000</v>
      </c>
      <c r="O54" s="104">
        <f>IFERROR(AVERAGEIF(B54:M54,"&gt;0"),"")</f>
        <v>5500</v>
      </c>
    </row>
    <row r="55" spans="1:15" ht="12.6" customHeight="1" x14ac:dyDescent="0.2">
      <c r="A55" s="109" t="s">
        <v>527</v>
      </c>
      <c r="B55" s="27">
        <v>0</v>
      </c>
      <c r="C55" s="27">
        <v>349.18</v>
      </c>
      <c r="D55" s="27">
        <v>0</v>
      </c>
      <c r="E55" s="27"/>
      <c r="F55" s="27"/>
      <c r="G55" s="27"/>
      <c r="H55" s="27"/>
      <c r="I55" s="27"/>
      <c r="J55" s="27"/>
      <c r="K55" s="27">
        <v>0</v>
      </c>
      <c r="L55" s="27">
        <v>0</v>
      </c>
      <c r="M55" s="27">
        <v>0</v>
      </c>
      <c r="N55" s="207">
        <f t="shared" si="4"/>
        <v>349.18</v>
      </c>
      <c r="O55" s="104">
        <f t="shared" ref="O55:O63" si="5">IFERROR(AVERAGEIF(B55:M55,"&gt;0"),"")</f>
        <v>349.18</v>
      </c>
    </row>
    <row r="56" spans="1:15" ht="12.6" customHeight="1" x14ac:dyDescent="0.2">
      <c r="A56" s="109" t="s">
        <v>528</v>
      </c>
      <c r="B56" s="27">
        <v>0</v>
      </c>
      <c r="C56" s="27">
        <v>0</v>
      </c>
      <c r="D56" s="27">
        <v>0</v>
      </c>
      <c r="E56" s="27"/>
      <c r="F56" s="27"/>
      <c r="G56" s="27"/>
      <c r="H56" s="27"/>
      <c r="I56" s="27"/>
      <c r="J56" s="27"/>
      <c r="K56" s="27">
        <v>0</v>
      </c>
      <c r="L56" s="27">
        <v>0</v>
      </c>
      <c r="M56" s="27">
        <v>0</v>
      </c>
      <c r="N56" s="207">
        <f>SUM(B56:M56)</f>
        <v>0</v>
      </c>
      <c r="O56" s="104" t="str">
        <f t="shared" si="5"/>
        <v/>
      </c>
    </row>
    <row r="57" spans="1:15" ht="12.6" customHeight="1" x14ac:dyDescent="0.2">
      <c r="A57" s="109" t="s">
        <v>516</v>
      </c>
      <c r="B57" s="27">
        <v>800</v>
      </c>
      <c r="C57" s="27">
        <v>800</v>
      </c>
      <c r="D57" s="27">
        <v>800</v>
      </c>
      <c r="E57" s="27"/>
      <c r="F57" s="27"/>
      <c r="G57" s="27"/>
      <c r="H57" s="27"/>
      <c r="I57" s="27"/>
      <c r="J57" s="27"/>
      <c r="K57" s="27">
        <v>0</v>
      </c>
      <c r="L57" s="27">
        <v>0</v>
      </c>
      <c r="M57" s="27">
        <v>0</v>
      </c>
      <c r="N57" s="207">
        <f>SUM(B57:M57)</f>
        <v>2400</v>
      </c>
      <c r="O57" s="104">
        <f t="shared" si="5"/>
        <v>800</v>
      </c>
    </row>
    <row r="58" spans="1:15" ht="12.6" customHeight="1" x14ac:dyDescent="0.2">
      <c r="A58" s="109" t="s">
        <v>148</v>
      </c>
      <c r="B58" s="27">
        <v>10</v>
      </c>
      <c r="C58" s="27">
        <v>10</v>
      </c>
      <c r="D58" s="27">
        <v>10</v>
      </c>
      <c r="E58" s="27"/>
      <c r="F58" s="27"/>
      <c r="G58" s="27"/>
      <c r="H58" s="27"/>
      <c r="I58" s="27"/>
      <c r="J58" s="27"/>
      <c r="K58" s="27">
        <v>0</v>
      </c>
      <c r="L58" s="27">
        <v>0</v>
      </c>
      <c r="M58" s="27">
        <v>0</v>
      </c>
      <c r="N58" s="207">
        <f>SUM(B58:M58)</f>
        <v>30</v>
      </c>
      <c r="O58" s="104">
        <f t="shared" si="5"/>
        <v>10</v>
      </c>
    </row>
    <row r="59" spans="1:15" ht="12.6" customHeight="1" x14ac:dyDescent="0.2">
      <c r="A59" s="109" t="s">
        <v>61</v>
      </c>
      <c r="B59" s="27">
        <v>0</v>
      </c>
      <c r="C59" s="27">
        <v>0</v>
      </c>
      <c r="D59" s="27">
        <v>0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07">
        <f t="shared" si="4"/>
        <v>0</v>
      </c>
      <c r="O59" s="104" t="str">
        <f t="shared" si="5"/>
        <v/>
      </c>
    </row>
    <row r="60" spans="1:15" ht="12.6" customHeight="1" x14ac:dyDescent="0.2">
      <c r="A60" s="110" t="s">
        <v>3</v>
      </c>
      <c r="B60" s="27">
        <v>17.2</v>
      </c>
      <c r="C60" s="27">
        <v>56.8</v>
      </c>
      <c r="D60" s="27">
        <v>52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07">
        <f t="shared" si="4"/>
        <v>126</v>
      </c>
      <c r="O60" s="104">
        <f t="shared" si="5"/>
        <v>42</v>
      </c>
    </row>
    <row r="61" spans="1:15" ht="12.6" customHeight="1" x14ac:dyDescent="0.2">
      <c r="A61" s="110" t="s">
        <v>508</v>
      </c>
      <c r="B61" s="27">
        <v>0</v>
      </c>
      <c r="C61" s="27">
        <v>0</v>
      </c>
      <c r="D61" s="27">
        <v>0</v>
      </c>
      <c r="E61" s="27"/>
      <c r="F61" s="27"/>
      <c r="G61" s="27"/>
      <c r="H61" s="27"/>
      <c r="I61" s="27"/>
      <c r="J61" s="27"/>
      <c r="K61" s="27">
        <v>0</v>
      </c>
      <c r="L61" s="27">
        <v>0</v>
      </c>
      <c r="M61" s="27">
        <v>0</v>
      </c>
      <c r="N61" s="207">
        <f t="shared" si="4"/>
        <v>0</v>
      </c>
      <c r="O61" s="104" t="str">
        <f t="shared" si="5"/>
        <v/>
      </c>
    </row>
    <row r="62" spans="1:15" ht="12.6" customHeight="1" x14ac:dyDescent="0.2">
      <c r="A62" s="110" t="s">
        <v>650</v>
      </c>
      <c r="B62" s="27">
        <v>0</v>
      </c>
      <c r="C62" s="27">
        <v>0</v>
      </c>
      <c r="D62" s="27">
        <v>0</v>
      </c>
      <c r="E62" s="27"/>
      <c r="F62" s="27"/>
      <c r="G62" s="27"/>
      <c r="H62" s="27"/>
      <c r="I62" s="27"/>
      <c r="J62" s="27"/>
      <c r="K62" s="27">
        <v>0</v>
      </c>
      <c r="L62" s="27">
        <v>0</v>
      </c>
      <c r="M62" s="27">
        <v>0</v>
      </c>
      <c r="N62" s="207">
        <f t="shared" si="4"/>
        <v>0</v>
      </c>
      <c r="O62" s="104" t="str">
        <f t="shared" si="5"/>
        <v/>
      </c>
    </row>
    <row r="63" spans="1:15" ht="12.6" customHeight="1" x14ac:dyDescent="0.2">
      <c r="A63" s="110" t="s">
        <v>65</v>
      </c>
      <c r="B63" s="27">
        <v>116.29</v>
      </c>
      <c r="C63" s="27">
        <v>83.75</v>
      </c>
      <c r="D63" s="27">
        <v>102.11</v>
      </c>
      <c r="E63" s="27"/>
      <c r="F63" s="27"/>
      <c r="G63" s="27"/>
      <c r="H63" s="27"/>
      <c r="I63" s="27"/>
      <c r="J63" s="27"/>
      <c r="K63" s="27">
        <v>0</v>
      </c>
      <c r="L63" s="27">
        <v>0</v>
      </c>
      <c r="M63" s="27">
        <v>0</v>
      </c>
      <c r="N63" s="207">
        <f t="shared" si="4"/>
        <v>302.15000000000003</v>
      </c>
      <c r="O63" s="104">
        <f t="shared" si="5"/>
        <v>100.71666666666668</v>
      </c>
    </row>
    <row r="64" spans="1:15" ht="12.6" customHeight="1" thickBot="1" x14ac:dyDescent="0.25">
      <c r="A64" s="171" t="s">
        <v>1</v>
      </c>
      <c r="B64" s="172">
        <f t="shared" ref="B64:M64" si="6">SUM(B54:B63)</f>
        <v>943.49</v>
      </c>
      <c r="C64" s="172">
        <f t="shared" si="6"/>
        <v>6299.7300000000005</v>
      </c>
      <c r="D64" s="172">
        <f t="shared" si="6"/>
        <v>6964.11</v>
      </c>
      <c r="E64" s="172">
        <f t="shared" si="6"/>
        <v>0</v>
      </c>
      <c r="F64" s="172">
        <f t="shared" si="6"/>
        <v>0</v>
      </c>
      <c r="G64" s="172">
        <f t="shared" si="6"/>
        <v>0</v>
      </c>
      <c r="H64" s="172">
        <f t="shared" si="6"/>
        <v>0</v>
      </c>
      <c r="I64" s="172">
        <f t="shared" si="6"/>
        <v>0</v>
      </c>
      <c r="J64" s="172">
        <f t="shared" si="6"/>
        <v>0</v>
      </c>
      <c r="K64" s="172">
        <f t="shared" si="6"/>
        <v>0</v>
      </c>
      <c r="L64" s="172">
        <f t="shared" si="6"/>
        <v>0</v>
      </c>
      <c r="M64" s="172">
        <f t="shared" si="6"/>
        <v>0</v>
      </c>
      <c r="N64" s="174">
        <f>SUM(B64:M64)</f>
        <v>14207.33</v>
      </c>
      <c r="O64" s="294">
        <f>IFERROR(AVERAGEIF(B64:M64,"&gt;0"),"")</f>
        <v>4735.7766666666666</v>
      </c>
    </row>
    <row r="65" spans="1:15" ht="12.6" customHeight="1" thickBot="1" x14ac:dyDescent="0.25">
      <c r="A65" s="4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43"/>
      <c r="O65" s="39"/>
    </row>
    <row r="66" spans="1:15" ht="12.6" customHeight="1" thickBot="1" x14ac:dyDescent="0.25">
      <c r="A66" s="182" t="s">
        <v>9</v>
      </c>
      <c r="B66" s="181">
        <f>'[2]2020'!C15</f>
        <v>43821.19</v>
      </c>
      <c r="C66" s="181">
        <f>'[2]2020'!D15</f>
        <v>45065.67</v>
      </c>
      <c r="D66" s="181">
        <f>'[2]2020'!E15</f>
        <v>49012.5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f>'[2]2020'!K15</f>
        <v>0</v>
      </c>
      <c r="K66" s="181">
        <f>'[2]2020'!L15</f>
        <v>0</v>
      </c>
      <c r="L66" s="181">
        <f>'[2]2020'!M15</f>
        <v>0</v>
      </c>
      <c r="M66" s="181">
        <f>'[2]2020'!N15</f>
        <v>0</v>
      </c>
      <c r="N66" s="42"/>
      <c r="O66" s="42"/>
    </row>
    <row r="67" spans="1:15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212"/>
      <c r="O67" s="44"/>
    </row>
    <row r="68" spans="1:15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212"/>
      <c r="O68" s="44"/>
    </row>
    <row r="69" spans="1:15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12"/>
      <c r="O69" s="44"/>
    </row>
    <row r="70" spans="1:15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12"/>
      <c r="O70" s="44"/>
    </row>
    <row r="71" spans="1:15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212"/>
      <c r="O71" s="44"/>
    </row>
    <row r="83" spans="13:13" x14ac:dyDescent="0.2">
      <c r="M83" t="s">
        <v>465</v>
      </c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:P103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3.85546875" style="44" customWidth="1"/>
    <col min="2" max="2" width="9.85546875" style="44" bestFit="1" customWidth="1"/>
    <col min="3" max="3" width="10" style="44" bestFit="1" customWidth="1"/>
    <col min="4" max="9" width="9.85546875" style="44" bestFit="1" customWidth="1"/>
    <col min="10" max="10" width="9.5703125" style="44" customWidth="1"/>
    <col min="11" max="11" width="10" style="44" customWidth="1"/>
    <col min="12" max="12" width="10.140625" style="44" customWidth="1"/>
    <col min="13" max="13" width="11" style="44" customWidth="1"/>
    <col min="14" max="14" width="11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52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2" t="s">
        <v>0</v>
      </c>
      <c r="B6" s="124">
        <v>43831</v>
      </c>
      <c r="C6" s="100">
        <v>43862</v>
      </c>
      <c r="D6" s="100">
        <v>43891</v>
      </c>
      <c r="E6" s="159">
        <v>43922</v>
      </c>
      <c r="F6" s="94">
        <v>43952</v>
      </c>
      <c r="G6" s="124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51" t="s">
        <v>113</v>
      </c>
      <c r="B7" s="49">
        <v>0</v>
      </c>
      <c r="C7" s="49">
        <v>0</v>
      </c>
      <c r="D7" s="49">
        <v>79.739999999999995</v>
      </c>
      <c r="E7" s="49"/>
      <c r="F7" s="49"/>
      <c r="G7" s="49"/>
      <c r="H7" s="49"/>
      <c r="I7" s="49"/>
      <c r="J7" s="49"/>
      <c r="K7" s="49">
        <v>0</v>
      </c>
      <c r="L7" s="49">
        <v>0</v>
      </c>
      <c r="M7" s="49">
        <v>0</v>
      </c>
      <c r="N7" s="179">
        <f t="shared" ref="N7:N58" si="0">SUM(B7:M7)</f>
        <v>79.739999999999995</v>
      </c>
      <c r="O7" s="104">
        <f>IFERROR(AVERAGEIF(B7:M7,"&gt;0"),"")</f>
        <v>79.739999999999995</v>
      </c>
    </row>
    <row r="8" spans="1:15" s="25" customFormat="1" ht="12.6" customHeight="1" x14ac:dyDescent="0.2">
      <c r="A8" s="151" t="s">
        <v>686</v>
      </c>
      <c r="B8" s="49">
        <v>0</v>
      </c>
      <c r="C8" s="49">
        <v>0</v>
      </c>
      <c r="D8" s="49"/>
      <c r="E8" s="49"/>
      <c r="F8" s="49"/>
      <c r="G8" s="49"/>
      <c r="H8" s="49"/>
      <c r="I8" s="49"/>
      <c r="J8" s="49"/>
      <c r="K8" s="49">
        <v>0</v>
      </c>
      <c r="L8" s="49">
        <v>0</v>
      </c>
      <c r="M8" s="49">
        <v>0</v>
      </c>
      <c r="N8" s="179"/>
      <c r="O8" s="104"/>
    </row>
    <row r="9" spans="1:15" s="25" customFormat="1" ht="12.6" customHeight="1" x14ac:dyDescent="0.2">
      <c r="A9" s="272" t="s">
        <v>491</v>
      </c>
      <c r="B9" s="49">
        <v>0</v>
      </c>
      <c r="C9" s="49">
        <v>0</v>
      </c>
      <c r="D9" s="49">
        <v>0</v>
      </c>
      <c r="E9" s="49"/>
      <c r="F9" s="49"/>
      <c r="G9" s="49"/>
      <c r="H9" s="49"/>
      <c r="I9" s="49"/>
      <c r="J9" s="49"/>
      <c r="K9" s="49">
        <v>0</v>
      </c>
      <c r="L9" s="49">
        <v>0</v>
      </c>
      <c r="M9" s="49">
        <v>0</v>
      </c>
      <c r="N9" s="179">
        <f t="shared" ref="N9:N18" si="1">SUM(B9:M9)</f>
        <v>0</v>
      </c>
      <c r="O9" s="104" t="str">
        <f>IFERROR(AVERAGEIF(B9:M9,"&gt;0"),"")</f>
        <v/>
      </c>
    </row>
    <row r="10" spans="1:15" s="25" customFormat="1" ht="12.6" customHeight="1" x14ac:dyDescent="0.2">
      <c r="A10" s="272" t="s">
        <v>647</v>
      </c>
      <c r="B10" s="49">
        <v>2670</v>
      </c>
      <c r="C10" s="49">
        <v>0</v>
      </c>
      <c r="D10" s="49">
        <v>0</v>
      </c>
      <c r="E10" s="49"/>
      <c r="F10" s="49"/>
      <c r="G10" s="49"/>
      <c r="H10" s="49"/>
      <c r="I10" s="49"/>
      <c r="J10" s="49"/>
      <c r="K10" s="49">
        <v>0</v>
      </c>
      <c r="L10" s="49">
        <v>0</v>
      </c>
      <c r="M10" s="49">
        <v>0</v>
      </c>
      <c r="N10" s="179">
        <f t="shared" si="1"/>
        <v>2670</v>
      </c>
      <c r="O10" s="104">
        <f t="shared" ref="O10:O58" si="2">IFERROR(AVERAGEIF(B10:M10,"&gt;0"),"")</f>
        <v>2670</v>
      </c>
    </row>
    <row r="11" spans="1:15" s="25" customFormat="1" ht="12.6" customHeight="1" x14ac:dyDescent="0.2">
      <c r="A11" s="272" t="s">
        <v>340</v>
      </c>
      <c r="B11" s="49">
        <v>0</v>
      </c>
      <c r="C11" s="49">
        <v>0</v>
      </c>
      <c r="D11" s="49">
        <v>0</v>
      </c>
      <c r="E11" s="49"/>
      <c r="F11" s="49"/>
      <c r="G11" s="49"/>
      <c r="H11" s="49"/>
      <c r="I11" s="49"/>
      <c r="J11" s="49"/>
      <c r="K11" s="49">
        <v>0</v>
      </c>
      <c r="L11" s="49">
        <v>0</v>
      </c>
      <c r="M11" s="49">
        <v>0</v>
      </c>
      <c r="N11" s="179">
        <f t="shared" si="1"/>
        <v>0</v>
      </c>
      <c r="O11" s="104" t="str">
        <f t="shared" si="2"/>
        <v/>
      </c>
    </row>
    <row r="12" spans="1:15" s="25" customFormat="1" ht="12.6" customHeight="1" x14ac:dyDescent="0.2">
      <c r="A12" s="157" t="s">
        <v>167</v>
      </c>
      <c r="B12" s="49">
        <v>0</v>
      </c>
      <c r="C12" s="49">
        <v>201.9</v>
      </c>
      <c r="D12" s="49">
        <v>0</v>
      </c>
      <c r="E12" s="49"/>
      <c r="F12" s="49"/>
      <c r="G12" s="49"/>
      <c r="H12" s="49"/>
      <c r="I12" s="49"/>
      <c r="J12" s="49"/>
      <c r="K12" s="49">
        <v>0</v>
      </c>
      <c r="L12" s="49">
        <v>0</v>
      </c>
      <c r="M12" s="49">
        <v>0</v>
      </c>
      <c r="N12" s="179">
        <f t="shared" si="1"/>
        <v>201.9</v>
      </c>
      <c r="O12" s="104">
        <f t="shared" si="2"/>
        <v>201.9</v>
      </c>
    </row>
    <row r="13" spans="1:15" s="25" customFormat="1" ht="12.6" customHeight="1" x14ac:dyDescent="0.2">
      <c r="A13" s="103" t="s">
        <v>131</v>
      </c>
      <c r="B13" s="49">
        <v>0</v>
      </c>
      <c r="C13" s="49">
        <v>0</v>
      </c>
      <c r="D13" s="49">
        <v>0</v>
      </c>
      <c r="E13" s="49"/>
      <c r="F13" s="49"/>
      <c r="G13" s="49"/>
      <c r="H13" s="49"/>
      <c r="I13" s="49"/>
      <c r="J13" s="49"/>
      <c r="K13" s="49">
        <v>0</v>
      </c>
      <c r="L13" s="49">
        <v>0</v>
      </c>
      <c r="M13" s="49">
        <v>0</v>
      </c>
      <c r="N13" s="179">
        <f t="shared" si="1"/>
        <v>0</v>
      </c>
      <c r="O13" s="104" t="str">
        <f t="shared" si="2"/>
        <v/>
      </c>
    </row>
    <row r="14" spans="1:15" s="25" customFormat="1" ht="12.6" customHeight="1" x14ac:dyDescent="0.2">
      <c r="A14" s="103" t="s">
        <v>290</v>
      </c>
      <c r="B14" s="49">
        <v>0</v>
      </c>
      <c r="C14" s="49">
        <v>0</v>
      </c>
      <c r="D14" s="49">
        <v>0</v>
      </c>
      <c r="E14" s="49"/>
      <c r="F14" s="49"/>
      <c r="G14" s="49"/>
      <c r="H14" s="49"/>
      <c r="I14" s="49"/>
      <c r="J14" s="49"/>
      <c r="K14" s="49">
        <v>0</v>
      </c>
      <c r="L14" s="49">
        <v>0</v>
      </c>
      <c r="M14" s="49">
        <v>0</v>
      </c>
      <c r="N14" s="179">
        <f t="shared" si="1"/>
        <v>0</v>
      </c>
      <c r="O14" s="104" t="str">
        <f t="shared" si="2"/>
        <v/>
      </c>
    </row>
    <row r="15" spans="1:15" s="25" customFormat="1" ht="12.6" customHeight="1" x14ac:dyDescent="0.2">
      <c r="A15" s="103" t="s">
        <v>325</v>
      </c>
      <c r="B15" s="49">
        <v>0</v>
      </c>
      <c r="C15" s="49">
        <v>0</v>
      </c>
      <c r="D15" s="49">
        <v>0</v>
      </c>
      <c r="E15" s="49"/>
      <c r="F15" s="49"/>
      <c r="G15" s="49"/>
      <c r="H15" s="49"/>
      <c r="I15" s="49"/>
      <c r="J15" s="49"/>
      <c r="K15" s="49">
        <v>0</v>
      </c>
      <c r="L15" s="49">
        <v>0</v>
      </c>
      <c r="M15" s="49">
        <v>0</v>
      </c>
      <c r="N15" s="179">
        <f t="shared" si="1"/>
        <v>0</v>
      </c>
      <c r="O15" s="104" t="str">
        <f t="shared" si="2"/>
        <v/>
      </c>
    </row>
    <row r="16" spans="1:15" s="25" customFormat="1" ht="12.6" customHeight="1" x14ac:dyDescent="0.2">
      <c r="A16" s="103" t="s">
        <v>529</v>
      </c>
      <c r="B16" s="49">
        <v>0</v>
      </c>
      <c r="C16" s="49">
        <v>0</v>
      </c>
      <c r="D16" s="49">
        <v>0</v>
      </c>
      <c r="E16" s="49"/>
      <c r="F16" s="49"/>
      <c r="G16" s="49"/>
      <c r="H16" s="49"/>
      <c r="I16" s="49"/>
      <c r="J16" s="49"/>
      <c r="K16" s="49">
        <v>0</v>
      </c>
      <c r="L16" s="49">
        <v>0</v>
      </c>
      <c r="M16" s="49">
        <v>0</v>
      </c>
      <c r="N16" s="179">
        <f t="shared" si="1"/>
        <v>0</v>
      </c>
      <c r="O16" s="104" t="str">
        <f t="shared" si="2"/>
        <v/>
      </c>
    </row>
    <row r="17" spans="1:15" s="25" customFormat="1" ht="12.6" customHeight="1" x14ac:dyDescent="0.2">
      <c r="A17" s="103" t="s">
        <v>154</v>
      </c>
      <c r="B17" s="49">
        <v>0</v>
      </c>
      <c r="C17" s="49">
        <v>0</v>
      </c>
      <c r="D17" s="49">
        <v>0</v>
      </c>
      <c r="E17" s="49"/>
      <c r="F17" s="49"/>
      <c r="G17" s="49"/>
      <c r="H17" s="49"/>
      <c r="I17" s="49"/>
      <c r="J17" s="49"/>
      <c r="K17" s="49">
        <v>0</v>
      </c>
      <c r="L17" s="49">
        <v>0</v>
      </c>
      <c r="M17" s="49">
        <v>0</v>
      </c>
      <c r="N17" s="179">
        <f t="shared" si="1"/>
        <v>0</v>
      </c>
      <c r="O17" s="104" t="str">
        <f t="shared" si="2"/>
        <v/>
      </c>
    </row>
    <row r="18" spans="1:15" s="25" customFormat="1" ht="12.6" customHeight="1" x14ac:dyDescent="0.2">
      <c r="A18" s="103" t="s">
        <v>409</v>
      </c>
      <c r="B18" s="49">
        <v>0</v>
      </c>
      <c r="C18" s="49">
        <v>0</v>
      </c>
      <c r="D18" s="49">
        <v>0</v>
      </c>
      <c r="E18" s="49"/>
      <c r="F18" s="49"/>
      <c r="G18" s="49"/>
      <c r="H18" s="49"/>
      <c r="I18" s="49"/>
      <c r="J18" s="49"/>
      <c r="K18" s="49">
        <v>0</v>
      </c>
      <c r="L18" s="49">
        <v>0</v>
      </c>
      <c r="M18" s="49">
        <v>0</v>
      </c>
      <c r="N18" s="179">
        <f t="shared" si="1"/>
        <v>0</v>
      </c>
      <c r="O18" s="104" t="str">
        <f t="shared" si="2"/>
        <v/>
      </c>
    </row>
    <row r="19" spans="1:15" s="25" customFormat="1" ht="12.6" customHeight="1" x14ac:dyDescent="0.2">
      <c r="A19" s="103" t="s">
        <v>70</v>
      </c>
      <c r="B19" s="49">
        <v>0</v>
      </c>
      <c r="C19" s="49">
        <v>0</v>
      </c>
      <c r="D19" s="49">
        <v>0</v>
      </c>
      <c r="E19" s="49"/>
      <c r="F19" s="49"/>
      <c r="G19" s="49"/>
      <c r="H19" s="49"/>
      <c r="I19" s="49"/>
      <c r="J19" s="49"/>
      <c r="K19" s="49">
        <v>0</v>
      </c>
      <c r="L19" s="49">
        <v>0</v>
      </c>
      <c r="M19" s="49">
        <v>0</v>
      </c>
      <c r="N19" s="179">
        <f t="shared" si="0"/>
        <v>0</v>
      </c>
      <c r="O19" s="104" t="str">
        <f t="shared" si="2"/>
        <v/>
      </c>
    </row>
    <row r="20" spans="1:15" s="25" customFormat="1" ht="12.6" customHeight="1" x14ac:dyDescent="0.2">
      <c r="A20" s="103" t="s">
        <v>492</v>
      </c>
      <c r="B20" s="49">
        <v>17.47</v>
      </c>
      <c r="C20" s="49">
        <v>85.32</v>
      </c>
      <c r="D20" s="49">
        <v>129.69999999999999</v>
      </c>
      <c r="E20" s="49"/>
      <c r="F20" s="49"/>
      <c r="G20" s="49"/>
      <c r="H20" s="49"/>
      <c r="I20" s="49"/>
      <c r="J20" s="49"/>
      <c r="K20" s="49">
        <v>0</v>
      </c>
      <c r="L20" s="49">
        <v>0</v>
      </c>
      <c r="M20" s="49">
        <v>0</v>
      </c>
      <c r="N20" s="179">
        <f t="shared" si="0"/>
        <v>232.48999999999998</v>
      </c>
      <c r="O20" s="104">
        <f t="shared" si="2"/>
        <v>77.496666666666655</v>
      </c>
    </row>
    <row r="21" spans="1:15" s="25" customFormat="1" ht="12.6" customHeight="1" x14ac:dyDescent="0.2">
      <c r="A21" s="103" t="s">
        <v>245</v>
      </c>
      <c r="B21" s="49">
        <v>0</v>
      </c>
      <c r="C21" s="49">
        <v>0</v>
      </c>
      <c r="D21" s="49">
        <v>0</v>
      </c>
      <c r="E21" s="49"/>
      <c r="F21" s="49"/>
      <c r="G21" s="49"/>
      <c r="H21" s="49"/>
      <c r="I21" s="49"/>
      <c r="J21" s="49"/>
      <c r="K21" s="49">
        <v>0</v>
      </c>
      <c r="L21" s="49">
        <v>0</v>
      </c>
      <c r="M21" s="49">
        <v>0</v>
      </c>
      <c r="N21" s="179">
        <f t="shared" si="0"/>
        <v>0</v>
      </c>
      <c r="O21" s="104" t="str">
        <f t="shared" si="2"/>
        <v/>
      </c>
    </row>
    <row r="22" spans="1:15" s="25" customFormat="1" ht="12.6" customHeight="1" x14ac:dyDescent="0.2">
      <c r="A22" s="103" t="s">
        <v>67</v>
      </c>
      <c r="B22" s="49">
        <v>0</v>
      </c>
      <c r="C22" s="49">
        <v>0</v>
      </c>
      <c r="D22" s="49">
        <v>110.2</v>
      </c>
      <c r="E22" s="49"/>
      <c r="F22" s="49"/>
      <c r="G22" s="49"/>
      <c r="H22" s="49"/>
      <c r="I22" s="49"/>
      <c r="J22" s="49"/>
      <c r="K22" s="49">
        <v>0</v>
      </c>
      <c r="L22" s="49">
        <v>0</v>
      </c>
      <c r="M22" s="49">
        <v>0</v>
      </c>
      <c r="N22" s="179">
        <f t="shared" si="0"/>
        <v>110.2</v>
      </c>
      <c r="O22" s="104">
        <f t="shared" si="2"/>
        <v>110.2</v>
      </c>
    </row>
    <row r="23" spans="1:15" s="25" customFormat="1" ht="12.6" customHeight="1" x14ac:dyDescent="0.2">
      <c r="A23" s="103" t="s">
        <v>153</v>
      </c>
      <c r="B23" s="49">
        <v>0</v>
      </c>
      <c r="C23" s="49">
        <v>0</v>
      </c>
      <c r="D23" s="49">
        <v>0</v>
      </c>
      <c r="E23" s="49"/>
      <c r="F23" s="49"/>
      <c r="G23" s="49"/>
      <c r="H23" s="49"/>
      <c r="I23" s="49"/>
      <c r="J23" s="49"/>
      <c r="K23" s="49">
        <v>0</v>
      </c>
      <c r="L23" s="49">
        <v>0</v>
      </c>
      <c r="M23" s="49">
        <v>0</v>
      </c>
      <c r="N23" s="179">
        <f t="shared" si="0"/>
        <v>0</v>
      </c>
      <c r="O23" s="104" t="str">
        <f t="shared" si="2"/>
        <v/>
      </c>
    </row>
    <row r="24" spans="1:15" s="25" customFormat="1" ht="12.6" customHeight="1" x14ac:dyDescent="0.2">
      <c r="A24" s="103" t="s">
        <v>313</v>
      </c>
      <c r="B24" s="49">
        <v>0</v>
      </c>
      <c r="C24" s="49">
        <v>0</v>
      </c>
      <c r="D24" s="49">
        <v>0</v>
      </c>
      <c r="E24" s="49"/>
      <c r="F24" s="49"/>
      <c r="G24" s="49"/>
      <c r="H24" s="49"/>
      <c r="I24" s="49"/>
      <c r="J24" s="49"/>
      <c r="K24" s="49">
        <v>0</v>
      </c>
      <c r="L24" s="49">
        <v>0</v>
      </c>
      <c r="M24" s="49">
        <v>0</v>
      </c>
      <c r="N24" s="179">
        <f>SUM(B24:M24)</f>
        <v>0</v>
      </c>
      <c r="O24" s="104" t="str">
        <f t="shared" si="2"/>
        <v/>
      </c>
    </row>
    <row r="25" spans="1:15" s="25" customFormat="1" ht="12.6" customHeight="1" x14ac:dyDescent="0.2">
      <c r="A25" s="103" t="s">
        <v>259</v>
      </c>
      <c r="B25" s="49">
        <v>0</v>
      </c>
      <c r="C25" s="49">
        <v>0</v>
      </c>
      <c r="D25" s="49">
        <v>0</v>
      </c>
      <c r="E25" s="49"/>
      <c r="F25" s="49"/>
      <c r="G25" s="49"/>
      <c r="H25" s="49"/>
      <c r="I25" s="49"/>
      <c r="J25" s="49"/>
      <c r="K25" s="49">
        <v>0</v>
      </c>
      <c r="L25" s="49">
        <v>0</v>
      </c>
      <c r="M25" s="49">
        <v>0</v>
      </c>
      <c r="N25" s="179">
        <f t="shared" si="0"/>
        <v>0</v>
      </c>
      <c r="O25" s="104" t="str">
        <f t="shared" si="2"/>
        <v/>
      </c>
    </row>
    <row r="26" spans="1:15" s="25" customFormat="1" ht="12.6" customHeight="1" x14ac:dyDescent="0.2">
      <c r="A26" s="103" t="s">
        <v>183</v>
      </c>
      <c r="B26" s="49">
        <v>0</v>
      </c>
      <c r="C26" s="49">
        <v>0</v>
      </c>
      <c r="D26" s="49">
        <v>0</v>
      </c>
      <c r="E26" s="49"/>
      <c r="F26" s="49"/>
      <c r="G26" s="49"/>
      <c r="H26" s="49"/>
      <c r="I26" s="49"/>
      <c r="J26" s="49"/>
      <c r="K26" s="49">
        <v>0</v>
      </c>
      <c r="L26" s="49">
        <v>0</v>
      </c>
      <c r="M26" s="49">
        <v>0</v>
      </c>
      <c r="N26" s="179">
        <f>SUM(B26:M26)</f>
        <v>0</v>
      </c>
      <c r="O26" s="104" t="str">
        <f t="shared" si="2"/>
        <v/>
      </c>
    </row>
    <row r="27" spans="1:15" s="25" customFormat="1" ht="12.6" customHeight="1" x14ac:dyDescent="0.2">
      <c r="A27" s="103" t="s">
        <v>142</v>
      </c>
      <c r="B27" s="49">
        <v>0</v>
      </c>
      <c r="C27" s="49">
        <v>70</v>
      </c>
      <c r="D27" s="49">
        <v>285</v>
      </c>
      <c r="E27" s="49"/>
      <c r="F27" s="49"/>
      <c r="G27" s="49"/>
      <c r="H27" s="49"/>
      <c r="I27" s="49"/>
      <c r="J27" s="49"/>
      <c r="K27" s="49">
        <v>0</v>
      </c>
      <c r="L27" s="49">
        <v>0</v>
      </c>
      <c r="M27" s="49">
        <v>0</v>
      </c>
      <c r="N27" s="179">
        <f t="shared" si="0"/>
        <v>355</v>
      </c>
      <c r="O27" s="104">
        <f t="shared" si="2"/>
        <v>177.5</v>
      </c>
    </row>
    <row r="28" spans="1:15" s="25" customFormat="1" ht="12.6" customHeight="1" x14ac:dyDescent="0.2">
      <c r="A28" s="103" t="s">
        <v>88</v>
      </c>
      <c r="B28" s="49">
        <v>40.76</v>
      </c>
      <c r="C28" s="49">
        <v>164.35</v>
      </c>
      <c r="D28" s="49">
        <v>30</v>
      </c>
      <c r="E28" s="49"/>
      <c r="F28" s="49"/>
      <c r="G28" s="49"/>
      <c r="H28" s="49"/>
      <c r="I28" s="49"/>
      <c r="J28" s="49"/>
      <c r="K28" s="49">
        <v>0</v>
      </c>
      <c r="L28" s="49">
        <v>0</v>
      </c>
      <c r="M28" s="49">
        <v>0</v>
      </c>
      <c r="N28" s="179">
        <f t="shared" si="0"/>
        <v>235.10999999999999</v>
      </c>
      <c r="O28" s="104">
        <f t="shared" si="2"/>
        <v>78.36999999999999</v>
      </c>
    </row>
    <row r="29" spans="1:15" s="25" customFormat="1" ht="12.6" customHeight="1" x14ac:dyDescent="0.2">
      <c r="A29" s="103" t="s">
        <v>77</v>
      </c>
      <c r="B29" s="49">
        <v>0</v>
      </c>
      <c r="C29" s="49">
        <v>0</v>
      </c>
      <c r="D29" s="49">
        <v>0</v>
      </c>
      <c r="E29" s="49"/>
      <c r="F29" s="49"/>
      <c r="G29" s="49"/>
      <c r="H29" s="49"/>
      <c r="I29" s="49"/>
      <c r="J29" s="49"/>
      <c r="K29" s="49">
        <v>0</v>
      </c>
      <c r="L29" s="49">
        <v>0</v>
      </c>
      <c r="M29" s="49">
        <v>0</v>
      </c>
      <c r="N29" s="179">
        <f t="shared" si="0"/>
        <v>0</v>
      </c>
      <c r="O29" s="104" t="str">
        <f t="shared" si="2"/>
        <v/>
      </c>
    </row>
    <row r="30" spans="1:15" s="25" customFormat="1" ht="12.6" customHeight="1" x14ac:dyDescent="0.2">
      <c r="A30" s="103" t="s">
        <v>413</v>
      </c>
      <c r="B30" s="49">
        <v>0</v>
      </c>
      <c r="C30" s="49">
        <v>0</v>
      </c>
      <c r="D30" s="49">
        <v>0</v>
      </c>
      <c r="E30" s="49"/>
      <c r="F30" s="49"/>
      <c r="G30" s="49"/>
      <c r="H30" s="49"/>
      <c r="I30" s="49"/>
      <c r="J30" s="49"/>
      <c r="K30" s="49">
        <v>0</v>
      </c>
      <c r="L30" s="49">
        <v>0</v>
      </c>
      <c r="M30" s="49">
        <v>0</v>
      </c>
      <c r="N30" s="179">
        <f>SUM(B30:M30)</f>
        <v>0</v>
      </c>
      <c r="O30" s="104" t="str">
        <f t="shared" si="2"/>
        <v/>
      </c>
    </row>
    <row r="31" spans="1:15" s="25" customFormat="1" ht="12.6" customHeight="1" x14ac:dyDescent="0.2">
      <c r="A31" s="103" t="s">
        <v>111</v>
      </c>
      <c r="B31" s="49">
        <v>65.2</v>
      </c>
      <c r="C31" s="49">
        <v>272.06</v>
      </c>
      <c r="D31" s="49">
        <v>35.99</v>
      </c>
      <c r="E31" s="49"/>
      <c r="F31" s="49"/>
      <c r="G31" s="49"/>
      <c r="H31" s="49"/>
      <c r="I31" s="49"/>
      <c r="J31" s="49"/>
      <c r="K31" s="49">
        <v>0</v>
      </c>
      <c r="L31" s="49">
        <v>0</v>
      </c>
      <c r="M31" s="49">
        <v>0</v>
      </c>
      <c r="N31" s="179">
        <f t="shared" si="0"/>
        <v>373.25</v>
      </c>
      <c r="O31" s="104">
        <f t="shared" si="2"/>
        <v>124.41666666666667</v>
      </c>
    </row>
    <row r="32" spans="1:15" s="25" customFormat="1" ht="12.6" customHeight="1" x14ac:dyDescent="0.2">
      <c r="A32" s="103" t="s">
        <v>69</v>
      </c>
      <c r="B32" s="49">
        <v>0</v>
      </c>
      <c r="C32" s="49">
        <v>0</v>
      </c>
      <c r="D32" s="49">
        <v>0</v>
      </c>
      <c r="E32" s="49"/>
      <c r="F32" s="49"/>
      <c r="G32" s="49"/>
      <c r="H32" s="49"/>
      <c r="I32" s="49"/>
      <c r="J32" s="49"/>
      <c r="K32" s="49">
        <v>0</v>
      </c>
      <c r="L32" s="49">
        <v>0</v>
      </c>
      <c r="M32" s="49">
        <v>0</v>
      </c>
      <c r="N32" s="179">
        <f t="shared" si="0"/>
        <v>0</v>
      </c>
      <c r="O32" s="104" t="str">
        <f t="shared" si="2"/>
        <v/>
      </c>
    </row>
    <row r="33" spans="1:15" s="25" customFormat="1" ht="12.6" customHeight="1" x14ac:dyDescent="0.2">
      <c r="A33" s="103" t="s">
        <v>530</v>
      </c>
      <c r="B33" s="49">
        <v>0</v>
      </c>
      <c r="C33" s="49">
        <v>0</v>
      </c>
      <c r="D33" s="49">
        <v>0</v>
      </c>
      <c r="E33" s="49"/>
      <c r="F33" s="49"/>
      <c r="G33" s="49"/>
      <c r="H33" s="49"/>
      <c r="I33" s="49"/>
      <c r="J33" s="49"/>
      <c r="K33" s="49">
        <v>0</v>
      </c>
      <c r="L33" s="49">
        <v>0</v>
      </c>
      <c r="M33" s="49">
        <v>0</v>
      </c>
      <c r="N33" s="179">
        <f t="shared" si="0"/>
        <v>0</v>
      </c>
      <c r="O33" s="104" t="str">
        <f t="shared" si="2"/>
        <v/>
      </c>
    </row>
    <row r="34" spans="1:15" s="25" customFormat="1" ht="12.6" customHeight="1" x14ac:dyDescent="0.2">
      <c r="A34" s="103" t="s">
        <v>76</v>
      </c>
      <c r="B34" s="49">
        <v>0</v>
      </c>
      <c r="C34" s="49">
        <v>31.84</v>
      </c>
      <c r="D34" s="49">
        <v>65</v>
      </c>
      <c r="E34" s="49"/>
      <c r="F34" s="49"/>
      <c r="G34" s="49"/>
      <c r="H34" s="49"/>
      <c r="I34" s="49"/>
      <c r="J34" s="49"/>
      <c r="K34" s="49">
        <v>0</v>
      </c>
      <c r="L34" s="49">
        <v>0</v>
      </c>
      <c r="M34" s="49">
        <v>0</v>
      </c>
      <c r="N34" s="179">
        <f t="shared" si="0"/>
        <v>96.84</v>
      </c>
      <c r="O34" s="104">
        <f t="shared" si="2"/>
        <v>48.42</v>
      </c>
    </row>
    <row r="35" spans="1:15" s="25" customFormat="1" ht="12.6" customHeight="1" x14ac:dyDescent="0.2">
      <c r="A35" s="103" t="s">
        <v>496</v>
      </c>
      <c r="B35" s="49">
        <v>0</v>
      </c>
      <c r="C35" s="49">
        <v>0</v>
      </c>
      <c r="D35" s="49">
        <v>0</v>
      </c>
      <c r="E35" s="49"/>
      <c r="F35" s="49"/>
      <c r="G35" s="49"/>
      <c r="H35" s="49"/>
      <c r="I35" s="49"/>
      <c r="J35" s="49"/>
      <c r="K35" s="49">
        <v>0</v>
      </c>
      <c r="L35" s="49">
        <v>0</v>
      </c>
      <c r="M35" s="49">
        <v>0</v>
      </c>
      <c r="N35" s="179">
        <f t="shared" si="0"/>
        <v>0</v>
      </c>
      <c r="O35" s="104" t="str">
        <f t="shared" si="2"/>
        <v/>
      </c>
    </row>
    <row r="36" spans="1:15" s="25" customFormat="1" ht="12.6" customHeight="1" x14ac:dyDescent="0.2">
      <c r="A36" s="103" t="s">
        <v>176</v>
      </c>
      <c r="B36" s="49">
        <v>0</v>
      </c>
      <c r="C36" s="49">
        <v>0</v>
      </c>
      <c r="D36" s="49">
        <v>0</v>
      </c>
      <c r="E36" s="49"/>
      <c r="F36" s="49"/>
      <c r="G36" s="49"/>
      <c r="H36" s="49"/>
      <c r="I36" s="49"/>
      <c r="J36" s="49"/>
      <c r="K36" s="49">
        <v>0</v>
      </c>
      <c r="L36" s="49">
        <v>0</v>
      </c>
      <c r="M36" s="49">
        <v>0</v>
      </c>
      <c r="N36" s="179">
        <f t="shared" si="0"/>
        <v>0</v>
      </c>
      <c r="O36" s="104" t="str">
        <f t="shared" si="2"/>
        <v/>
      </c>
    </row>
    <row r="37" spans="1:15" s="25" customFormat="1" ht="12.6" customHeight="1" x14ac:dyDescent="0.2">
      <c r="A37" s="103" t="s">
        <v>195</v>
      </c>
      <c r="B37" s="49">
        <v>0</v>
      </c>
      <c r="C37" s="49">
        <v>0</v>
      </c>
      <c r="D37" s="49">
        <v>9.1199999999999992</v>
      </c>
      <c r="E37" s="49"/>
      <c r="F37" s="49"/>
      <c r="G37" s="49"/>
      <c r="H37" s="49"/>
      <c r="I37" s="49"/>
      <c r="J37" s="49"/>
      <c r="K37" s="49">
        <v>0</v>
      </c>
      <c r="L37" s="49">
        <v>0</v>
      </c>
      <c r="M37" s="49">
        <v>0</v>
      </c>
      <c r="N37" s="179">
        <f t="shared" si="0"/>
        <v>9.1199999999999992</v>
      </c>
      <c r="O37" s="104">
        <f t="shared" si="2"/>
        <v>9.1199999999999992</v>
      </c>
    </row>
    <row r="38" spans="1:15" s="25" customFormat="1" ht="12.6" customHeight="1" x14ac:dyDescent="0.2">
      <c r="A38" s="103" t="s">
        <v>132</v>
      </c>
      <c r="B38" s="49">
        <v>0</v>
      </c>
      <c r="C38" s="49">
        <v>0</v>
      </c>
      <c r="D38" s="49">
        <v>0</v>
      </c>
      <c r="E38" s="49"/>
      <c r="F38" s="49"/>
      <c r="G38" s="49"/>
      <c r="H38" s="49"/>
      <c r="I38" s="49"/>
      <c r="J38" s="49"/>
      <c r="K38" s="49">
        <v>0</v>
      </c>
      <c r="L38" s="49">
        <v>0</v>
      </c>
      <c r="M38" s="49">
        <v>0</v>
      </c>
      <c r="N38" s="179">
        <f t="shared" si="0"/>
        <v>0</v>
      </c>
      <c r="O38" s="104" t="str">
        <f t="shared" si="2"/>
        <v/>
      </c>
    </row>
    <row r="39" spans="1:15" s="25" customFormat="1" ht="12.6" customHeight="1" x14ac:dyDescent="0.2">
      <c r="A39" s="103" t="s">
        <v>531</v>
      </c>
      <c r="B39" s="49">
        <v>0</v>
      </c>
      <c r="C39" s="49">
        <v>0</v>
      </c>
      <c r="D39" s="49">
        <v>0</v>
      </c>
      <c r="E39" s="49"/>
      <c r="F39" s="49"/>
      <c r="G39" s="49"/>
      <c r="H39" s="49"/>
      <c r="I39" s="49"/>
      <c r="J39" s="49"/>
      <c r="K39" s="49">
        <v>0</v>
      </c>
      <c r="L39" s="49">
        <v>0</v>
      </c>
      <c r="M39" s="49">
        <v>0</v>
      </c>
      <c r="N39" s="179">
        <f t="shared" si="0"/>
        <v>0</v>
      </c>
      <c r="O39" s="104" t="str">
        <f t="shared" si="2"/>
        <v/>
      </c>
    </row>
    <row r="40" spans="1:15" s="25" customFormat="1" ht="12.6" customHeight="1" x14ac:dyDescent="0.2">
      <c r="A40" s="103" t="s">
        <v>102</v>
      </c>
      <c r="B40" s="49">
        <v>530</v>
      </c>
      <c r="C40" s="49">
        <v>530</v>
      </c>
      <c r="D40" s="49">
        <v>530</v>
      </c>
      <c r="E40" s="49"/>
      <c r="F40" s="49"/>
      <c r="G40" s="49"/>
      <c r="H40" s="49"/>
      <c r="I40" s="49"/>
      <c r="J40" s="49"/>
      <c r="K40" s="49">
        <v>0</v>
      </c>
      <c r="L40" s="49">
        <v>0</v>
      </c>
      <c r="M40" s="49">
        <v>0</v>
      </c>
      <c r="N40" s="179">
        <f t="shared" si="0"/>
        <v>1590</v>
      </c>
      <c r="O40" s="104">
        <f t="shared" si="2"/>
        <v>530</v>
      </c>
    </row>
    <row r="41" spans="1:15" s="25" customFormat="1" ht="12.6" customHeight="1" x14ac:dyDescent="0.2">
      <c r="A41" s="260" t="s">
        <v>372</v>
      </c>
      <c r="B41" s="49">
        <v>29.82</v>
      </c>
      <c r="C41" s="49">
        <v>29.82</v>
      </c>
      <c r="D41" s="49">
        <v>29.82</v>
      </c>
      <c r="E41" s="49"/>
      <c r="F41" s="49"/>
      <c r="G41" s="49"/>
      <c r="H41" s="49"/>
      <c r="I41" s="49"/>
      <c r="J41" s="49"/>
      <c r="K41" s="49">
        <v>0</v>
      </c>
      <c r="L41" s="49">
        <v>0</v>
      </c>
      <c r="M41" s="49">
        <v>0</v>
      </c>
      <c r="N41" s="179">
        <f>SUM(B41:M41)</f>
        <v>89.460000000000008</v>
      </c>
      <c r="O41" s="104">
        <f t="shared" si="2"/>
        <v>29.820000000000004</v>
      </c>
    </row>
    <row r="42" spans="1:15" s="25" customFormat="1" ht="12.6" customHeight="1" x14ac:dyDescent="0.2">
      <c r="A42" s="103" t="s">
        <v>524</v>
      </c>
      <c r="B42" s="49">
        <v>370</v>
      </c>
      <c r="C42" s="49">
        <v>340</v>
      </c>
      <c r="D42" s="49">
        <v>490</v>
      </c>
      <c r="E42" s="49"/>
      <c r="F42" s="49"/>
      <c r="G42" s="49"/>
      <c r="H42" s="49"/>
      <c r="I42" s="49"/>
      <c r="J42" s="49"/>
      <c r="K42" s="49">
        <v>0</v>
      </c>
      <c r="L42" s="49">
        <v>0</v>
      </c>
      <c r="M42" s="49">
        <v>0</v>
      </c>
      <c r="N42" s="179">
        <f t="shared" si="0"/>
        <v>1200</v>
      </c>
      <c r="O42" s="104">
        <f t="shared" si="2"/>
        <v>400</v>
      </c>
    </row>
    <row r="43" spans="1:15" s="25" customFormat="1" ht="12.6" customHeight="1" x14ac:dyDescent="0.2">
      <c r="A43" s="103" t="s">
        <v>525</v>
      </c>
      <c r="B43" s="49">
        <v>0</v>
      </c>
      <c r="C43" s="49">
        <v>0</v>
      </c>
      <c r="D43" s="49">
        <v>0</v>
      </c>
      <c r="E43" s="49"/>
      <c r="F43" s="49"/>
      <c r="G43" s="49"/>
      <c r="H43" s="49"/>
      <c r="I43" s="49"/>
      <c r="J43" s="49"/>
      <c r="K43" s="49">
        <v>0</v>
      </c>
      <c r="L43" s="49">
        <v>0</v>
      </c>
      <c r="M43" s="49">
        <v>0</v>
      </c>
      <c r="N43" s="179">
        <f>SUM(B43:M43)</f>
        <v>0</v>
      </c>
      <c r="O43" s="104" t="str">
        <f t="shared" si="2"/>
        <v/>
      </c>
    </row>
    <row r="44" spans="1:15" s="25" customFormat="1" ht="12.6" customHeight="1" x14ac:dyDescent="0.2">
      <c r="A44" s="103" t="s">
        <v>532</v>
      </c>
      <c r="B44" s="49">
        <v>0</v>
      </c>
      <c r="C44" s="49">
        <v>0</v>
      </c>
      <c r="D44" s="49">
        <v>0</v>
      </c>
      <c r="E44" s="49"/>
      <c r="F44" s="49"/>
      <c r="G44" s="49"/>
      <c r="H44" s="49"/>
      <c r="I44" s="49"/>
      <c r="J44" s="49"/>
      <c r="K44" s="49">
        <v>0</v>
      </c>
      <c r="L44" s="49">
        <v>0</v>
      </c>
      <c r="M44" s="49">
        <v>0</v>
      </c>
      <c r="N44" s="179">
        <f>SUM(B44:M44)</f>
        <v>0</v>
      </c>
      <c r="O44" s="104" t="str">
        <f t="shared" si="2"/>
        <v/>
      </c>
    </row>
    <row r="45" spans="1:15" s="25" customFormat="1" ht="12.6" customHeight="1" x14ac:dyDescent="0.2">
      <c r="A45" s="103" t="s">
        <v>533</v>
      </c>
      <c r="B45" s="49">
        <v>0</v>
      </c>
      <c r="C45" s="49">
        <v>0</v>
      </c>
      <c r="D45" s="49">
        <v>0</v>
      </c>
      <c r="E45" s="49"/>
      <c r="F45" s="49"/>
      <c r="G45" s="49"/>
      <c r="H45" s="49"/>
      <c r="I45" s="49"/>
      <c r="J45" s="49"/>
      <c r="K45" s="49">
        <v>0</v>
      </c>
      <c r="L45" s="49">
        <v>0</v>
      </c>
      <c r="M45" s="49">
        <v>0</v>
      </c>
      <c r="N45" s="179">
        <f t="shared" si="0"/>
        <v>0</v>
      </c>
      <c r="O45" s="104" t="str">
        <f t="shared" si="2"/>
        <v/>
      </c>
    </row>
    <row r="46" spans="1:15" s="25" customFormat="1" ht="12.6" customHeight="1" x14ac:dyDescent="0.2">
      <c r="A46" s="103" t="s">
        <v>501</v>
      </c>
      <c r="B46" s="49">
        <v>726.95</v>
      </c>
      <c r="C46" s="49">
        <v>148.30000000000001</v>
      </c>
      <c r="D46" s="49">
        <v>193.5</v>
      </c>
      <c r="E46" s="49"/>
      <c r="F46" s="49"/>
      <c r="G46" s="49"/>
      <c r="H46" s="49"/>
      <c r="I46" s="49"/>
      <c r="J46" s="49"/>
      <c r="K46" s="49">
        <v>0</v>
      </c>
      <c r="L46" s="49">
        <v>0</v>
      </c>
      <c r="M46" s="49">
        <v>0</v>
      </c>
      <c r="N46" s="179">
        <f t="shared" si="0"/>
        <v>1068.75</v>
      </c>
      <c r="O46" s="104">
        <f t="shared" si="2"/>
        <v>356.25</v>
      </c>
    </row>
    <row r="47" spans="1:15" s="25" customFormat="1" ht="12.6" customHeight="1" x14ac:dyDescent="0.2">
      <c r="A47" s="103" t="s">
        <v>95</v>
      </c>
      <c r="B47" s="49">
        <v>245.96</v>
      </c>
      <c r="C47" s="49">
        <v>494.44</v>
      </c>
      <c r="D47" s="49">
        <v>185.6</v>
      </c>
      <c r="E47" s="49"/>
      <c r="F47" s="49"/>
      <c r="G47" s="49"/>
      <c r="H47" s="49"/>
      <c r="I47" s="49"/>
      <c r="J47" s="49"/>
      <c r="K47" s="49">
        <v>0</v>
      </c>
      <c r="L47" s="49">
        <v>0</v>
      </c>
      <c r="M47" s="49">
        <v>0</v>
      </c>
      <c r="N47" s="179">
        <f t="shared" si="0"/>
        <v>926</v>
      </c>
      <c r="O47" s="104">
        <f t="shared" si="2"/>
        <v>308.66666666666669</v>
      </c>
    </row>
    <row r="48" spans="1:15" s="25" customFormat="1" ht="12.6" customHeight="1" x14ac:dyDescent="0.2">
      <c r="A48" s="103" t="s">
        <v>105</v>
      </c>
      <c r="B48" s="49">
        <v>0</v>
      </c>
      <c r="C48" s="49">
        <v>0</v>
      </c>
      <c r="D48" s="49">
        <v>0</v>
      </c>
      <c r="E48" s="49"/>
      <c r="F48" s="49"/>
      <c r="G48" s="49"/>
      <c r="H48" s="49"/>
      <c r="I48" s="49"/>
      <c r="J48" s="49"/>
      <c r="K48" s="49">
        <v>0</v>
      </c>
      <c r="L48" s="49">
        <v>0</v>
      </c>
      <c r="M48" s="49">
        <v>0</v>
      </c>
      <c r="N48" s="219">
        <f t="shared" si="0"/>
        <v>0</v>
      </c>
      <c r="O48" s="104" t="str">
        <f t="shared" si="2"/>
        <v/>
      </c>
    </row>
    <row r="49" spans="1:15" s="25" customFormat="1" ht="12.6" customHeight="1" x14ac:dyDescent="0.2">
      <c r="A49" s="103" t="s">
        <v>96</v>
      </c>
      <c r="B49" s="49">
        <v>1097.93</v>
      </c>
      <c r="C49" s="49">
        <v>1106.06</v>
      </c>
      <c r="D49" s="49">
        <v>1052.95</v>
      </c>
      <c r="E49" s="49"/>
      <c r="F49" s="49"/>
      <c r="G49" s="49"/>
      <c r="H49" s="49"/>
      <c r="I49" s="49"/>
      <c r="J49" s="49"/>
      <c r="K49" s="49">
        <v>0</v>
      </c>
      <c r="L49" s="49">
        <v>0</v>
      </c>
      <c r="M49" s="49">
        <v>0</v>
      </c>
      <c r="N49" s="179">
        <f t="shared" si="0"/>
        <v>3256.9399999999996</v>
      </c>
      <c r="O49" s="104">
        <f t="shared" si="2"/>
        <v>1085.6466666666665</v>
      </c>
    </row>
    <row r="50" spans="1:15" s="25" customFormat="1" ht="12.6" customHeight="1" x14ac:dyDescent="0.2">
      <c r="A50" s="103" t="s">
        <v>201</v>
      </c>
      <c r="B50" s="49">
        <v>0</v>
      </c>
      <c r="C50" s="49">
        <v>0</v>
      </c>
      <c r="D50" s="49">
        <v>0</v>
      </c>
      <c r="E50" s="49"/>
      <c r="F50" s="49"/>
      <c r="G50" s="49"/>
      <c r="H50" s="49"/>
      <c r="I50" s="49"/>
      <c r="J50" s="49"/>
      <c r="K50" s="49">
        <v>0</v>
      </c>
      <c r="L50" s="49">
        <v>0</v>
      </c>
      <c r="M50" s="49">
        <v>0</v>
      </c>
      <c r="N50" s="179">
        <f t="shared" si="0"/>
        <v>0</v>
      </c>
      <c r="O50" s="104" t="str">
        <f t="shared" si="2"/>
        <v/>
      </c>
    </row>
    <row r="51" spans="1:15" s="25" customFormat="1" ht="12.6" customHeight="1" x14ac:dyDescent="0.2">
      <c r="A51" s="103" t="s">
        <v>75</v>
      </c>
      <c r="B51" s="49">
        <v>579.77</v>
      </c>
      <c r="C51" s="49">
        <v>899.32</v>
      </c>
      <c r="D51" s="49">
        <v>583.38</v>
      </c>
      <c r="E51" s="49"/>
      <c r="F51" s="49"/>
      <c r="G51" s="49"/>
      <c r="H51" s="49"/>
      <c r="I51" s="49"/>
      <c r="J51" s="49"/>
      <c r="K51" s="49">
        <v>0</v>
      </c>
      <c r="L51" s="49">
        <v>0</v>
      </c>
      <c r="M51" s="49">
        <v>0</v>
      </c>
      <c r="N51" s="179">
        <f t="shared" si="0"/>
        <v>2062.4700000000003</v>
      </c>
      <c r="O51" s="104">
        <f t="shared" si="2"/>
        <v>687.49000000000012</v>
      </c>
    </row>
    <row r="52" spans="1:15" s="25" customFormat="1" ht="12.6" customHeight="1" x14ac:dyDescent="0.2">
      <c r="A52" s="103" t="s">
        <v>184</v>
      </c>
      <c r="B52" s="49">
        <v>0</v>
      </c>
      <c r="C52" s="49">
        <v>0</v>
      </c>
      <c r="D52" s="49">
        <v>0</v>
      </c>
      <c r="E52" s="49"/>
      <c r="F52" s="49"/>
      <c r="G52" s="49"/>
      <c r="H52" s="49"/>
      <c r="I52" s="49"/>
      <c r="J52" s="49"/>
      <c r="K52" s="49">
        <v>0</v>
      </c>
      <c r="L52" s="49">
        <v>0</v>
      </c>
      <c r="M52" s="49">
        <v>0</v>
      </c>
      <c r="N52" s="179">
        <f t="shared" si="0"/>
        <v>0</v>
      </c>
      <c r="O52" s="104" t="str">
        <f t="shared" si="2"/>
        <v/>
      </c>
    </row>
    <row r="53" spans="1:15" s="25" customFormat="1" ht="12.6" customHeight="1" x14ac:dyDescent="0.2">
      <c r="A53" s="103" t="s">
        <v>352</v>
      </c>
      <c r="B53" s="49">
        <v>0</v>
      </c>
      <c r="C53" s="49">
        <v>0</v>
      </c>
      <c r="D53" s="49">
        <v>67.319999999999993</v>
      </c>
      <c r="E53" s="49"/>
      <c r="F53" s="49"/>
      <c r="G53" s="49"/>
      <c r="H53" s="49"/>
      <c r="I53" s="49"/>
      <c r="J53" s="49"/>
      <c r="K53" s="49">
        <v>0</v>
      </c>
      <c r="L53" s="49">
        <v>0</v>
      </c>
      <c r="M53" s="49">
        <v>0</v>
      </c>
      <c r="N53" s="179">
        <f t="shared" si="0"/>
        <v>67.319999999999993</v>
      </c>
      <c r="O53" s="104">
        <f t="shared" si="2"/>
        <v>67.319999999999993</v>
      </c>
    </row>
    <row r="54" spans="1:15" s="25" customFormat="1" ht="12.6" customHeight="1" x14ac:dyDescent="0.2">
      <c r="A54" s="103" t="s">
        <v>269</v>
      </c>
      <c r="B54" s="49">
        <v>0</v>
      </c>
      <c r="C54" s="49">
        <v>0</v>
      </c>
      <c r="D54" s="49">
        <v>0</v>
      </c>
      <c r="E54" s="49"/>
      <c r="F54" s="49"/>
      <c r="G54" s="49"/>
      <c r="H54" s="49"/>
      <c r="I54" s="49"/>
      <c r="J54" s="49"/>
      <c r="K54" s="49">
        <v>0</v>
      </c>
      <c r="L54" s="49">
        <v>0</v>
      </c>
      <c r="M54" s="49">
        <v>0</v>
      </c>
      <c r="N54" s="179">
        <f t="shared" si="0"/>
        <v>0</v>
      </c>
      <c r="O54" s="104" t="str">
        <f t="shared" si="2"/>
        <v/>
      </c>
    </row>
    <row r="55" spans="1:15" s="25" customFormat="1" ht="12.6" customHeight="1" x14ac:dyDescent="0.2">
      <c r="A55" s="103" t="s">
        <v>79</v>
      </c>
      <c r="B55" s="49">
        <v>10</v>
      </c>
      <c r="C55" s="49">
        <v>0</v>
      </c>
      <c r="D55" s="49">
        <v>36.5</v>
      </c>
      <c r="E55" s="49"/>
      <c r="F55" s="49"/>
      <c r="G55" s="49"/>
      <c r="H55" s="49"/>
      <c r="I55" s="49"/>
      <c r="J55" s="49"/>
      <c r="K55" s="49">
        <v>0</v>
      </c>
      <c r="L55" s="49">
        <v>0</v>
      </c>
      <c r="M55" s="49">
        <v>0</v>
      </c>
      <c r="N55" s="179">
        <f t="shared" si="0"/>
        <v>46.5</v>
      </c>
      <c r="O55" s="104">
        <f t="shared" si="2"/>
        <v>23.25</v>
      </c>
    </row>
    <row r="56" spans="1:15" s="25" customFormat="1" ht="12.6" customHeight="1" x14ac:dyDescent="0.2">
      <c r="A56" s="103" t="s">
        <v>347</v>
      </c>
      <c r="B56" s="49">
        <v>0</v>
      </c>
      <c r="C56" s="49">
        <v>0</v>
      </c>
      <c r="D56" s="49">
        <v>0</v>
      </c>
      <c r="E56" s="49"/>
      <c r="F56" s="49"/>
      <c r="G56" s="49"/>
      <c r="H56" s="49"/>
      <c r="I56" s="49"/>
      <c r="J56" s="49"/>
      <c r="K56" s="49">
        <v>0</v>
      </c>
      <c r="L56" s="49">
        <v>0</v>
      </c>
      <c r="M56" s="49">
        <v>0</v>
      </c>
      <c r="N56" s="179">
        <f t="shared" si="0"/>
        <v>0</v>
      </c>
      <c r="O56" s="104" t="str">
        <f t="shared" si="2"/>
        <v/>
      </c>
    </row>
    <row r="57" spans="1:15" s="25" customFormat="1" ht="12.6" customHeight="1" x14ac:dyDescent="0.2">
      <c r="A57" s="103" t="s">
        <v>521</v>
      </c>
      <c r="B57" s="49">
        <v>36.090000000000003</v>
      </c>
      <c r="C57" s="49">
        <v>6.5</v>
      </c>
      <c r="D57" s="49">
        <v>10.52</v>
      </c>
      <c r="E57" s="49"/>
      <c r="F57" s="49"/>
      <c r="G57" s="49"/>
      <c r="H57" s="49"/>
      <c r="I57" s="49"/>
      <c r="J57" s="49"/>
      <c r="K57" s="49">
        <v>0</v>
      </c>
      <c r="L57" s="49">
        <v>0</v>
      </c>
      <c r="M57" s="49">
        <v>0</v>
      </c>
      <c r="N57" s="179">
        <f t="shared" si="0"/>
        <v>53.11</v>
      </c>
      <c r="O57" s="104">
        <f t="shared" si="2"/>
        <v>17.703333333333333</v>
      </c>
    </row>
    <row r="58" spans="1:15" s="25" customFormat="1" ht="12.6" customHeight="1" x14ac:dyDescent="0.2">
      <c r="A58" s="103" t="s">
        <v>81</v>
      </c>
      <c r="B58" s="49">
        <v>217.29</v>
      </c>
      <c r="C58" s="49">
        <v>217.05</v>
      </c>
      <c r="D58" s="49">
        <v>220.27</v>
      </c>
      <c r="E58" s="49"/>
      <c r="F58" s="49"/>
      <c r="G58" s="49"/>
      <c r="H58" s="49"/>
      <c r="I58" s="49"/>
      <c r="J58" s="49"/>
      <c r="K58" s="49">
        <v>0</v>
      </c>
      <c r="L58" s="49">
        <v>0</v>
      </c>
      <c r="M58" s="49">
        <v>0</v>
      </c>
      <c r="N58" s="179">
        <f t="shared" si="0"/>
        <v>654.61</v>
      </c>
      <c r="O58" s="104">
        <f t="shared" si="2"/>
        <v>218.20333333333335</v>
      </c>
    </row>
    <row r="59" spans="1:15" s="25" customFormat="1" ht="12.6" customHeight="1" thickBot="1" x14ac:dyDescent="0.25">
      <c r="A59" s="163" t="s">
        <v>1</v>
      </c>
      <c r="B59" s="173">
        <f t="shared" ref="B59:N59" si="3">SUM(B7:B58)</f>
        <v>6637.2400000000007</v>
      </c>
      <c r="C59" s="173">
        <f t="shared" si="3"/>
        <v>4596.96</v>
      </c>
      <c r="D59" s="173">
        <f t="shared" si="3"/>
        <v>4144.6100000000006</v>
      </c>
      <c r="E59" s="173">
        <f t="shared" si="3"/>
        <v>0</v>
      </c>
      <c r="F59" s="173">
        <f t="shared" si="3"/>
        <v>0</v>
      </c>
      <c r="G59" s="173">
        <f t="shared" si="3"/>
        <v>0</v>
      </c>
      <c r="H59" s="173">
        <f t="shared" si="3"/>
        <v>0</v>
      </c>
      <c r="I59" s="173">
        <f t="shared" si="3"/>
        <v>0</v>
      </c>
      <c r="J59" s="173">
        <f t="shared" si="3"/>
        <v>0</v>
      </c>
      <c r="K59" s="173">
        <f t="shared" si="3"/>
        <v>0</v>
      </c>
      <c r="L59" s="173">
        <f t="shared" si="3"/>
        <v>0</v>
      </c>
      <c r="M59" s="173">
        <f t="shared" si="3"/>
        <v>0</v>
      </c>
      <c r="N59" s="173">
        <f t="shared" si="3"/>
        <v>15378.810000000001</v>
      </c>
      <c r="O59" s="305">
        <f>IFERROR(AVERAGEIF(B59:M59,"&gt;0"),"")</f>
        <v>5126.2700000000004</v>
      </c>
    </row>
    <row r="60" spans="1:15" s="25" customFormat="1" ht="12.6" customHeight="1" thickBot="1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5"/>
    </row>
    <row r="61" spans="1:15" s="25" customFormat="1" ht="12.6" customHeight="1" thickBot="1" x14ac:dyDescent="0.25">
      <c r="A61" s="63" t="s">
        <v>2</v>
      </c>
      <c r="B61" s="105">
        <f t="shared" ref="B61:O61" si="4">B6</f>
        <v>43831</v>
      </c>
      <c r="C61" s="106">
        <f t="shared" si="4"/>
        <v>43862</v>
      </c>
      <c r="D61" s="106">
        <f t="shared" si="4"/>
        <v>43891</v>
      </c>
      <c r="E61" s="106">
        <f t="shared" si="4"/>
        <v>43922</v>
      </c>
      <c r="F61" s="106">
        <f t="shared" si="4"/>
        <v>43952</v>
      </c>
      <c r="G61" s="106">
        <f t="shared" si="4"/>
        <v>43983</v>
      </c>
      <c r="H61" s="106">
        <f t="shared" si="4"/>
        <v>44013</v>
      </c>
      <c r="I61" s="106">
        <f t="shared" si="4"/>
        <v>44044</v>
      </c>
      <c r="J61" s="106">
        <f t="shared" si="4"/>
        <v>44075</v>
      </c>
      <c r="K61" s="106">
        <f t="shared" si="4"/>
        <v>44105</v>
      </c>
      <c r="L61" s="106">
        <f t="shared" si="4"/>
        <v>44136</v>
      </c>
      <c r="M61" s="106">
        <f t="shared" si="4"/>
        <v>44166</v>
      </c>
      <c r="N61" s="107" t="str">
        <f t="shared" si="4"/>
        <v>Total</v>
      </c>
      <c r="O61" s="118" t="str">
        <f t="shared" si="4"/>
        <v>Média</v>
      </c>
    </row>
    <row r="62" spans="1:15" s="25" customFormat="1" ht="12.6" customHeight="1" x14ac:dyDescent="0.2">
      <c r="A62" s="109" t="s">
        <v>5</v>
      </c>
      <c r="B62" s="49">
        <v>0</v>
      </c>
      <c r="C62" s="49">
        <v>4500</v>
      </c>
      <c r="D62" s="49">
        <v>5500</v>
      </c>
      <c r="E62" s="49"/>
      <c r="F62" s="49"/>
      <c r="G62" s="49"/>
      <c r="H62" s="49"/>
      <c r="I62" s="49"/>
      <c r="J62" s="49"/>
      <c r="K62" s="49">
        <v>0</v>
      </c>
      <c r="L62" s="49">
        <v>0</v>
      </c>
      <c r="M62" s="49">
        <v>0</v>
      </c>
      <c r="N62" s="207">
        <f t="shared" ref="N62:N71" si="5">SUM(B62:M62)</f>
        <v>10000</v>
      </c>
      <c r="O62" s="104">
        <f>IFERROR(AVERAGEIF(B62:M62,"&gt;0"),"")</f>
        <v>5000</v>
      </c>
    </row>
    <row r="63" spans="1:15" s="25" customFormat="1" ht="12.6" customHeight="1" x14ac:dyDescent="0.2">
      <c r="A63" s="110" t="s">
        <v>369</v>
      </c>
      <c r="B63" s="49">
        <v>0</v>
      </c>
      <c r="C63" s="49">
        <v>0</v>
      </c>
      <c r="D63" s="49">
        <v>0</v>
      </c>
      <c r="E63" s="49"/>
      <c r="F63" s="49"/>
      <c r="G63" s="49"/>
      <c r="H63" s="49"/>
      <c r="I63" s="49"/>
      <c r="J63" s="49"/>
      <c r="K63" s="49">
        <v>0</v>
      </c>
      <c r="L63" s="49">
        <v>0</v>
      </c>
      <c r="M63" s="49">
        <v>0</v>
      </c>
      <c r="N63" s="207">
        <f>SUM(B63:M63)</f>
        <v>0</v>
      </c>
      <c r="O63" s="104" t="str">
        <f t="shared" ref="O63:O70" si="6">IFERROR(AVERAGEIF(B63:M63,"&gt;0"),"")</f>
        <v/>
      </c>
    </row>
    <row r="64" spans="1:15" s="25" customFormat="1" ht="12.6" customHeight="1" x14ac:dyDescent="0.2">
      <c r="A64" s="109" t="s">
        <v>321</v>
      </c>
      <c r="B64" s="49">
        <v>0</v>
      </c>
      <c r="C64" s="49">
        <v>0</v>
      </c>
      <c r="D64" s="49">
        <v>682.12</v>
      </c>
      <c r="E64" s="49"/>
      <c r="F64" s="49"/>
      <c r="G64" s="49"/>
      <c r="H64" s="49"/>
      <c r="I64" s="49"/>
      <c r="J64" s="49"/>
      <c r="K64" s="49">
        <v>0</v>
      </c>
      <c r="L64" s="49">
        <v>0</v>
      </c>
      <c r="M64" s="49">
        <v>0</v>
      </c>
      <c r="N64" s="207">
        <f>SUM(B64:M64)</f>
        <v>682.12</v>
      </c>
      <c r="O64" s="104">
        <f t="shared" si="6"/>
        <v>682.12</v>
      </c>
    </row>
    <row r="65" spans="1:16" customFormat="1" ht="12.6" customHeight="1" x14ac:dyDescent="0.2">
      <c r="A65" s="109" t="s">
        <v>516</v>
      </c>
      <c r="B65" s="49">
        <v>0</v>
      </c>
      <c r="C65" s="49">
        <v>0</v>
      </c>
      <c r="D65" s="49">
        <v>0</v>
      </c>
      <c r="E65" s="49"/>
      <c r="F65" s="49"/>
      <c r="G65" s="49"/>
      <c r="H65" s="49"/>
      <c r="I65" s="49"/>
      <c r="J65" s="49"/>
      <c r="K65" s="49">
        <v>0</v>
      </c>
      <c r="L65" s="49">
        <v>0</v>
      </c>
      <c r="M65" s="49">
        <v>0</v>
      </c>
      <c r="N65" s="207">
        <f>SUM(B65:M65)</f>
        <v>0</v>
      </c>
      <c r="O65" s="104" t="str">
        <f t="shared" si="6"/>
        <v/>
      </c>
    </row>
    <row r="66" spans="1:16" s="25" customFormat="1" ht="12.6" customHeight="1" x14ac:dyDescent="0.2">
      <c r="A66" s="109" t="s">
        <v>148</v>
      </c>
      <c r="B66" s="49">
        <v>27.43</v>
      </c>
      <c r="C66" s="49">
        <v>27.43</v>
      </c>
      <c r="D66" s="49">
        <v>29.44</v>
      </c>
      <c r="E66" s="49"/>
      <c r="F66" s="49"/>
      <c r="G66" s="49"/>
      <c r="H66" s="49"/>
      <c r="I66" s="49"/>
      <c r="J66" s="49"/>
      <c r="K66" s="49">
        <v>0</v>
      </c>
      <c r="L66" s="49">
        <v>0</v>
      </c>
      <c r="M66" s="49">
        <v>0</v>
      </c>
      <c r="N66" s="207">
        <f t="shared" si="5"/>
        <v>84.3</v>
      </c>
      <c r="O66" s="104">
        <f t="shared" si="6"/>
        <v>28.099999999999998</v>
      </c>
    </row>
    <row r="67" spans="1:16" s="25" customFormat="1" ht="12.6" customHeight="1" x14ac:dyDescent="0.2">
      <c r="A67" s="110" t="s">
        <v>61</v>
      </c>
      <c r="B67" s="49">
        <v>2820</v>
      </c>
      <c r="C67" s="49">
        <v>234</v>
      </c>
      <c r="D67" s="49">
        <v>200.01</v>
      </c>
      <c r="E67" s="49"/>
      <c r="F67" s="49"/>
      <c r="G67" s="49"/>
      <c r="H67" s="49"/>
      <c r="I67" s="49"/>
      <c r="J67" s="49"/>
      <c r="K67" s="49">
        <v>0</v>
      </c>
      <c r="L67" s="49">
        <v>0</v>
      </c>
      <c r="M67" s="49">
        <v>0</v>
      </c>
      <c r="N67" s="207">
        <f t="shared" si="5"/>
        <v>3254.01</v>
      </c>
      <c r="O67" s="104">
        <f t="shared" si="6"/>
        <v>1084.67</v>
      </c>
    </row>
    <row r="68" spans="1:16" s="25" customFormat="1" ht="12.6" customHeight="1" x14ac:dyDescent="0.2">
      <c r="A68" s="110" t="s">
        <v>534</v>
      </c>
      <c r="B68" s="49">
        <v>0</v>
      </c>
      <c r="C68" s="49">
        <v>0</v>
      </c>
      <c r="D68" s="49">
        <v>0</v>
      </c>
      <c r="E68" s="49"/>
      <c r="F68" s="49"/>
      <c r="G68" s="49"/>
      <c r="H68" s="49"/>
      <c r="I68" s="49"/>
      <c r="J68" s="49"/>
      <c r="K68" s="49">
        <v>0</v>
      </c>
      <c r="L68" s="49">
        <v>0</v>
      </c>
      <c r="M68" s="49">
        <v>0</v>
      </c>
      <c r="N68" s="207">
        <f t="shared" si="5"/>
        <v>0</v>
      </c>
      <c r="O68" s="104" t="str">
        <f t="shared" si="6"/>
        <v/>
      </c>
    </row>
    <row r="69" spans="1:16" s="25" customFormat="1" ht="12.6" customHeight="1" x14ac:dyDescent="0.2">
      <c r="A69" s="110" t="s">
        <v>3</v>
      </c>
      <c r="B69" s="49">
        <v>76.5</v>
      </c>
      <c r="C69" s="49">
        <v>111.6</v>
      </c>
      <c r="D69" s="49">
        <v>165.1</v>
      </c>
      <c r="E69" s="49"/>
      <c r="F69" s="49"/>
      <c r="G69" s="49"/>
      <c r="H69" s="49"/>
      <c r="I69" s="49"/>
      <c r="J69" s="49"/>
      <c r="K69" s="49">
        <v>0</v>
      </c>
      <c r="L69" s="49">
        <v>0</v>
      </c>
      <c r="M69" s="49">
        <v>0</v>
      </c>
      <c r="N69" s="207">
        <f t="shared" si="5"/>
        <v>353.2</v>
      </c>
      <c r="O69" s="104">
        <f t="shared" si="6"/>
        <v>117.73333333333333</v>
      </c>
    </row>
    <row r="70" spans="1:16" s="25" customFormat="1" ht="12.6" customHeight="1" x14ac:dyDescent="0.2">
      <c r="A70" s="110" t="s">
        <v>65</v>
      </c>
      <c r="B70" s="49">
        <v>0</v>
      </c>
      <c r="C70" s="49">
        <v>0</v>
      </c>
      <c r="D70" s="49">
        <v>0</v>
      </c>
      <c r="E70" s="49"/>
      <c r="F70" s="49"/>
      <c r="G70" s="49"/>
      <c r="H70" s="49"/>
      <c r="I70" s="49"/>
      <c r="J70" s="49"/>
      <c r="K70" s="49">
        <v>0</v>
      </c>
      <c r="L70" s="49">
        <v>0</v>
      </c>
      <c r="M70" s="49">
        <v>0</v>
      </c>
      <c r="N70" s="207">
        <f t="shared" si="5"/>
        <v>0</v>
      </c>
      <c r="O70" s="104" t="str">
        <f t="shared" si="6"/>
        <v/>
      </c>
    </row>
    <row r="71" spans="1:16" s="25" customFormat="1" ht="12.6" customHeight="1" thickBot="1" x14ac:dyDescent="0.25">
      <c r="A71" s="171" t="s">
        <v>1</v>
      </c>
      <c r="B71" s="172">
        <f t="shared" ref="B71:M71" si="7">SUM(B62:B70)</f>
        <v>2923.93</v>
      </c>
      <c r="C71" s="172">
        <f t="shared" si="7"/>
        <v>4873.0300000000007</v>
      </c>
      <c r="D71" s="172">
        <f t="shared" si="7"/>
        <v>6576.67</v>
      </c>
      <c r="E71" s="172">
        <f t="shared" si="7"/>
        <v>0</v>
      </c>
      <c r="F71" s="172">
        <f t="shared" si="7"/>
        <v>0</v>
      </c>
      <c r="G71" s="172">
        <f>SUM(G62:G70)</f>
        <v>0</v>
      </c>
      <c r="H71" s="172">
        <f t="shared" si="7"/>
        <v>0</v>
      </c>
      <c r="I71" s="172">
        <f t="shared" si="7"/>
        <v>0</v>
      </c>
      <c r="J71" s="172">
        <f t="shared" si="7"/>
        <v>0</v>
      </c>
      <c r="K71" s="172">
        <f t="shared" si="7"/>
        <v>0</v>
      </c>
      <c r="L71" s="172">
        <f t="shared" si="7"/>
        <v>0</v>
      </c>
      <c r="M71" s="172">
        <f t="shared" si="7"/>
        <v>0</v>
      </c>
      <c r="N71" s="172">
        <f t="shared" si="5"/>
        <v>14373.630000000001</v>
      </c>
      <c r="O71" s="294">
        <f>IFERROR(AVERAGEIF(B71:M71,"&gt;0"),"")</f>
        <v>4791.21</v>
      </c>
    </row>
    <row r="72" spans="1:16" s="25" customFormat="1" ht="12.6" customHeight="1" thickBo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6" s="34" customFormat="1" ht="12.6" customHeight="1" thickBot="1" x14ac:dyDescent="0.25">
      <c r="A73" s="182" t="s">
        <v>9</v>
      </c>
      <c r="B73" s="181">
        <f>'[2]2020'!C16</f>
        <v>7991.36</v>
      </c>
      <c r="C73" s="181">
        <f>'[2]2020'!D16</f>
        <v>7446.66</v>
      </c>
      <c r="D73" s="181">
        <f>'[2]2020'!E16</f>
        <v>9200.2800000000007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f>'[2]2020'!L16</f>
        <v>0</v>
      </c>
      <c r="L73" s="181">
        <f>'[2]2020'!M16</f>
        <v>0</v>
      </c>
      <c r="M73" s="181">
        <f>'[2]2020'!N16</f>
        <v>0</v>
      </c>
      <c r="N73" s="42"/>
      <c r="O73" s="42"/>
      <c r="P73" s="43"/>
    </row>
    <row r="74" spans="1:16" s="25" customFormat="1" ht="14.1" customHeight="1" x14ac:dyDescent="0.2">
      <c r="N74" s="34"/>
    </row>
    <row r="75" spans="1:16" ht="14.1" customHeight="1" x14ac:dyDescent="0.2"/>
    <row r="76" spans="1:16" ht="14.1" customHeight="1" x14ac:dyDescent="0.2"/>
    <row r="77" spans="1:16" ht="14.1" customHeight="1" x14ac:dyDescent="0.2"/>
    <row r="78" spans="1:16" ht="14.1" customHeight="1" x14ac:dyDescent="0.2"/>
    <row r="79" spans="1:16" ht="14.1" customHeight="1" x14ac:dyDescent="0.2"/>
    <row r="80" spans="1:16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J59:M59 B59:I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:O62"/>
  <sheetViews>
    <sheetView zoomScaleNormal="100" workbookViewId="0">
      <selection activeCell="H13" sqref="H13"/>
    </sheetView>
  </sheetViews>
  <sheetFormatPr defaultRowHeight="12.75" x14ac:dyDescent="0.2"/>
  <cols>
    <col min="1" max="1" width="38.42578125" style="44" customWidth="1"/>
    <col min="2" max="2" width="9.140625" style="44" customWidth="1"/>
    <col min="3" max="3" width="9.5703125" style="44" customWidth="1"/>
    <col min="4" max="4" width="9.140625" style="44" customWidth="1"/>
    <col min="5" max="5" width="9.28515625" style="44" customWidth="1"/>
    <col min="6" max="6" width="9.140625" style="44" customWidth="1"/>
    <col min="7" max="7" width="9.5703125" style="44" customWidth="1"/>
    <col min="8" max="8" width="8.42578125" style="44" customWidth="1"/>
    <col min="9" max="9" width="8.140625" style="44" customWidth="1"/>
    <col min="10" max="10" width="7.7109375" style="44" customWidth="1"/>
    <col min="11" max="11" width="9.5703125" style="44" customWidth="1"/>
    <col min="12" max="12" width="9.140625" style="44" customWidth="1"/>
    <col min="13" max="13" width="10.42578125" style="44" customWidth="1"/>
    <col min="14" max="14" width="10" style="212" customWidth="1"/>
    <col min="15" max="15" width="9" style="44" customWidth="1"/>
    <col min="16" max="16384" width="9.140625" style="44"/>
  </cols>
  <sheetData>
    <row r="1" spans="1:15" ht="15.95" customHeight="1" x14ac:dyDescent="0.2">
      <c r="A1" s="546" t="str">
        <f>APUCARANA!A1</f>
        <v xml:space="preserve">ORDEM DOS ADVOGADOS DO BRASIL - Seção PR 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15" ht="15.95" customHeight="1" x14ac:dyDescent="0.2">
      <c r="A2" s="549" t="str">
        <f>APUCARANA!A2</f>
        <v>Demostrativo de Despesas - JANEIRO 2020 A DEZEMBRO 2020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1"/>
    </row>
    <row r="3" spans="1:15" ht="15.9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5.95" customHeight="1" x14ac:dyDescent="0.2">
      <c r="A4" s="552" t="s">
        <v>51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5.95" customHeight="1" thickBo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2"/>
    </row>
    <row r="6" spans="1:15" s="25" customFormat="1" ht="15.95" customHeight="1" thickBot="1" x14ac:dyDescent="0.25">
      <c r="A6" s="404" t="s">
        <v>0</v>
      </c>
      <c r="B6" s="405">
        <f>APUCARANA!B6</f>
        <v>43831</v>
      </c>
      <c r="C6" s="405">
        <f>APUCARANA!C6</f>
        <v>43862</v>
      </c>
      <c r="D6" s="405">
        <f>APUCARANA!D6</f>
        <v>43891</v>
      </c>
      <c r="E6" s="405">
        <f>APUCARANA!E6</f>
        <v>43922</v>
      </c>
      <c r="F6" s="405">
        <f>APUCARANA!F6</f>
        <v>43952</v>
      </c>
      <c r="G6" s="405">
        <f>APUCARANA!G6</f>
        <v>43983</v>
      </c>
      <c r="H6" s="405">
        <f>APUCARANA!H6</f>
        <v>44013</v>
      </c>
      <c r="I6" s="405">
        <f>APUCARANA!I6</f>
        <v>44044</v>
      </c>
      <c r="J6" s="405">
        <f>APUCARANA!J6</f>
        <v>44075</v>
      </c>
      <c r="K6" s="405">
        <f>APUCARANA!K6</f>
        <v>44105</v>
      </c>
      <c r="L6" s="405">
        <f>APUCARANA!L6</f>
        <v>44136</v>
      </c>
      <c r="M6" s="405">
        <f>APUCARANA!M6</f>
        <v>44166</v>
      </c>
      <c r="N6" s="406" t="str">
        <f>APUCARANA!N6</f>
        <v>Total</v>
      </c>
      <c r="O6" s="407" t="str">
        <f>APUCARANA!O6</f>
        <v>Média</v>
      </c>
    </row>
    <row r="7" spans="1:15" s="25" customFormat="1" ht="15.95" customHeight="1" x14ac:dyDescent="0.2">
      <c r="A7" s="408" t="s">
        <v>535</v>
      </c>
      <c r="B7" s="466">
        <v>0</v>
      </c>
      <c r="C7" s="466">
        <v>0</v>
      </c>
      <c r="D7" s="466">
        <v>0</v>
      </c>
      <c r="E7" s="466"/>
      <c r="F7" s="466"/>
      <c r="G7" s="466"/>
      <c r="H7" s="466"/>
      <c r="I7" s="466"/>
      <c r="J7" s="466"/>
      <c r="K7" s="466">
        <v>0</v>
      </c>
      <c r="L7" s="466">
        <v>0</v>
      </c>
      <c r="M7" s="466">
        <v>0</v>
      </c>
      <c r="N7" s="410">
        <f t="shared" ref="N7:N33" si="0">SUM(B7:M7)</f>
        <v>0</v>
      </c>
      <c r="O7" s="411" t="str">
        <f>IFERROR(AVERAGEIF(B7:M7,"&gt;0"),"")</f>
        <v/>
      </c>
    </row>
    <row r="8" spans="1:15" s="25" customFormat="1" ht="15.95" customHeight="1" x14ac:dyDescent="0.2">
      <c r="A8" s="408" t="s">
        <v>122</v>
      </c>
      <c r="B8" s="466">
        <v>0</v>
      </c>
      <c r="C8" s="466">
        <v>0</v>
      </c>
      <c r="D8" s="466">
        <v>0</v>
      </c>
      <c r="E8" s="466"/>
      <c r="F8" s="466"/>
      <c r="G8" s="466"/>
      <c r="H8" s="466"/>
      <c r="I8" s="466"/>
      <c r="J8" s="466"/>
      <c r="K8" s="466">
        <v>0</v>
      </c>
      <c r="L8" s="466">
        <v>0</v>
      </c>
      <c r="M8" s="466">
        <v>0</v>
      </c>
      <c r="N8" s="410">
        <f t="shared" si="0"/>
        <v>0</v>
      </c>
      <c r="O8" s="411" t="str">
        <f t="shared" ref="O8:O47" si="1">IFERROR(AVERAGEIF(B8:M8,"&gt;0"),"")</f>
        <v/>
      </c>
    </row>
    <row r="9" spans="1:15" s="25" customFormat="1" ht="15.95" customHeight="1" x14ac:dyDescent="0.2">
      <c r="A9" s="408" t="s">
        <v>421</v>
      </c>
      <c r="B9" s="466">
        <v>0</v>
      </c>
      <c r="C9" s="466">
        <v>0</v>
      </c>
      <c r="D9" s="466">
        <v>0</v>
      </c>
      <c r="E9" s="466"/>
      <c r="F9" s="466"/>
      <c r="G9" s="466"/>
      <c r="H9" s="466"/>
      <c r="I9" s="466"/>
      <c r="J9" s="466"/>
      <c r="K9" s="466">
        <v>0</v>
      </c>
      <c r="L9" s="466">
        <v>0</v>
      </c>
      <c r="M9" s="466">
        <v>0</v>
      </c>
      <c r="N9" s="410">
        <f t="shared" si="0"/>
        <v>0</v>
      </c>
      <c r="O9" s="411" t="str">
        <f t="shared" si="1"/>
        <v/>
      </c>
    </row>
    <row r="10" spans="1:15" s="25" customFormat="1" ht="15.95" customHeight="1" x14ac:dyDescent="0.2">
      <c r="A10" s="408" t="s">
        <v>393</v>
      </c>
      <c r="B10" s="466">
        <v>0</v>
      </c>
      <c r="C10" s="466">
        <v>0</v>
      </c>
      <c r="D10" s="466">
        <v>0</v>
      </c>
      <c r="E10" s="466"/>
      <c r="F10" s="466"/>
      <c r="G10" s="466"/>
      <c r="H10" s="466"/>
      <c r="I10" s="466"/>
      <c r="J10" s="466"/>
      <c r="K10" s="466">
        <v>0</v>
      </c>
      <c r="L10" s="466">
        <v>0</v>
      </c>
      <c r="M10" s="466">
        <v>0</v>
      </c>
      <c r="N10" s="410">
        <f t="shared" si="0"/>
        <v>0</v>
      </c>
      <c r="O10" s="411" t="str">
        <f t="shared" si="1"/>
        <v/>
      </c>
    </row>
    <row r="11" spans="1:15" s="25" customFormat="1" ht="15.95" customHeight="1" x14ac:dyDescent="0.2">
      <c r="A11" s="408" t="s">
        <v>278</v>
      </c>
      <c r="B11" s="466">
        <v>0</v>
      </c>
      <c r="C11" s="466">
        <v>0</v>
      </c>
      <c r="D11" s="466">
        <v>0</v>
      </c>
      <c r="E11" s="466"/>
      <c r="F11" s="466"/>
      <c r="G11" s="466"/>
      <c r="H11" s="466"/>
      <c r="I11" s="466"/>
      <c r="J11" s="466"/>
      <c r="K11" s="466">
        <v>0</v>
      </c>
      <c r="L11" s="466">
        <v>0</v>
      </c>
      <c r="M11" s="466">
        <v>0</v>
      </c>
      <c r="N11" s="424">
        <f>SUM(B11:M11)</f>
        <v>0</v>
      </c>
      <c r="O11" s="411" t="str">
        <f t="shared" si="1"/>
        <v/>
      </c>
    </row>
    <row r="12" spans="1:15" s="25" customFormat="1" ht="15.95" customHeight="1" x14ac:dyDescent="0.2">
      <c r="A12" s="448" t="s">
        <v>131</v>
      </c>
      <c r="B12" s="466">
        <v>0</v>
      </c>
      <c r="C12" s="466">
        <v>0</v>
      </c>
      <c r="D12" s="466">
        <v>0</v>
      </c>
      <c r="E12" s="466"/>
      <c r="F12" s="466"/>
      <c r="G12" s="466"/>
      <c r="H12" s="466"/>
      <c r="I12" s="466"/>
      <c r="J12" s="466"/>
      <c r="K12" s="466">
        <v>0</v>
      </c>
      <c r="L12" s="466">
        <v>0</v>
      </c>
      <c r="M12" s="466">
        <v>0</v>
      </c>
      <c r="N12" s="467">
        <f t="shared" si="0"/>
        <v>0</v>
      </c>
      <c r="O12" s="411" t="str">
        <f t="shared" si="1"/>
        <v/>
      </c>
    </row>
    <row r="13" spans="1:15" s="25" customFormat="1" ht="15.95" customHeight="1" x14ac:dyDescent="0.2">
      <c r="A13" s="408" t="s">
        <v>696</v>
      </c>
      <c r="B13" s="466">
        <v>0</v>
      </c>
      <c r="C13" s="466">
        <v>0</v>
      </c>
      <c r="D13" s="466">
        <v>0</v>
      </c>
      <c r="E13" s="466"/>
      <c r="F13" s="466"/>
      <c r="G13" s="466"/>
      <c r="H13" s="466"/>
      <c r="I13" s="466"/>
      <c r="J13" s="466"/>
      <c r="K13" s="466">
        <v>0</v>
      </c>
      <c r="L13" s="466">
        <v>0</v>
      </c>
      <c r="M13" s="466">
        <v>0</v>
      </c>
      <c r="N13" s="410">
        <f t="shared" si="0"/>
        <v>0</v>
      </c>
      <c r="O13" s="411" t="str">
        <f t="shared" si="1"/>
        <v/>
      </c>
    </row>
    <row r="14" spans="1:15" s="25" customFormat="1" ht="15.95" customHeight="1" x14ac:dyDescent="0.2">
      <c r="A14" s="408" t="s">
        <v>149</v>
      </c>
      <c r="B14" s="466">
        <v>0</v>
      </c>
      <c r="C14" s="466">
        <v>0</v>
      </c>
      <c r="D14" s="466">
        <v>0</v>
      </c>
      <c r="E14" s="466"/>
      <c r="F14" s="466"/>
      <c r="G14" s="466"/>
      <c r="H14" s="466"/>
      <c r="I14" s="466"/>
      <c r="J14" s="466"/>
      <c r="K14" s="466">
        <v>0</v>
      </c>
      <c r="L14" s="466">
        <v>0</v>
      </c>
      <c r="M14" s="466">
        <v>0</v>
      </c>
      <c r="N14" s="410">
        <f t="shared" si="0"/>
        <v>0</v>
      </c>
      <c r="O14" s="411" t="str">
        <f t="shared" si="1"/>
        <v/>
      </c>
    </row>
    <row r="15" spans="1:15" s="25" customFormat="1" ht="15.95" customHeight="1" x14ac:dyDescent="0.2">
      <c r="A15" s="468" t="s">
        <v>167</v>
      </c>
      <c r="B15" s="466">
        <v>0</v>
      </c>
      <c r="C15" s="466">
        <v>0</v>
      </c>
      <c r="D15" s="466">
        <v>0</v>
      </c>
      <c r="E15" s="466"/>
      <c r="F15" s="466"/>
      <c r="G15" s="466"/>
      <c r="H15" s="466"/>
      <c r="I15" s="466"/>
      <c r="J15" s="466"/>
      <c r="K15" s="466">
        <v>0</v>
      </c>
      <c r="L15" s="466">
        <v>0</v>
      </c>
      <c r="M15" s="466">
        <v>0</v>
      </c>
      <c r="N15" s="410">
        <f t="shared" si="0"/>
        <v>0</v>
      </c>
      <c r="O15" s="411" t="str">
        <f t="shared" si="1"/>
        <v/>
      </c>
    </row>
    <row r="16" spans="1:15" s="25" customFormat="1" ht="15.95" customHeight="1" x14ac:dyDescent="0.2">
      <c r="A16" s="408" t="s">
        <v>70</v>
      </c>
      <c r="B16" s="466">
        <v>0</v>
      </c>
      <c r="C16" s="466">
        <v>20.51</v>
      </c>
      <c r="D16" s="466">
        <v>0</v>
      </c>
      <c r="E16" s="466"/>
      <c r="F16" s="466"/>
      <c r="G16" s="466"/>
      <c r="H16" s="466"/>
      <c r="I16" s="466"/>
      <c r="J16" s="466"/>
      <c r="K16" s="466">
        <v>0</v>
      </c>
      <c r="L16" s="466">
        <v>0</v>
      </c>
      <c r="M16" s="466">
        <v>0</v>
      </c>
      <c r="N16" s="410">
        <f t="shared" si="0"/>
        <v>20.51</v>
      </c>
      <c r="O16" s="411">
        <f t="shared" si="1"/>
        <v>20.51</v>
      </c>
    </row>
    <row r="17" spans="1:15" s="25" customFormat="1" ht="15.95" customHeight="1" x14ac:dyDescent="0.2">
      <c r="A17" s="408" t="s">
        <v>492</v>
      </c>
      <c r="B17" s="466">
        <v>0</v>
      </c>
      <c r="C17" s="466">
        <v>199.79</v>
      </c>
      <c r="D17" s="466">
        <v>0</v>
      </c>
      <c r="E17" s="466"/>
      <c r="F17" s="466"/>
      <c r="G17" s="466"/>
      <c r="H17" s="466"/>
      <c r="I17" s="466"/>
      <c r="J17" s="466"/>
      <c r="K17" s="466">
        <v>0</v>
      </c>
      <c r="L17" s="466">
        <v>0</v>
      </c>
      <c r="M17" s="466">
        <v>0</v>
      </c>
      <c r="N17" s="410">
        <f t="shared" si="0"/>
        <v>199.79</v>
      </c>
      <c r="O17" s="411">
        <f t="shared" si="1"/>
        <v>199.79</v>
      </c>
    </row>
    <row r="18" spans="1:15" s="25" customFormat="1" ht="15.95" customHeight="1" x14ac:dyDescent="0.2">
      <c r="A18" s="408" t="s">
        <v>67</v>
      </c>
      <c r="B18" s="466">
        <v>0</v>
      </c>
      <c r="C18" s="466">
        <v>51.75</v>
      </c>
      <c r="D18" s="466">
        <v>0</v>
      </c>
      <c r="E18" s="466"/>
      <c r="F18" s="466"/>
      <c r="G18" s="466"/>
      <c r="H18" s="466"/>
      <c r="I18" s="466"/>
      <c r="J18" s="466"/>
      <c r="K18" s="466">
        <v>0</v>
      </c>
      <c r="L18" s="466">
        <v>0</v>
      </c>
      <c r="M18" s="466">
        <v>0</v>
      </c>
      <c r="N18" s="410">
        <f t="shared" si="0"/>
        <v>51.75</v>
      </c>
      <c r="O18" s="411">
        <f t="shared" si="1"/>
        <v>51.75</v>
      </c>
    </row>
    <row r="19" spans="1:15" s="25" customFormat="1" ht="15.95" customHeight="1" x14ac:dyDescent="0.2">
      <c r="A19" s="408" t="s">
        <v>153</v>
      </c>
      <c r="B19" s="466">
        <v>0</v>
      </c>
      <c r="C19" s="466">
        <v>0</v>
      </c>
      <c r="D19" s="466">
        <v>0</v>
      </c>
      <c r="E19" s="466"/>
      <c r="F19" s="466"/>
      <c r="G19" s="466"/>
      <c r="H19" s="466"/>
      <c r="I19" s="466"/>
      <c r="J19" s="466"/>
      <c r="K19" s="466">
        <v>0</v>
      </c>
      <c r="L19" s="466">
        <v>0</v>
      </c>
      <c r="M19" s="466">
        <v>0</v>
      </c>
      <c r="N19" s="410">
        <f t="shared" si="0"/>
        <v>0</v>
      </c>
      <c r="O19" s="411" t="str">
        <f t="shared" si="1"/>
        <v/>
      </c>
    </row>
    <row r="20" spans="1:15" s="25" customFormat="1" ht="15.95" customHeight="1" x14ac:dyDescent="0.2">
      <c r="A20" s="408" t="s">
        <v>159</v>
      </c>
      <c r="B20" s="466">
        <v>0</v>
      </c>
      <c r="C20" s="466">
        <v>0</v>
      </c>
      <c r="D20" s="466">
        <v>0</v>
      </c>
      <c r="E20" s="466"/>
      <c r="F20" s="466"/>
      <c r="G20" s="466"/>
      <c r="H20" s="466"/>
      <c r="I20" s="466"/>
      <c r="J20" s="466"/>
      <c r="K20" s="466">
        <v>0</v>
      </c>
      <c r="L20" s="466">
        <v>0</v>
      </c>
      <c r="M20" s="466">
        <v>0</v>
      </c>
      <c r="N20" s="424">
        <f t="shared" si="0"/>
        <v>0</v>
      </c>
      <c r="O20" s="411" t="str">
        <f t="shared" si="1"/>
        <v/>
      </c>
    </row>
    <row r="21" spans="1:15" s="25" customFormat="1" ht="15.95" customHeight="1" x14ac:dyDescent="0.2">
      <c r="A21" s="408" t="s">
        <v>408</v>
      </c>
      <c r="B21" s="466">
        <v>0</v>
      </c>
      <c r="C21" s="466">
        <v>0</v>
      </c>
      <c r="D21" s="466">
        <v>0</v>
      </c>
      <c r="E21" s="466"/>
      <c r="F21" s="466"/>
      <c r="G21" s="466"/>
      <c r="H21" s="466"/>
      <c r="I21" s="466"/>
      <c r="J21" s="466"/>
      <c r="K21" s="466">
        <v>0</v>
      </c>
      <c r="L21" s="466">
        <v>0</v>
      </c>
      <c r="M21" s="466">
        <v>0</v>
      </c>
      <c r="N21" s="410">
        <f t="shared" si="0"/>
        <v>0</v>
      </c>
      <c r="O21" s="411" t="str">
        <f t="shared" si="1"/>
        <v/>
      </c>
    </row>
    <row r="22" spans="1:15" s="25" customFormat="1" ht="15.95" customHeight="1" x14ac:dyDescent="0.2">
      <c r="A22" s="408" t="s">
        <v>402</v>
      </c>
      <c r="B22" s="466">
        <v>0</v>
      </c>
      <c r="C22" s="466">
        <v>0</v>
      </c>
      <c r="D22" s="466">
        <v>0</v>
      </c>
      <c r="E22" s="466"/>
      <c r="F22" s="466"/>
      <c r="G22" s="466"/>
      <c r="H22" s="466"/>
      <c r="I22" s="466"/>
      <c r="J22" s="466"/>
      <c r="K22" s="466">
        <v>0</v>
      </c>
      <c r="L22" s="466">
        <v>0</v>
      </c>
      <c r="M22" s="466">
        <v>0</v>
      </c>
      <c r="N22" s="410">
        <f t="shared" si="0"/>
        <v>0</v>
      </c>
      <c r="O22" s="411" t="str">
        <f t="shared" si="1"/>
        <v/>
      </c>
    </row>
    <row r="23" spans="1:15" s="25" customFormat="1" ht="15.95" customHeight="1" x14ac:dyDescent="0.2">
      <c r="A23" s="408" t="s">
        <v>257</v>
      </c>
      <c r="B23" s="466">
        <v>0</v>
      </c>
      <c r="C23" s="466">
        <v>0</v>
      </c>
      <c r="D23" s="466">
        <v>0</v>
      </c>
      <c r="E23" s="466"/>
      <c r="F23" s="466"/>
      <c r="G23" s="466"/>
      <c r="H23" s="466"/>
      <c r="I23" s="466"/>
      <c r="J23" s="466"/>
      <c r="K23" s="466">
        <v>0</v>
      </c>
      <c r="L23" s="466">
        <v>0</v>
      </c>
      <c r="M23" s="466">
        <v>0</v>
      </c>
      <c r="N23" s="410">
        <f t="shared" si="0"/>
        <v>0</v>
      </c>
      <c r="O23" s="411" t="str">
        <f t="shared" si="1"/>
        <v/>
      </c>
    </row>
    <row r="24" spans="1:15" s="25" customFormat="1" ht="15.95" customHeight="1" x14ac:dyDescent="0.2">
      <c r="A24" s="408" t="s">
        <v>496</v>
      </c>
      <c r="B24" s="466">
        <v>0</v>
      </c>
      <c r="C24" s="466">
        <v>0</v>
      </c>
      <c r="D24" s="466">
        <v>0</v>
      </c>
      <c r="E24" s="466"/>
      <c r="F24" s="466"/>
      <c r="G24" s="466"/>
      <c r="H24" s="466"/>
      <c r="I24" s="466"/>
      <c r="J24" s="466"/>
      <c r="K24" s="466">
        <v>0</v>
      </c>
      <c r="L24" s="466">
        <v>0</v>
      </c>
      <c r="M24" s="466">
        <v>0</v>
      </c>
      <c r="N24" s="410">
        <f t="shared" si="0"/>
        <v>0</v>
      </c>
      <c r="O24" s="411" t="str">
        <f t="shared" si="1"/>
        <v/>
      </c>
    </row>
    <row r="25" spans="1:15" s="25" customFormat="1" ht="15.95" customHeight="1" x14ac:dyDescent="0.2">
      <c r="A25" s="408" t="s">
        <v>68</v>
      </c>
      <c r="B25" s="466">
        <v>0</v>
      </c>
      <c r="C25" s="466">
        <v>0</v>
      </c>
      <c r="D25" s="466">
        <v>0</v>
      </c>
      <c r="E25" s="466"/>
      <c r="F25" s="466"/>
      <c r="G25" s="466"/>
      <c r="H25" s="466"/>
      <c r="I25" s="466"/>
      <c r="J25" s="466"/>
      <c r="K25" s="466">
        <v>0</v>
      </c>
      <c r="L25" s="466">
        <v>0</v>
      </c>
      <c r="M25" s="466">
        <v>0</v>
      </c>
      <c r="N25" s="410">
        <f t="shared" si="0"/>
        <v>0</v>
      </c>
      <c r="O25" s="411" t="str">
        <f t="shared" si="1"/>
        <v/>
      </c>
    </row>
    <row r="26" spans="1:15" s="25" customFormat="1" ht="15.95" customHeight="1" x14ac:dyDescent="0.2">
      <c r="A26" s="408" t="s">
        <v>77</v>
      </c>
      <c r="B26" s="466">
        <v>0</v>
      </c>
      <c r="C26" s="466">
        <v>0</v>
      </c>
      <c r="D26" s="466">
        <v>0</v>
      </c>
      <c r="E26" s="466"/>
      <c r="F26" s="466"/>
      <c r="G26" s="466"/>
      <c r="H26" s="466"/>
      <c r="I26" s="466"/>
      <c r="J26" s="466"/>
      <c r="K26" s="466">
        <v>0</v>
      </c>
      <c r="L26" s="466">
        <v>0</v>
      </c>
      <c r="M26" s="466">
        <v>0</v>
      </c>
      <c r="N26" s="410">
        <f t="shared" si="0"/>
        <v>0</v>
      </c>
      <c r="O26" s="411" t="str">
        <f t="shared" si="1"/>
        <v/>
      </c>
    </row>
    <row r="27" spans="1:15" s="25" customFormat="1" ht="15.95" customHeight="1" x14ac:dyDescent="0.2">
      <c r="A27" s="408" t="s">
        <v>111</v>
      </c>
      <c r="B27" s="466">
        <v>0</v>
      </c>
      <c r="C27" s="466">
        <v>76.489999999999995</v>
      </c>
      <c r="D27" s="466">
        <v>0</v>
      </c>
      <c r="E27" s="466"/>
      <c r="F27" s="466"/>
      <c r="G27" s="466"/>
      <c r="H27" s="466"/>
      <c r="I27" s="466"/>
      <c r="J27" s="466"/>
      <c r="K27" s="466">
        <v>0</v>
      </c>
      <c r="L27" s="466">
        <v>0</v>
      </c>
      <c r="M27" s="466">
        <v>0</v>
      </c>
      <c r="N27" s="410">
        <f t="shared" si="0"/>
        <v>76.489999999999995</v>
      </c>
      <c r="O27" s="411">
        <f t="shared" si="1"/>
        <v>76.489999999999995</v>
      </c>
    </row>
    <row r="28" spans="1:15" s="25" customFormat="1" ht="15.95" customHeight="1" x14ac:dyDescent="0.2">
      <c r="A28" s="408" t="s">
        <v>126</v>
      </c>
      <c r="B28" s="466">
        <v>0</v>
      </c>
      <c r="C28" s="466">
        <v>160</v>
      </c>
      <c r="D28" s="466">
        <v>0</v>
      </c>
      <c r="E28" s="466"/>
      <c r="F28" s="466"/>
      <c r="G28" s="466"/>
      <c r="H28" s="466"/>
      <c r="I28" s="466"/>
      <c r="J28" s="466"/>
      <c r="K28" s="466">
        <v>0</v>
      </c>
      <c r="L28" s="466">
        <v>0</v>
      </c>
      <c r="M28" s="466">
        <v>0</v>
      </c>
      <c r="N28" s="410">
        <f t="shared" si="0"/>
        <v>160</v>
      </c>
      <c r="O28" s="411">
        <f t="shared" si="1"/>
        <v>160</v>
      </c>
    </row>
    <row r="29" spans="1:15" s="25" customFormat="1" ht="15.95" customHeight="1" x14ac:dyDescent="0.2">
      <c r="A29" s="408" t="s">
        <v>69</v>
      </c>
      <c r="B29" s="466">
        <v>0</v>
      </c>
      <c r="C29" s="466">
        <v>40</v>
      </c>
      <c r="D29" s="466">
        <v>0</v>
      </c>
      <c r="E29" s="466"/>
      <c r="F29" s="466"/>
      <c r="G29" s="466"/>
      <c r="H29" s="466"/>
      <c r="I29" s="466"/>
      <c r="J29" s="466"/>
      <c r="K29" s="466">
        <v>0</v>
      </c>
      <c r="L29" s="466">
        <v>0</v>
      </c>
      <c r="M29" s="466">
        <v>0</v>
      </c>
      <c r="N29" s="410">
        <f t="shared" si="0"/>
        <v>40</v>
      </c>
      <c r="O29" s="411">
        <f t="shared" si="1"/>
        <v>40</v>
      </c>
    </row>
    <row r="30" spans="1:15" s="25" customFormat="1" ht="15.95" customHeight="1" x14ac:dyDescent="0.2">
      <c r="A30" s="408" t="s">
        <v>536</v>
      </c>
      <c r="B30" s="466">
        <v>216.3</v>
      </c>
      <c r="C30" s="466">
        <v>35.979999999999997</v>
      </c>
      <c r="D30" s="466">
        <v>0</v>
      </c>
      <c r="E30" s="466"/>
      <c r="F30" s="466"/>
      <c r="G30" s="466"/>
      <c r="H30" s="466"/>
      <c r="I30" s="466"/>
      <c r="J30" s="466"/>
      <c r="K30" s="466">
        <v>0</v>
      </c>
      <c r="L30" s="466">
        <v>0</v>
      </c>
      <c r="M30" s="466">
        <v>0</v>
      </c>
      <c r="N30" s="410">
        <f t="shared" si="0"/>
        <v>252.28</v>
      </c>
      <c r="O30" s="411">
        <f t="shared" si="1"/>
        <v>126.14</v>
      </c>
    </row>
    <row r="31" spans="1:15" s="25" customFormat="1" ht="15.95" customHeight="1" x14ac:dyDescent="0.2">
      <c r="A31" s="408" t="s">
        <v>176</v>
      </c>
      <c r="B31" s="466">
        <v>0</v>
      </c>
      <c r="C31" s="466">
        <v>146.80000000000001</v>
      </c>
      <c r="D31" s="466">
        <v>0</v>
      </c>
      <c r="E31" s="466"/>
      <c r="F31" s="466"/>
      <c r="G31" s="466"/>
      <c r="H31" s="466"/>
      <c r="I31" s="466"/>
      <c r="J31" s="466"/>
      <c r="K31" s="466">
        <v>0</v>
      </c>
      <c r="L31" s="466">
        <v>0</v>
      </c>
      <c r="M31" s="466">
        <v>0</v>
      </c>
      <c r="N31" s="410">
        <f t="shared" si="0"/>
        <v>146.80000000000001</v>
      </c>
      <c r="O31" s="411">
        <f t="shared" si="1"/>
        <v>146.80000000000001</v>
      </c>
    </row>
    <row r="32" spans="1:15" s="25" customFormat="1" ht="15.95" customHeight="1" x14ac:dyDescent="0.2">
      <c r="A32" s="408" t="s">
        <v>118</v>
      </c>
      <c r="B32" s="466">
        <v>0</v>
      </c>
      <c r="C32" s="466">
        <v>0</v>
      </c>
      <c r="D32" s="466">
        <v>0</v>
      </c>
      <c r="E32" s="466"/>
      <c r="F32" s="466"/>
      <c r="G32" s="466"/>
      <c r="H32" s="466"/>
      <c r="I32" s="466"/>
      <c r="J32" s="466"/>
      <c r="K32" s="466">
        <v>0</v>
      </c>
      <c r="L32" s="466">
        <v>0</v>
      </c>
      <c r="M32" s="466">
        <v>0</v>
      </c>
      <c r="N32" s="410">
        <f t="shared" si="0"/>
        <v>0</v>
      </c>
      <c r="O32" s="411" t="str">
        <f t="shared" si="1"/>
        <v/>
      </c>
    </row>
    <row r="33" spans="1:15" s="25" customFormat="1" ht="15.95" customHeight="1" x14ac:dyDescent="0.2">
      <c r="A33" s="408" t="s">
        <v>181</v>
      </c>
      <c r="B33" s="466">
        <v>200</v>
      </c>
      <c r="C33" s="466">
        <v>0</v>
      </c>
      <c r="D33" s="466">
        <v>0</v>
      </c>
      <c r="E33" s="466"/>
      <c r="F33" s="466"/>
      <c r="G33" s="466"/>
      <c r="H33" s="466"/>
      <c r="I33" s="466"/>
      <c r="J33" s="466"/>
      <c r="K33" s="466">
        <v>0</v>
      </c>
      <c r="L33" s="466">
        <v>0</v>
      </c>
      <c r="M33" s="466">
        <v>0</v>
      </c>
      <c r="N33" s="410">
        <f t="shared" si="0"/>
        <v>200</v>
      </c>
      <c r="O33" s="411">
        <f t="shared" si="1"/>
        <v>200</v>
      </c>
    </row>
    <row r="34" spans="1:15" s="25" customFormat="1" ht="15.95" customHeight="1" x14ac:dyDescent="0.2">
      <c r="A34" s="451" t="s">
        <v>372</v>
      </c>
      <c r="B34" s="466">
        <v>29.81</v>
      </c>
      <c r="C34" s="466">
        <v>29.81</v>
      </c>
      <c r="D34" s="466">
        <v>29.81</v>
      </c>
      <c r="E34" s="466"/>
      <c r="F34" s="466"/>
      <c r="G34" s="466"/>
      <c r="H34" s="466"/>
      <c r="I34" s="466"/>
      <c r="J34" s="466"/>
      <c r="K34" s="466">
        <v>0</v>
      </c>
      <c r="L34" s="466">
        <v>0</v>
      </c>
      <c r="M34" s="466">
        <v>0</v>
      </c>
      <c r="N34" s="410">
        <f>SUM(B34:M34)</f>
        <v>89.429999999999993</v>
      </c>
      <c r="O34" s="411">
        <f t="shared" si="1"/>
        <v>29.81</v>
      </c>
    </row>
    <row r="35" spans="1:15" s="25" customFormat="1" ht="15.95" customHeight="1" x14ac:dyDescent="0.2">
      <c r="A35" s="408" t="s">
        <v>524</v>
      </c>
      <c r="B35" s="466">
        <v>820</v>
      </c>
      <c r="C35" s="466">
        <v>850</v>
      </c>
      <c r="D35" s="466">
        <v>700</v>
      </c>
      <c r="E35" s="466"/>
      <c r="F35" s="466"/>
      <c r="G35" s="466"/>
      <c r="H35" s="466"/>
      <c r="I35" s="466"/>
      <c r="J35" s="466"/>
      <c r="K35" s="466">
        <v>0</v>
      </c>
      <c r="L35" s="466">
        <v>0</v>
      </c>
      <c r="M35" s="466">
        <v>0</v>
      </c>
      <c r="N35" s="410">
        <f t="shared" ref="N35:N47" si="2">SUM(B35:M35)</f>
        <v>2370</v>
      </c>
      <c r="O35" s="411">
        <f t="shared" si="1"/>
        <v>790</v>
      </c>
    </row>
    <row r="36" spans="1:15" s="25" customFormat="1" ht="15.95" customHeight="1" x14ac:dyDescent="0.2">
      <c r="A36" s="408" t="s">
        <v>537</v>
      </c>
      <c r="B36" s="466">
        <v>0</v>
      </c>
      <c r="C36" s="466">
        <v>0</v>
      </c>
      <c r="D36" s="466">
        <v>0</v>
      </c>
      <c r="E36" s="466"/>
      <c r="F36" s="466"/>
      <c r="G36" s="466"/>
      <c r="H36" s="466"/>
      <c r="I36" s="466"/>
      <c r="J36" s="466"/>
      <c r="K36" s="466">
        <v>0</v>
      </c>
      <c r="L36" s="466">
        <v>0</v>
      </c>
      <c r="M36" s="466">
        <v>0</v>
      </c>
      <c r="N36" s="410">
        <f t="shared" si="2"/>
        <v>0</v>
      </c>
      <c r="O36" s="411" t="str">
        <f t="shared" si="1"/>
        <v/>
      </c>
    </row>
    <row r="37" spans="1:15" s="25" customFormat="1" ht="15.95" customHeight="1" x14ac:dyDescent="0.2">
      <c r="A37" s="408" t="s">
        <v>95</v>
      </c>
      <c r="B37" s="466">
        <v>576.69000000000005</v>
      </c>
      <c r="C37" s="466">
        <v>251.42</v>
      </c>
      <c r="D37" s="466">
        <v>441.73</v>
      </c>
      <c r="E37" s="466"/>
      <c r="F37" s="466"/>
      <c r="G37" s="466"/>
      <c r="H37" s="466"/>
      <c r="I37" s="466"/>
      <c r="J37" s="466"/>
      <c r="K37" s="466">
        <v>0</v>
      </c>
      <c r="L37" s="466">
        <v>0</v>
      </c>
      <c r="M37" s="466">
        <v>0</v>
      </c>
      <c r="N37" s="410">
        <f t="shared" si="2"/>
        <v>1269.8400000000001</v>
      </c>
      <c r="O37" s="411">
        <f t="shared" si="1"/>
        <v>423.28000000000003</v>
      </c>
    </row>
    <row r="38" spans="1:15" s="25" customFormat="1" ht="15.95" customHeight="1" x14ac:dyDescent="0.2">
      <c r="A38" s="408" t="s">
        <v>98</v>
      </c>
      <c r="B38" s="466">
        <v>0</v>
      </c>
      <c r="C38" s="466">
        <v>0</v>
      </c>
      <c r="D38" s="466">
        <v>0</v>
      </c>
      <c r="E38" s="466"/>
      <c r="F38" s="466"/>
      <c r="G38" s="466"/>
      <c r="H38" s="466"/>
      <c r="I38" s="466"/>
      <c r="J38" s="466"/>
      <c r="K38" s="466">
        <v>0</v>
      </c>
      <c r="L38" s="466">
        <v>0</v>
      </c>
      <c r="M38" s="466">
        <v>0</v>
      </c>
      <c r="N38" s="410">
        <f>SUM(B38:M38)</f>
        <v>0</v>
      </c>
      <c r="O38" s="411" t="str">
        <f t="shared" si="1"/>
        <v/>
      </c>
    </row>
    <row r="39" spans="1:15" s="25" customFormat="1" ht="15.95" customHeight="1" x14ac:dyDescent="0.2">
      <c r="A39" s="408" t="s">
        <v>146</v>
      </c>
      <c r="B39" s="466">
        <v>199.8</v>
      </c>
      <c r="C39" s="466">
        <v>199.8</v>
      </c>
      <c r="D39" s="466">
        <v>199.8</v>
      </c>
      <c r="E39" s="466"/>
      <c r="F39" s="466"/>
      <c r="G39" s="466"/>
      <c r="H39" s="466"/>
      <c r="I39" s="466"/>
      <c r="J39" s="466"/>
      <c r="K39" s="466">
        <v>0</v>
      </c>
      <c r="L39" s="466">
        <v>0</v>
      </c>
      <c r="M39" s="466">
        <v>0</v>
      </c>
      <c r="N39" s="410">
        <f>SUM(B39:M39)</f>
        <v>599.40000000000009</v>
      </c>
      <c r="O39" s="411">
        <f t="shared" si="1"/>
        <v>199.80000000000004</v>
      </c>
    </row>
    <row r="40" spans="1:15" s="25" customFormat="1" ht="15.95" customHeight="1" x14ac:dyDescent="0.2">
      <c r="A40" s="408" t="s">
        <v>75</v>
      </c>
      <c r="B40" s="466">
        <v>0</v>
      </c>
      <c r="C40" s="466">
        <v>195.45</v>
      </c>
      <c r="D40" s="466">
        <v>93.3</v>
      </c>
      <c r="E40" s="466"/>
      <c r="F40" s="466"/>
      <c r="G40" s="466"/>
      <c r="H40" s="466"/>
      <c r="I40" s="466"/>
      <c r="J40" s="466"/>
      <c r="K40" s="466">
        <v>0</v>
      </c>
      <c r="L40" s="466">
        <v>0</v>
      </c>
      <c r="M40" s="466">
        <v>0</v>
      </c>
      <c r="N40" s="410">
        <f t="shared" si="2"/>
        <v>288.75</v>
      </c>
      <c r="O40" s="411">
        <f t="shared" si="1"/>
        <v>144.375</v>
      </c>
    </row>
    <row r="41" spans="1:15" s="25" customFormat="1" ht="15.95" customHeight="1" x14ac:dyDescent="0.2">
      <c r="A41" s="408" t="s">
        <v>74</v>
      </c>
      <c r="B41" s="466">
        <v>267</v>
      </c>
      <c r="C41" s="466">
        <v>267</v>
      </c>
      <c r="D41" s="466">
        <v>267</v>
      </c>
      <c r="E41" s="466"/>
      <c r="F41" s="466"/>
      <c r="G41" s="466"/>
      <c r="H41" s="466"/>
      <c r="I41" s="466"/>
      <c r="J41" s="466"/>
      <c r="K41" s="466">
        <v>0</v>
      </c>
      <c r="L41" s="466">
        <v>0</v>
      </c>
      <c r="M41" s="466">
        <v>0</v>
      </c>
      <c r="N41" s="410">
        <f t="shared" si="2"/>
        <v>801</v>
      </c>
      <c r="O41" s="411">
        <f t="shared" si="1"/>
        <v>267</v>
      </c>
    </row>
    <row r="42" spans="1:15" s="25" customFormat="1" ht="15.95" customHeight="1" x14ac:dyDescent="0.2">
      <c r="A42" s="408" t="s">
        <v>353</v>
      </c>
      <c r="B42" s="466">
        <v>0</v>
      </c>
      <c r="C42" s="466">
        <v>0</v>
      </c>
      <c r="D42" s="466">
        <v>0</v>
      </c>
      <c r="E42" s="466"/>
      <c r="F42" s="466"/>
      <c r="G42" s="466"/>
      <c r="H42" s="466"/>
      <c r="I42" s="466"/>
      <c r="J42" s="466"/>
      <c r="K42" s="466">
        <v>0</v>
      </c>
      <c r="L42" s="466">
        <v>0</v>
      </c>
      <c r="M42" s="466">
        <v>0</v>
      </c>
      <c r="N42" s="410">
        <f>SUM(B42:M42)</f>
        <v>0</v>
      </c>
      <c r="O42" s="411" t="str">
        <f t="shared" si="1"/>
        <v/>
      </c>
    </row>
    <row r="43" spans="1:15" s="25" customFormat="1" ht="15.95" customHeight="1" x14ac:dyDescent="0.2">
      <c r="A43" s="408" t="s">
        <v>269</v>
      </c>
      <c r="B43" s="466">
        <v>0</v>
      </c>
      <c r="C43" s="466">
        <v>0</v>
      </c>
      <c r="D43" s="466">
        <v>0</v>
      </c>
      <c r="E43" s="466"/>
      <c r="F43" s="466"/>
      <c r="G43" s="466"/>
      <c r="H43" s="466"/>
      <c r="I43" s="466"/>
      <c r="J43" s="466"/>
      <c r="K43" s="466">
        <v>0</v>
      </c>
      <c r="L43" s="466">
        <v>0</v>
      </c>
      <c r="M43" s="466">
        <v>0</v>
      </c>
      <c r="N43" s="410">
        <f>SUM(B43:M43)</f>
        <v>0</v>
      </c>
      <c r="O43" s="411" t="str">
        <f t="shared" si="1"/>
        <v/>
      </c>
    </row>
    <row r="44" spans="1:15" s="25" customFormat="1" ht="15.95" customHeight="1" x14ac:dyDescent="0.2">
      <c r="A44" s="408" t="s">
        <v>79</v>
      </c>
      <c r="B44" s="466">
        <v>0</v>
      </c>
      <c r="C44" s="466">
        <v>0</v>
      </c>
      <c r="D44" s="466">
        <v>42</v>
      </c>
      <c r="E44" s="466"/>
      <c r="F44" s="466"/>
      <c r="G44" s="466"/>
      <c r="H44" s="466"/>
      <c r="I44" s="466"/>
      <c r="J44" s="466"/>
      <c r="K44" s="466">
        <v>0</v>
      </c>
      <c r="L44" s="466">
        <v>0</v>
      </c>
      <c r="M44" s="466">
        <v>0</v>
      </c>
      <c r="N44" s="410">
        <f t="shared" si="2"/>
        <v>42</v>
      </c>
      <c r="O44" s="411">
        <f t="shared" si="1"/>
        <v>42</v>
      </c>
    </row>
    <row r="45" spans="1:15" s="25" customFormat="1" ht="15.95" customHeight="1" x14ac:dyDescent="0.2">
      <c r="A45" s="408" t="s">
        <v>286</v>
      </c>
      <c r="B45" s="466">
        <v>3.93</v>
      </c>
      <c r="C45" s="466">
        <v>4.04</v>
      </c>
      <c r="D45" s="466">
        <v>0</v>
      </c>
      <c r="E45" s="466"/>
      <c r="F45" s="466"/>
      <c r="G45" s="466"/>
      <c r="H45" s="466"/>
      <c r="I45" s="466"/>
      <c r="J45" s="466"/>
      <c r="K45" s="466">
        <v>0</v>
      </c>
      <c r="L45" s="466">
        <v>0</v>
      </c>
      <c r="M45" s="466">
        <v>0</v>
      </c>
      <c r="N45" s="410">
        <f t="shared" si="2"/>
        <v>7.9700000000000006</v>
      </c>
      <c r="O45" s="411">
        <f t="shared" si="1"/>
        <v>3.9850000000000003</v>
      </c>
    </row>
    <row r="46" spans="1:15" s="25" customFormat="1" ht="15.95" customHeight="1" x14ac:dyDescent="0.2">
      <c r="A46" s="408" t="s">
        <v>81</v>
      </c>
      <c r="B46" s="466">
        <v>144.13</v>
      </c>
      <c r="C46" s="466">
        <v>144.11000000000001</v>
      </c>
      <c r="D46" s="466">
        <v>144.09</v>
      </c>
      <c r="E46" s="466"/>
      <c r="F46" s="466"/>
      <c r="G46" s="466"/>
      <c r="H46" s="466"/>
      <c r="I46" s="466"/>
      <c r="J46" s="466"/>
      <c r="K46" s="466">
        <v>0</v>
      </c>
      <c r="L46" s="466">
        <v>0</v>
      </c>
      <c r="M46" s="466">
        <v>0</v>
      </c>
      <c r="N46" s="410">
        <f>SUM(B46:M46)</f>
        <v>432.33000000000004</v>
      </c>
      <c r="O46" s="411">
        <f t="shared" si="1"/>
        <v>144.11000000000001</v>
      </c>
    </row>
    <row r="47" spans="1:15" s="25" customFormat="1" ht="15.95" customHeight="1" x14ac:dyDescent="0.2">
      <c r="A47" s="408" t="s">
        <v>202</v>
      </c>
      <c r="B47" s="466">
        <v>0</v>
      </c>
      <c r="C47" s="466">
        <v>0</v>
      </c>
      <c r="D47" s="466">
        <v>0</v>
      </c>
      <c r="E47" s="466"/>
      <c r="F47" s="466"/>
      <c r="G47" s="466"/>
      <c r="H47" s="466"/>
      <c r="I47" s="466"/>
      <c r="J47" s="466"/>
      <c r="K47" s="466">
        <v>0</v>
      </c>
      <c r="L47" s="466">
        <v>0</v>
      </c>
      <c r="M47" s="466">
        <v>0</v>
      </c>
      <c r="N47" s="410">
        <f t="shared" si="2"/>
        <v>0</v>
      </c>
      <c r="O47" s="411" t="str">
        <f t="shared" si="1"/>
        <v/>
      </c>
    </row>
    <row r="48" spans="1:15" s="25" customFormat="1" ht="15.95" customHeight="1" thickBot="1" x14ac:dyDescent="0.25">
      <c r="A48" s="412" t="s">
        <v>1</v>
      </c>
      <c r="B48" s="413">
        <f t="shared" ref="B48:M48" si="3">SUM(B7:B47)</f>
        <v>2457.6600000000003</v>
      </c>
      <c r="C48" s="413">
        <f t="shared" si="3"/>
        <v>2672.95</v>
      </c>
      <c r="D48" s="413">
        <f t="shared" si="3"/>
        <v>1917.7299999999998</v>
      </c>
      <c r="E48" s="413">
        <f t="shared" si="3"/>
        <v>0</v>
      </c>
      <c r="F48" s="413">
        <f t="shared" si="3"/>
        <v>0</v>
      </c>
      <c r="G48" s="413">
        <f t="shared" si="3"/>
        <v>0</v>
      </c>
      <c r="H48" s="413">
        <f t="shared" si="3"/>
        <v>0</v>
      </c>
      <c r="I48" s="413">
        <f t="shared" si="3"/>
        <v>0</v>
      </c>
      <c r="J48" s="413">
        <f t="shared" si="3"/>
        <v>0</v>
      </c>
      <c r="K48" s="413">
        <f t="shared" si="3"/>
        <v>0</v>
      </c>
      <c r="L48" s="413">
        <f t="shared" si="3"/>
        <v>0</v>
      </c>
      <c r="M48" s="413">
        <f t="shared" si="3"/>
        <v>0</v>
      </c>
      <c r="N48" s="469">
        <f>SUM(B48:M48)</f>
        <v>7048.34</v>
      </c>
      <c r="O48" s="414">
        <f>IFERROR(AVERAGEIF(B48:M48,"&gt;0"),"")</f>
        <v>2349.4466666666667</v>
      </c>
    </row>
    <row r="49" spans="1:15" s="25" customFormat="1" ht="15.95" customHeight="1" thickBot="1" x14ac:dyDescent="0.25">
      <c r="A49" s="470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15"/>
    </row>
    <row r="50" spans="1:15" s="25" customFormat="1" ht="15.95" customHeight="1" thickBot="1" x14ac:dyDescent="0.25">
      <c r="A50" s="416" t="s">
        <v>2</v>
      </c>
      <c r="B50" s="417">
        <f t="shared" ref="B50:O50" si="4">B6</f>
        <v>43831</v>
      </c>
      <c r="C50" s="418">
        <f t="shared" si="4"/>
        <v>43862</v>
      </c>
      <c r="D50" s="418">
        <f t="shared" si="4"/>
        <v>43891</v>
      </c>
      <c r="E50" s="418">
        <f t="shared" si="4"/>
        <v>43922</v>
      </c>
      <c r="F50" s="418">
        <f t="shared" si="4"/>
        <v>43952</v>
      </c>
      <c r="G50" s="418">
        <f t="shared" si="4"/>
        <v>43983</v>
      </c>
      <c r="H50" s="418">
        <f t="shared" si="4"/>
        <v>44013</v>
      </c>
      <c r="I50" s="418">
        <f t="shared" si="4"/>
        <v>44044</v>
      </c>
      <c r="J50" s="418">
        <f t="shared" si="4"/>
        <v>44075</v>
      </c>
      <c r="K50" s="418">
        <f t="shared" si="4"/>
        <v>44105</v>
      </c>
      <c r="L50" s="418">
        <f t="shared" si="4"/>
        <v>44136</v>
      </c>
      <c r="M50" s="418">
        <f t="shared" si="4"/>
        <v>44166</v>
      </c>
      <c r="N50" s="419" t="str">
        <f t="shared" si="4"/>
        <v>Total</v>
      </c>
      <c r="O50" s="420" t="str">
        <f t="shared" si="4"/>
        <v>Média</v>
      </c>
    </row>
    <row r="51" spans="1:15" s="25" customFormat="1" ht="15.95" customHeight="1" x14ac:dyDescent="0.2">
      <c r="A51" s="421" t="s">
        <v>5</v>
      </c>
      <c r="B51" s="466">
        <v>0</v>
      </c>
      <c r="C51" s="466">
        <v>3000</v>
      </c>
      <c r="D51" s="466">
        <v>4000</v>
      </c>
      <c r="E51" s="466"/>
      <c r="F51" s="466"/>
      <c r="G51" s="466"/>
      <c r="H51" s="466"/>
      <c r="I51" s="466"/>
      <c r="J51" s="466"/>
      <c r="K51" s="466">
        <v>0</v>
      </c>
      <c r="L51" s="466">
        <v>0</v>
      </c>
      <c r="M51" s="466">
        <v>0</v>
      </c>
      <c r="N51" s="471">
        <f>SUM(B51:M51)</f>
        <v>7000</v>
      </c>
      <c r="O51" s="411">
        <f t="shared" ref="O51:O57" si="5">IFERROR(AVERAGEIF(B51:M51,"&gt;0"),"")</f>
        <v>3500</v>
      </c>
    </row>
    <row r="52" spans="1:15" s="25" customFormat="1" ht="15.95" customHeight="1" x14ac:dyDescent="0.2">
      <c r="A52" s="421" t="s">
        <v>326</v>
      </c>
      <c r="B52" s="466">
        <v>0</v>
      </c>
      <c r="C52" s="466">
        <v>0</v>
      </c>
      <c r="D52" s="466">
        <v>0</v>
      </c>
      <c r="E52" s="466"/>
      <c r="F52" s="466"/>
      <c r="G52" s="466"/>
      <c r="H52" s="466"/>
      <c r="I52" s="466"/>
      <c r="J52" s="466"/>
      <c r="K52" s="466">
        <v>0</v>
      </c>
      <c r="L52" s="466">
        <v>0</v>
      </c>
      <c r="M52" s="466">
        <v>0</v>
      </c>
      <c r="N52" s="471">
        <f>SUM(B52:M52)</f>
        <v>0</v>
      </c>
      <c r="O52" s="411" t="str">
        <f t="shared" si="5"/>
        <v/>
      </c>
    </row>
    <row r="53" spans="1:15" s="25" customFormat="1" ht="15.95" customHeight="1" x14ac:dyDescent="0.2">
      <c r="A53" s="472" t="s">
        <v>516</v>
      </c>
      <c r="B53" s="466">
        <v>0</v>
      </c>
      <c r="C53" s="466">
        <v>0</v>
      </c>
      <c r="D53" s="466">
        <v>0</v>
      </c>
      <c r="E53" s="466"/>
      <c r="F53" s="466"/>
      <c r="G53" s="466"/>
      <c r="H53" s="466"/>
      <c r="I53" s="466"/>
      <c r="J53" s="466"/>
      <c r="K53" s="466">
        <v>0</v>
      </c>
      <c r="L53" s="466">
        <v>0</v>
      </c>
      <c r="M53" s="466">
        <v>0</v>
      </c>
      <c r="N53" s="422">
        <f>SUM(B53:M53)</f>
        <v>0</v>
      </c>
      <c r="O53" s="411" t="str">
        <f t="shared" si="5"/>
        <v/>
      </c>
    </row>
    <row r="54" spans="1:15" s="25" customFormat="1" ht="15.95" customHeight="1" x14ac:dyDescent="0.2">
      <c r="A54" s="421" t="s">
        <v>148</v>
      </c>
      <c r="B54" s="466">
        <v>0</v>
      </c>
      <c r="C54" s="466">
        <v>0</v>
      </c>
      <c r="D54" s="466">
        <v>0</v>
      </c>
      <c r="E54" s="466"/>
      <c r="F54" s="466"/>
      <c r="G54" s="466"/>
      <c r="H54" s="466"/>
      <c r="I54" s="466"/>
      <c r="J54" s="466"/>
      <c r="K54" s="466">
        <v>0</v>
      </c>
      <c r="L54" s="466">
        <v>0</v>
      </c>
      <c r="M54" s="466">
        <v>0</v>
      </c>
      <c r="N54" s="422">
        <f>SUM(B54:M54)</f>
        <v>0</v>
      </c>
      <c r="O54" s="411" t="str">
        <f t="shared" si="5"/>
        <v/>
      </c>
    </row>
    <row r="55" spans="1:15" s="25" customFormat="1" ht="15.95" customHeight="1" x14ac:dyDescent="0.2">
      <c r="A55" s="423" t="s">
        <v>179</v>
      </c>
      <c r="B55" s="466">
        <v>0</v>
      </c>
      <c r="C55" s="466">
        <v>0</v>
      </c>
      <c r="D55" s="466">
        <v>0</v>
      </c>
      <c r="E55" s="466"/>
      <c r="F55" s="466"/>
      <c r="G55" s="466"/>
      <c r="H55" s="466"/>
      <c r="I55" s="466"/>
      <c r="J55" s="466"/>
      <c r="K55" s="466">
        <v>0</v>
      </c>
      <c r="L55" s="466">
        <v>0</v>
      </c>
      <c r="M55" s="466">
        <v>0</v>
      </c>
      <c r="N55" s="471"/>
      <c r="O55" s="411" t="str">
        <f t="shared" si="5"/>
        <v/>
      </c>
    </row>
    <row r="56" spans="1:15" s="25" customFormat="1" ht="15.95" customHeight="1" x14ac:dyDescent="0.2">
      <c r="A56" s="423" t="s">
        <v>3</v>
      </c>
      <c r="B56" s="466">
        <v>0</v>
      </c>
      <c r="C56" s="466">
        <v>0</v>
      </c>
      <c r="D56" s="466">
        <v>0</v>
      </c>
      <c r="E56" s="466"/>
      <c r="F56" s="466"/>
      <c r="G56" s="466"/>
      <c r="H56" s="466"/>
      <c r="I56" s="466"/>
      <c r="J56" s="466"/>
      <c r="K56" s="466">
        <v>0</v>
      </c>
      <c r="L56" s="466">
        <v>0</v>
      </c>
      <c r="M56" s="466">
        <v>0</v>
      </c>
      <c r="N56" s="471">
        <f>SUM(B56:M56)</f>
        <v>0</v>
      </c>
      <c r="O56" s="411" t="str">
        <f t="shared" si="5"/>
        <v/>
      </c>
    </row>
    <row r="57" spans="1:15" s="25" customFormat="1" ht="15.95" customHeight="1" thickBot="1" x14ac:dyDescent="0.25">
      <c r="A57" s="425" t="s">
        <v>1</v>
      </c>
      <c r="B57" s="426">
        <f t="shared" ref="B57:M57" si="6">SUM(B51:B56)</f>
        <v>0</v>
      </c>
      <c r="C57" s="426">
        <f t="shared" si="6"/>
        <v>3000</v>
      </c>
      <c r="D57" s="426">
        <f t="shared" si="6"/>
        <v>4000</v>
      </c>
      <c r="E57" s="426">
        <f t="shared" si="6"/>
        <v>0</v>
      </c>
      <c r="F57" s="426">
        <f t="shared" si="6"/>
        <v>0</v>
      </c>
      <c r="G57" s="426">
        <f t="shared" si="6"/>
        <v>0</v>
      </c>
      <c r="H57" s="426">
        <f t="shared" si="6"/>
        <v>0</v>
      </c>
      <c r="I57" s="426">
        <f t="shared" si="6"/>
        <v>0</v>
      </c>
      <c r="J57" s="426">
        <f t="shared" si="6"/>
        <v>0</v>
      </c>
      <c r="K57" s="426">
        <f t="shared" si="6"/>
        <v>0</v>
      </c>
      <c r="L57" s="426">
        <f t="shared" si="6"/>
        <v>0</v>
      </c>
      <c r="M57" s="426">
        <f t="shared" si="6"/>
        <v>0</v>
      </c>
      <c r="N57" s="473">
        <f>SUM(B57:M57)</f>
        <v>7000</v>
      </c>
      <c r="O57" s="427">
        <f t="shared" si="5"/>
        <v>3500</v>
      </c>
    </row>
    <row r="58" spans="1:15" s="25" customFormat="1" ht="15.95" customHeight="1" thickBo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212"/>
      <c r="O58" s="51"/>
    </row>
    <row r="59" spans="1:15" s="34" customFormat="1" ht="15.95" customHeight="1" thickBot="1" x14ac:dyDescent="0.25">
      <c r="A59" s="428" t="s">
        <v>9</v>
      </c>
      <c r="B59" s="429">
        <f>'[2]2020'!C17</f>
        <v>4955.42</v>
      </c>
      <c r="C59" s="429">
        <f>'[2]2020'!D17</f>
        <v>5401.32</v>
      </c>
      <c r="D59" s="429">
        <f>'[2]2020'!E17</f>
        <v>7446.04</v>
      </c>
      <c r="E59" s="429">
        <v>0</v>
      </c>
      <c r="F59" s="429">
        <v>0</v>
      </c>
      <c r="G59" s="429">
        <v>0</v>
      </c>
      <c r="H59" s="429">
        <v>0</v>
      </c>
      <c r="I59" s="429">
        <v>0</v>
      </c>
      <c r="J59" s="429">
        <f>'[2]2020'!K17</f>
        <v>0</v>
      </c>
      <c r="K59" s="429">
        <f>'[2]2020'!L17</f>
        <v>0</v>
      </c>
      <c r="L59" s="429">
        <f>'[2]2020'!M17</f>
        <v>0</v>
      </c>
      <c r="M59" s="429">
        <f>'[2]2020'!N17</f>
        <v>0</v>
      </c>
      <c r="N59" s="430"/>
      <c r="O59" s="430"/>
    </row>
    <row r="60" spans="1:15" s="25" customFormat="1" ht="12" x14ac:dyDescent="0.2">
      <c r="N60" s="34"/>
    </row>
    <row r="62" spans="1:15" x14ac:dyDescent="0.2">
      <c r="D62" s="62" t="s">
        <v>7</v>
      </c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B48:C48 F48:G48 I48:M48 E4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:Q56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9.5703125" customWidth="1"/>
    <col min="2" max="2" width="8.85546875" bestFit="1" customWidth="1"/>
    <col min="3" max="3" width="10" bestFit="1" customWidth="1"/>
    <col min="4" max="4" width="10" customWidth="1"/>
    <col min="5" max="5" width="10" bestFit="1" customWidth="1"/>
    <col min="6" max="6" width="9" bestFit="1" customWidth="1"/>
    <col min="7" max="7" width="10" bestFit="1" customWidth="1"/>
    <col min="8" max="8" width="9.85546875" bestFit="1" customWidth="1"/>
    <col min="9" max="10" width="10" bestFit="1" customWidth="1"/>
    <col min="11" max="13" width="9" bestFit="1" customWidth="1"/>
    <col min="14" max="14" width="10" style="215" bestFit="1" customWidth="1"/>
    <col min="15" max="15" width="10" bestFit="1" customWidth="1"/>
  </cols>
  <sheetData>
    <row r="1" spans="1:15" ht="12.6" customHeight="1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4"/>
      <c r="O3" s="3"/>
    </row>
    <row r="4" spans="1:15" ht="12.6" customHeight="1" thickBot="1" x14ac:dyDescent="0.25">
      <c r="A4" s="534" t="s">
        <v>50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6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0"/>
      <c r="O5" s="2"/>
    </row>
    <row r="6" spans="1:15" s="25" customFormat="1" ht="12.6" customHeight="1" thickBot="1" x14ac:dyDescent="0.25">
      <c r="A6" s="289" t="s">
        <v>0</v>
      </c>
      <c r="B6" s="124">
        <v>43831</v>
      </c>
      <c r="C6" s="100">
        <v>43862</v>
      </c>
      <c r="D6" s="100">
        <v>43891</v>
      </c>
      <c r="E6" s="159">
        <v>43922</v>
      </c>
      <c r="F6" s="94">
        <v>43952</v>
      </c>
      <c r="G6" s="124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290" t="str">
        <f>APUCARANA!N6</f>
        <v>Total</v>
      </c>
      <c r="O6" s="291" t="str">
        <f>APUCARANA!O6</f>
        <v>Média</v>
      </c>
    </row>
    <row r="7" spans="1:15" s="25" customFormat="1" ht="12.6" customHeight="1" x14ac:dyDescent="0.2">
      <c r="A7" s="161" t="s">
        <v>97</v>
      </c>
      <c r="B7" s="97">
        <v>14.15</v>
      </c>
      <c r="C7" s="53">
        <v>14.17</v>
      </c>
      <c r="D7" s="53">
        <v>14.17</v>
      </c>
      <c r="E7" s="53"/>
      <c r="F7" s="53"/>
      <c r="G7" s="53"/>
      <c r="H7" s="53"/>
      <c r="I7" s="53"/>
      <c r="J7" s="53"/>
      <c r="K7" s="97">
        <v>0</v>
      </c>
      <c r="L7" s="53">
        <v>0</v>
      </c>
      <c r="M7" s="53">
        <v>0</v>
      </c>
      <c r="N7" s="280">
        <f t="shared" ref="N7:N41" si="0">SUM(B7:M7)</f>
        <v>42.49</v>
      </c>
      <c r="O7" s="104">
        <f>IFERROR(AVERAGEIF(B7:M7,"&gt;0"),"")</f>
        <v>14.163333333333334</v>
      </c>
    </row>
    <row r="8" spans="1:15" s="25" customFormat="1" ht="12.6" customHeight="1" x14ac:dyDescent="0.2">
      <c r="A8" s="103" t="s">
        <v>113</v>
      </c>
      <c r="B8" s="97">
        <v>0</v>
      </c>
      <c r="C8" s="53">
        <v>0</v>
      </c>
      <c r="D8" s="53">
        <v>0</v>
      </c>
      <c r="E8" s="53"/>
      <c r="F8" s="53"/>
      <c r="G8" s="53"/>
      <c r="H8" s="53"/>
      <c r="I8" s="53"/>
      <c r="J8" s="53"/>
      <c r="K8" s="97">
        <v>0</v>
      </c>
      <c r="L8" s="53">
        <v>0</v>
      </c>
      <c r="M8" s="53">
        <v>0</v>
      </c>
      <c r="N8" s="280">
        <f t="shared" si="0"/>
        <v>0</v>
      </c>
      <c r="O8" s="104" t="str">
        <f t="shared" ref="O8:O28" si="1">IFERROR(AVERAGEIF(B8:M8,"&gt;0"),"")</f>
        <v/>
      </c>
    </row>
    <row r="9" spans="1:15" s="25" customFormat="1" ht="12.6" customHeight="1" x14ac:dyDescent="0.2">
      <c r="A9" s="271" t="s">
        <v>491</v>
      </c>
      <c r="B9" s="97">
        <v>0</v>
      </c>
      <c r="C9" s="53">
        <v>0</v>
      </c>
      <c r="D9" s="53">
        <v>0</v>
      </c>
      <c r="E9" s="53"/>
      <c r="F9" s="53"/>
      <c r="G9" s="53"/>
      <c r="H9" s="53"/>
      <c r="I9" s="53"/>
      <c r="J9" s="53"/>
      <c r="K9" s="97">
        <v>0</v>
      </c>
      <c r="L9" s="53">
        <v>0</v>
      </c>
      <c r="M9" s="53">
        <v>0</v>
      </c>
      <c r="N9" s="280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278</v>
      </c>
      <c r="B10" s="97">
        <v>0</v>
      </c>
      <c r="C10" s="53">
        <v>0</v>
      </c>
      <c r="D10" s="53">
        <v>0</v>
      </c>
      <c r="E10" s="53"/>
      <c r="F10" s="53"/>
      <c r="G10" s="53"/>
      <c r="H10" s="53"/>
      <c r="I10" s="53"/>
      <c r="J10" s="53"/>
      <c r="K10" s="97">
        <v>0</v>
      </c>
      <c r="L10" s="53">
        <v>0</v>
      </c>
      <c r="M10" s="53">
        <v>0</v>
      </c>
      <c r="N10" s="219">
        <f>SUM(B10:M10)</f>
        <v>0</v>
      </c>
      <c r="O10" s="104" t="str">
        <f t="shared" si="1"/>
        <v/>
      </c>
    </row>
    <row r="11" spans="1:15" s="25" customFormat="1" ht="12.6" customHeight="1" x14ac:dyDescent="0.2">
      <c r="A11" s="103" t="s">
        <v>131</v>
      </c>
      <c r="B11" s="97">
        <v>0</v>
      </c>
      <c r="C11" s="53">
        <v>0</v>
      </c>
      <c r="D11" s="53">
        <v>0</v>
      </c>
      <c r="E11" s="53"/>
      <c r="F11" s="53"/>
      <c r="G11" s="53"/>
      <c r="H11" s="53"/>
      <c r="I11" s="53"/>
      <c r="J11" s="53"/>
      <c r="K11" s="97">
        <v>0</v>
      </c>
      <c r="L11" s="53">
        <v>0</v>
      </c>
      <c r="M11" s="53">
        <v>0</v>
      </c>
      <c r="N11" s="280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271" t="s">
        <v>157</v>
      </c>
      <c r="B12" s="97">
        <v>0</v>
      </c>
      <c r="C12" s="53">
        <v>0</v>
      </c>
      <c r="D12" s="53">
        <v>0</v>
      </c>
      <c r="E12" s="53"/>
      <c r="F12" s="53"/>
      <c r="G12" s="53"/>
      <c r="H12" s="53"/>
      <c r="I12" s="53"/>
      <c r="J12" s="53"/>
      <c r="K12" s="97">
        <v>0</v>
      </c>
      <c r="L12" s="53">
        <v>0</v>
      </c>
      <c r="M12" s="53">
        <v>0</v>
      </c>
      <c r="N12" s="280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271" t="s">
        <v>348</v>
      </c>
      <c r="B13" s="97">
        <v>850</v>
      </c>
      <c r="C13" s="53">
        <v>115</v>
      </c>
      <c r="D13" s="53">
        <v>0</v>
      </c>
      <c r="E13" s="53"/>
      <c r="F13" s="53"/>
      <c r="G13" s="53"/>
      <c r="H13" s="53"/>
      <c r="I13" s="53"/>
      <c r="J13" s="53"/>
      <c r="K13" s="97">
        <v>0</v>
      </c>
      <c r="L13" s="53">
        <v>0</v>
      </c>
      <c r="M13" s="53">
        <v>0</v>
      </c>
      <c r="N13" s="280">
        <f t="shared" si="0"/>
        <v>965</v>
      </c>
      <c r="O13" s="104">
        <f t="shared" si="1"/>
        <v>482.5</v>
      </c>
    </row>
    <row r="14" spans="1:15" s="25" customFormat="1" ht="12.6" customHeight="1" x14ac:dyDescent="0.2">
      <c r="A14" s="271" t="s">
        <v>412</v>
      </c>
      <c r="B14" s="97">
        <v>289.63</v>
      </c>
      <c r="C14" s="53">
        <v>0</v>
      </c>
      <c r="D14" s="53">
        <v>0</v>
      </c>
      <c r="E14" s="53"/>
      <c r="F14" s="53"/>
      <c r="G14" s="53"/>
      <c r="H14" s="53"/>
      <c r="I14" s="53"/>
      <c r="J14" s="53"/>
      <c r="K14" s="97">
        <v>0</v>
      </c>
      <c r="L14" s="53">
        <v>0</v>
      </c>
      <c r="M14" s="53">
        <v>0</v>
      </c>
      <c r="N14" s="280">
        <f t="shared" si="0"/>
        <v>289.63</v>
      </c>
      <c r="O14" s="104">
        <f t="shared" si="1"/>
        <v>289.63</v>
      </c>
    </row>
    <row r="15" spans="1:15" s="25" customFormat="1" ht="12.6" customHeight="1" x14ac:dyDescent="0.2">
      <c r="A15" s="271" t="s">
        <v>492</v>
      </c>
      <c r="B15" s="97">
        <v>0</v>
      </c>
      <c r="C15" s="53">
        <v>0</v>
      </c>
      <c r="D15" s="53">
        <v>0</v>
      </c>
      <c r="E15" s="53"/>
      <c r="F15" s="53"/>
      <c r="G15" s="53"/>
      <c r="H15" s="53"/>
      <c r="I15" s="53"/>
      <c r="J15" s="53"/>
      <c r="K15" s="97">
        <v>0</v>
      </c>
      <c r="L15" s="53">
        <v>0</v>
      </c>
      <c r="M15" s="53">
        <v>0</v>
      </c>
      <c r="N15" s="280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57" t="s">
        <v>67</v>
      </c>
      <c r="B16" s="97">
        <v>0</v>
      </c>
      <c r="C16" s="53">
        <v>84.48</v>
      </c>
      <c r="D16" s="53">
        <v>107.6</v>
      </c>
      <c r="E16" s="53"/>
      <c r="F16" s="53"/>
      <c r="G16" s="53"/>
      <c r="H16" s="53"/>
      <c r="I16" s="53"/>
      <c r="J16" s="53"/>
      <c r="K16" s="97">
        <v>0</v>
      </c>
      <c r="L16" s="53">
        <v>0</v>
      </c>
      <c r="M16" s="53">
        <v>0</v>
      </c>
      <c r="N16" s="280">
        <f t="shared" si="0"/>
        <v>192.07999999999998</v>
      </c>
      <c r="O16" s="104">
        <f t="shared" si="1"/>
        <v>96.039999999999992</v>
      </c>
    </row>
    <row r="17" spans="1:15" s="25" customFormat="1" ht="12.6" customHeight="1" x14ac:dyDescent="0.2">
      <c r="A17" s="157" t="s">
        <v>232</v>
      </c>
      <c r="B17" s="97">
        <v>0</v>
      </c>
      <c r="C17" s="53">
        <v>0</v>
      </c>
      <c r="D17" s="53">
        <v>0</v>
      </c>
      <c r="E17" s="53"/>
      <c r="F17" s="53"/>
      <c r="G17" s="53"/>
      <c r="H17" s="53"/>
      <c r="I17" s="53"/>
      <c r="J17" s="53"/>
      <c r="K17" s="97">
        <v>0</v>
      </c>
      <c r="L17" s="53">
        <v>0</v>
      </c>
      <c r="M17" s="53">
        <v>0</v>
      </c>
      <c r="N17" s="280">
        <f t="shared" si="0"/>
        <v>0</v>
      </c>
      <c r="O17" s="104" t="str">
        <f t="shared" si="1"/>
        <v/>
      </c>
    </row>
    <row r="18" spans="1:15" s="25" customFormat="1" ht="12.6" customHeight="1" x14ac:dyDescent="0.2">
      <c r="A18" s="157" t="s">
        <v>538</v>
      </c>
      <c r="B18" s="97">
        <v>0</v>
      </c>
      <c r="C18" s="53">
        <v>0</v>
      </c>
      <c r="D18" s="53">
        <v>0</v>
      </c>
      <c r="E18" s="53"/>
      <c r="F18" s="53"/>
      <c r="G18" s="53"/>
      <c r="H18" s="53"/>
      <c r="I18" s="53"/>
      <c r="J18" s="53"/>
      <c r="K18" s="97">
        <v>0</v>
      </c>
      <c r="L18" s="53">
        <v>0</v>
      </c>
      <c r="M18" s="53">
        <v>0</v>
      </c>
      <c r="N18" s="280">
        <f t="shared" si="0"/>
        <v>0</v>
      </c>
      <c r="O18" s="104" t="str">
        <f t="shared" si="1"/>
        <v/>
      </c>
    </row>
    <row r="19" spans="1:15" s="25" customFormat="1" ht="12.6" customHeight="1" x14ac:dyDescent="0.2">
      <c r="A19" s="157" t="s">
        <v>76</v>
      </c>
      <c r="B19" s="97">
        <v>0</v>
      </c>
      <c r="C19" s="53">
        <v>0</v>
      </c>
      <c r="D19" s="53">
        <v>0</v>
      </c>
      <c r="E19" s="53"/>
      <c r="F19" s="53"/>
      <c r="G19" s="53"/>
      <c r="H19" s="53"/>
      <c r="I19" s="53"/>
      <c r="J19" s="53"/>
      <c r="K19" s="97">
        <v>0</v>
      </c>
      <c r="L19" s="53">
        <v>0</v>
      </c>
      <c r="M19" s="53">
        <v>0</v>
      </c>
      <c r="N19" s="280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57" t="s">
        <v>88</v>
      </c>
      <c r="B20" s="97">
        <v>61</v>
      </c>
      <c r="C20" s="53">
        <v>30</v>
      </c>
      <c r="D20" s="53">
        <v>0</v>
      </c>
      <c r="E20" s="53"/>
      <c r="F20" s="53"/>
      <c r="G20" s="53"/>
      <c r="H20" s="53"/>
      <c r="I20" s="53"/>
      <c r="J20" s="53"/>
      <c r="K20" s="97">
        <v>0</v>
      </c>
      <c r="L20" s="53">
        <v>0</v>
      </c>
      <c r="M20" s="53">
        <v>0</v>
      </c>
      <c r="N20" s="280">
        <f t="shared" si="0"/>
        <v>91</v>
      </c>
      <c r="O20" s="104">
        <f t="shared" si="1"/>
        <v>45.5</v>
      </c>
    </row>
    <row r="21" spans="1:15" s="25" customFormat="1" ht="12.6" customHeight="1" x14ac:dyDescent="0.2">
      <c r="A21" s="157" t="s">
        <v>77</v>
      </c>
      <c r="B21" s="97">
        <v>0</v>
      </c>
      <c r="C21" s="53">
        <v>0</v>
      </c>
      <c r="D21" s="53">
        <v>0</v>
      </c>
      <c r="E21" s="53"/>
      <c r="F21" s="53"/>
      <c r="G21" s="53"/>
      <c r="H21" s="53"/>
      <c r="I21" s="53"/>
      <c r="J21" s="53"/>
      <c r="K21" s="97">
        <v>0</v>
      </c>
      <c r="L21" s="53">
        <v>0</v>
      </c>
      <c r="M21" s="53">
        <v>0</v>
      </c>
      <c r="N21" s="280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57" t="s">
        <v>83</v>
      </c>
      <c r="B22" s="97">
        <v>0</v>
      </c>
      <c r="C22" s="53">
        <v>0</v>
      </c>
      <c r="D22" s="53">
        <v>0</v>
      </c>
      <c r="E22" s="53"/>
      <c r="F22" s="53"/>
      <c r="G22" s="53"/>
      <c r="H22" s="53"/>
      <c r="I22" s="53"/>
      <c r="J22" s="53"/>
      <c r="K22" s="97">
        <v>0</v>
      </c>
      <c r="L22" s="53">
        <v>0</v>
      </c>
      <c r="M22" s="53">
        <v>0</v>
      </c>
      <c r="N22" s="280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57" t="s">
        <v>69</v>
      </c>
      <c r="B23" s="97">
        <v>0</v>
      </c>
      <c r="C23" s="53">
        <v>0</v>
      </c>
      <c r="D23" s="53">
        <v>0</v>
      </c>
      <c r="E23" s="53"/>
      <c r="F23" s="53"/>
      <c r="G23" s="53"/>
      <c r="H23" s="53"/>
      <c r="I23" s="53"/>
      <c r="J23" s="53"/>
      <c r="K23" s="97">
        <v>0</v>
      </c>
      <c r="L23" s="53">
        <v>0</v>
      </c>
      <c r="M23" s="53">
        <v>0</v>
      </c>
      <c r="N23" s="280">
        <f t="shared" si="0"/>
        <v>0</v>
      </c>
      <c r="O23" s="104" t="str">
        <f t="shared" si="1"/>
        <v/>
      </c>
    </row>
    <row r="24" spans="1:15" s="25" customFormat="1" ht="12.6" customHeight="1" x14ac:dyDescent="0.2">
      <c r="A24" s="157" t="s">
        <v>176</v>
      </c>
      <c r="B24" s="97">
        <v>0</v>
      </c>
      <c r="C24" s="53">
        <v>0</v>
      </c>
      <c r="D24" s="53">
        <v>0</v>
      </c>
      <c r="E24" s="53"/>
      <c r="F24" s="53"/>
      <c r="G24" s="53"/>
      <c r="H24" s="53"/>
      <c r="I24" s="53"/>
      <c r="J24" s="53"/>
      <c r="K24" s="97">
        <v>0</v>
      </c>
      <c r="L24" s="53">
        <v>0</v>
      </c>
      <c r="M24" s="53">
        <v>0</v>
      </c>
      <c r="N24" s="280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19" t="s">
        <v>126</v>
      </c>
      <c r="B25" s="97">
        <v>0</v>
      </c>
      <c r="C25" s="53">
        <v>0</v>
      </c>
      <c r="D25" s="53">
        <v>0</v>
      </c>
      <c r="E25" s="53"/>
      <c r="F25" s="53"/>
      <c r="G25" s="53"/>
      <c r="H25" s="53"/>
      <c r="I25" s="53"/>
      <c r="J25" s="53"/>
      <c r="K25" s="97">
        <v>0</v>
      </c>
      <c r="L25" s="53">
        <v>0</v>
      </c>
      <c r="M25" s="53">
        <v>0</v>
      </c>
      <c r="N25" s="280"/>
      <c r="O25" s="104"/>
    </row>
    <row r="26" spans="1:15" s="25" customFormat="1" ht="12.6" customHeight="1" x14ac:dyDescent="0.2">
      <c r="A26" s="103" t="s">
        <v>181</v>
      </c>
      <c r="B26" s="97">
        <v>0</v>
      </c>
      <c r="C26" s="53">
        <v>0</v>
      </c>
      <c r="D26" s="53">
        <v>0</v>
      </c>
      <c r="E26" s="53"/>
      <c r="F26" s="53"/>
      <c r="G26" s="53"/>
      <c r="H26" s="53"/>
      <c r="I26" s="53"/>
      <c r="J26" s="53"/>
      <c r="K26" s="97">
        <v>0</v>
      </c>
      <c r="L26" s="53">
        <v>0</v>
      </c>
      <c r="M26" s="53">
        <v>0</v>
      </c>
      <c r="N26" s="280">
        <f t="shared" si="0"/>
        <v>0</v>
      </c>
      <c r="O26" s="104" t="str">
        <f t="shared" si="1"/>
        <v/>
      </c>
    </row>
    <row r="27" spans="1:15" s="25" customFormat="1" ht="12.6" customHeight="1" x14ac:dyDescent="0.2">
      <c r="A27" s="150" t="s">
        <v>372</v>
      </c>
      <c r="B27" s="97">
        <v>29.81</v>
      </c>
      <c r="C27" s="53">
        <v>29.81</v>
      </c>
      <c r="D27" s="53">
        <v>29.81</v>
      </c>
      <c r="E27" s="53"/>
      <c r="F27" s="53"/>
      <c r="G27" s="53"/>
      <c r="H27" s="53"/>
      <c r="I27" s="53"/>
      <c r="J27" s="53"/>
      <c r="K27" s="97">
        <v>0</v>
      </c>
      <c r="L27" s="53">
        <v>0</v>
      </c>
      <c r="M27" s="53">
        <v>0</v>
      </c>
      <c r="N27" s="280">
        <f t="shared" si="0"/>
        <v>89.429999999999993</v>
      </c>
      <c r="O27" s="104">
        <f t="shared" si="1"/>
        <v>29.81</v>
      </c>
    </row>
    <row r="28" spans="1:15" s="25" customFormat="1" ht="12.6" customHeight="1" x14ac:dyDescent="0.2">
      <c r="A28" s="157" t="s">
        <v>539</v>
      </c>
      <c r="B28" s="97">
        <v>510</v>
      </c>
      <c r="C28" s="53">
        <v>570</v>
      </c>
      <c r="D28" s="53">
        <v>1160</v>
      </c>
      <c r="E28" s="53"/>
      <c r="F28" s="53"/>
      <c r="G28" s="53"/>
      <c r="H28" s="53"/>
      <c r="I28" s="53"/>
      <c r="J28" s="53"/>
      <c r="K28" s="97">
        <v>0</v>
      </c>
      <c r="L28" s="53">
        <v>0</v>
      </c>
      <c r="M28" s="53">
        <v>0</v>
      </c>
      <c r="N28" s="280">
        <f t="shared" si="0"/>
        <v>2240</v>
      </c>
      <c r="O28" s="104">
        <f t="shared" si="1"/>
        <v>746.66666666666663</v>
      </c>
    </row>
    <row r="29" spans="1:15" s="25" customFormat="1" ht="12.6" customHeight="1" x14ac:dyDescent="0.2">
      <c r="A29" s="157" t="s">
        <v>673</v>
      </c>
      <c r="B29" s="97"/>
      <c r="C29" s="53"/>
      <c r="D29" s="53">
        <v>1000</v>
      </c>
      <c r="E29" s="53"/>
      <c r="F29" s="53"/>
      <c r="G29" s="53"/>
      <c r="H29" s="53"/>
      <c r="I29" s="53"/>
      <c r="J29" s="53"/>
      <c r="K29" s="97">
        <v>0</v>
      </c>
      <c r="L29" s="53">
        <v>0</v>
      </c>
      <c r="M29" s="53">
        <v>0</v>
      </c>
      <c r="N29" s="280"/>
      <c r="O29" s="104"/>
    </row>
    <row r="30" spans="1:15" s="25" customFormat="1" ht="12.6" customHeight="1" x14ac:dyDescent="0.2">
      <c r="A30" s="157" t="s">
        <v>537</v>
      </c>
      <c r="B30" s="97">
        <v>32.200000000000003</v>
      </c>
      <c r="C30" s="53">
        <v>0</v>
      </c>
      <c r="D30" s="53">
        <v>0</v>
      </c>
      <c r="E30" s="53"/>
      <c r="F30" s="53"/>
      <c r="G30" s="53"/>
      <c r="H30" s="53"/>
      <c r="I30" s="53"/>
      <c r="J30" s="53"/>
      <c r="K30" s="97">
        <v>0</v>
      </c>
      <c r="L30" s="53">
        <v>0</v>
      </c>
      <c r="M30" s="53">
        <v>0</v>
      </c>
      <c r="N30" s="280">
        <f t="shared" si="0"/>
        <v>32.200000000000003</v>
      </c>
      <c r="O30" s="104">
        <f t="shared" ref="O30:O42" si="2">IFERROR(AVERAGEIF(B30:M30,"&gt;0"),"")</f>
        <v>32.200000000000003</v>
      </c>
    </row>
    <row r="31" spans="1:15" s="25" customFormat="1" ht="12.6" customHeight="1" x14ac:dyDescent="0.2">
      <c r="A31" s="157" t="s">
        <v>162</v>
      </c>
      <c r="B31" s="97">
        <v>12.95</v>
      </c>
      <c r="C31" s="53">
        <v>12</v>
      </c>
      <c r="D31" s="53">
        <v>0</v>
      </c>
      <c r="E31" s="53"/>
      <c r="F31" s="53"/>
      <c r="G31" s="53"/>
      <c r="H31" s="53"/>
      <c r="I31" s="53"/>
      <c r="J31" s="53"/>
      <c r="K31" s="97">
        <v>0</v>
      </c>
      <c r="L31" s="53">
        <v>0</v>
      </c>
      <c r="M31" s="53">
        <v>0</v>
      </c>
      <c r="N31" s="280">
        <f t="shared" si="0"/>
        <v>24.95</v>
      </c>
      <c r="O31" s="104">
        <f t="shared" si="2"/>
        <v>12.475</v>
      </c>
    </row>
    <row r="32" spans="1:15" s="25" customFormat="1" ht="12.6" customHeight="1" x14ac:dyDescent="0.2">
      <c r="A32" s="157" t="s">
        <v>95</v>
      </c>
      <c r="B32" s="97">
        <v>717.61</v>
      </c>
      <c r="C32" s="53">
        <v>343.41</v>
      </c>
      <c r="D32" s="53">
        <v>0</v>
      </c>
      <c r="E32" s="53"/>
      <c r="F32" s="53"/>
      <c r="G32" s="53"/>
      <c r="H32" s="53"/>
      <c r="I32" s="53"/>
      <c r="J32" s="53"/>
      <c r="K32" s="97">
        <v>0</v>
      </c>
      <c r="L32" s="53">
        <v>0</v>
      </c>
      <c r="M32" s="53">
        <v>0</v>
      </c>
      <c r="N32" s="280">
        <f t="shared" si="0"/>
        <v>1061.02</v>
      </c>
      <c r="O32" s="104">
        <f t="shared" si="2"/>
        <v>530.51</v>
      </c>
    </row>
    <row r="33" spans="1:17" s="25" customFormat="1" ht="12.6" customHeight="1" x14ac:dyDescent="0.2">
      <c r="A33" s="157" t="s">
        <v>98</v>
      </c>
      <c r="B33" s="97">
        <v>0</v>
      </c>
      <c r="C33" s="53">
        <v>0</v>
      </c>
      <c r="D33" s="53">
        <v>0</v>
      </c>
      <c r="E33" s="53"/>
      <c r="F33" s="53"/>
      <c r="G33" s="53"/>
      <c r="H33" s="53"/>
      <c r="I33" s="53"/>
      <c r="J33" s="53"/>
      <c r="K33" s="97">
        <v>0</v>
      </c>
      <c r="L33" s="53">
        <v>0</v>
      </c>
      <c r="M33" s="53">
        <v>0</v>
      </c>
      <c r="N33" s="280">
        <f t="shared" si="0"/>
        <v>0</v>
      </c>
      <c r="O33" s="104" t="str">
        <f t="shared" si="2"/>
        <v/>
      </c>
    </row>
    <row r="34" spans="1:17" s="25" customFormat="1" ht="12.6" customHeight="1" x14ac:dyDescent="0.2">
      <c r="A34" s="157" t="s">
        <v>130</v>
      </c>
      <c r="B34" s="97">
        <v>0</v>
      </c>
      <c r="C34" s="53">
        <v>0</v>
      </c>
      <c r="D34" s="53">
        <v>0</v>
      </c>
      <c r="E34" s="53"/>
      <c r="F34" s="53"/>
      <c r="G34" s="53"/>
      <c r="H34" s="53"/>
      <c r="I34" s="53"/>
      <c r="J34" s="53"/>
      <c r="K34" s="97">
        <v>0</v>
      </c>
      <c r="L34" s="53">
        <v>0</v>
      </c>
      <c r="M34" s="53">
        <v>0</v>
      </c>
      <c r="N34" s="280">
        <f t="shared" si="0"/>
        <v>0</v>
      </c>
      <c r="O34" s="104" t="str">
        <f t="shared" si="2"/>
        <v/>
      </c>
    </row>
    <row r="35" spans="1:17" s="25" customFormat="1" ht="12.6" customHeight="1" x14ac:dyDescent="0.2">
      <c r="A35" s="157" t="s">
        <v>269</v>
      </c>
      <c r="B35" s="97">
        <v>0</v>
      </c>
      <c r="C35" s="53">
        <v>0</v>
      </c>
      <c r="D35" s="53">
        <v>0</v>
      </c>
      <c r="E35" s="53"/>
      <c r="F35" s="53"/>
      <c r="G35" s="53"/>
      <c r="H35" s="53"/>
      <c r="I35" s="53"/>
      <c r="J35" s="53"/>
      <c r="K35" s="97">
        <v>0</v>
      </c>
      <c r="L35" s="53">
        <v>0</v>
      </c>
      <c r="M35" s="53">
        <v>0</v>
      </c>
      <c r="N35" s="280">
        <f t="shared" si="0"/>
        <v>0</v>
      </c>
      <c r="O35" s="104" t="str">
        <f t="shared" si="2"/>
        <v/>
      </c>
    </row>
    <row r="36" spans="1:17" s="25" customFormat="1" ht="12.6" customHeight="1" x14ac:dyDescent="0.2">
      <c r="A36" s="157" t="s">
        <v>99</v>
      </c>
      <c r="B36" s="97">
        <v>319.8</v>
      </c>
      <c r="C36" s="53">
        <v>159.9</v>
      </c>
      <c r="D36" s="53">
        <v>0</v>
      </c>
      <c r="E36" s="53"/>
      <c r="F36" s="53"/>
      <c r="G36" s="53"/>
      <c r="H36" s="53"/>
      <c r="I36" s="53"/>
      <c r="J36" s="53"/>
      <c r="K36" s="97">
        <v>0</v>
      </c>
      <c r="L36" s="53">
        <v>0</v>
      </c>
      <c r="M36" s="53">
        <v>0</v>
      </c>
      <c r="N36" s="280">
        <f t="shared" si="0"/>
        <v>479.70000000000005</v>
      </c>
      <c r="O36" s="104">
        <f t="shared" si="2"/>
        <v>239.85000000000002</v>
      </c>
    </row>
    <row r="37" spans="1:17" s="25" customFormat="1" ht="12.6" customHeight="1" x14ac:dyDescent="0.2">
      <c r="A37" s="157" t="s">
        <v>138</v>
      </c>
      <c r="B37" s="97">
        <v>600</v>
      </c>
      <c r="C37" s="53">
        <v>300</v>
      </c>
      <c r="D37" s="53">
        <v>0</v>
      </c>
      <c r="E37" s="53"/>
      <c r="F37" s="53"/>
      <c r="G37" s="53"/>
      <c r="H37" s="53"/>
      <c r="I37" s="53"/>
      <c r="J37" s="53"/>
      <c r="K37" s="97">
        <v>0</v>
      </c>
      <c r="L37" s="53">
        <v>0</v>
      </c>
      <c r="M37" s="53">
        <v>0</v>
      </c>
      <c r="N37" s="280">
        <f t="shared" si="0"/>
        <v>900</v>
      </c>
      <c r="O37" s="104">
        <f t="shared" si="2"/>
        <v>450</v>
      </c>
    </row>
    <row r="38" spans="1:17" s="25" customFormat="1" ht="12.6" customHeight="1" x14ac:dyDescent="0.2">
      <c r="A38" s="157" t="s">
        <v>75</v>
      </c>
      <c r="B38" s="97">
        <v>305.19</v>
      </c>
      <c r="C38" s="53">
        <v>155.1</v>
      </c>
      <c r="D38" s="53">
        <v>0</v>
      </c>
      <c r="E38" s="53"/>
      <c r="F38" s="53"/>
      <c r="G38" s="53"/>
      <c r="H38" s="53"/>
      <c r="I38" s="53"/>
      <c r="J38" s="53"/>
      <c r="K38" s="97">
        <v>0</v>
      </c>
      <c r="L38" s="53">
        <v>0</v>
      </c>
      <c r="M38" s="53">
        <v>0</v>
      </c>
      <c r="N38" s="280">
        <f t="shared" si="0"/>
        <v>460.28999999999996</v>
      </c>
      <c r="O38" s="104">
        <f t="shared" si="2"/>
        <v>230.14499999999998</v>
      </c>
    </row>
    <row r="39" spans="1:17" s="25" customFormat="1" ht="12.6" customHeight="1" x14ac:dyDescent="0.2">
      <c r="A39" s="157" t="s">
        <v>261</v>
      </c>
      <c r="B39" s="97">
        <v>43.5</v>
      </c>
      <c r="C39" s="53">
        <v>42</v>
      </c>
      <c r="D39" s="53">
        <v>43.5</v>
      </c>
      <c r="E39" s="53"/>
      <c r="F39" s="53"/>
      <c r="G39" s="53"/>
      <c r="H39" s="53"/>
      <c r="I39" s="53"/>
      <c r="J39" s="53"/>
      <c r="K39" s="97">
        <v>0</v>
      </c>
      <c r="L39" s="53">
        <v>0</v>
      </c>
      <c r="M39" s="53">
        <v>0</v>
      </c>
      <c r="N39" s="280">
        <f t="shared" si="0"/>
        <v>129</v>
      </c>
      <c r="O39" s="104">
        <f t="shared" si="2"/>
        <v>43</v>
      </c>
    </row>
    <row r="40" spans="1:17" s="25" customFormat="1" ht="12.6" customHeight="1" x14ac:dyDescent="0.2">
      <c r="A40" s="157" t="s">
        <v>521</v>
      </c>
      <c r="B40" s="97">
        <v>9.52</v>
      </c>
      <c r="C40" s="53">
        <v>0</v>
      </c>
      <c r="D40" s="53">
        <v>0</v>
      </c>
      <c r="E40" s="53"/>
      <c r="F40" s="53"/>
      <c r="G40" s="53"/>
      <c r="H40" s="53"/>
      <c r="I40" s="53"/>
      <c r="J40" s="53"/>
      <c r="K40" s="97">
        <v>0</v>
      </c>
      <c r="L40" s="53">
        <v>0</v>
      </c>
      <c r="M40" s="53">
        <v>0</v>
      </c>
      <c r="N40" s="280">
        <f t="shared" si="0"/>
        <v>9.52</v>
      </c>
      <c r="O40" s="104">
        <f t="shared" si="2"/>
        <v>9.52</v>
      </c>
    </row>
    <row r="41" spans="1:17" s="25" customFormat="1" ht="12.6" customHeight="1" x14ac:dyDescent="0.2">
      <c r="A41" s="157" t="s">
        <v>81</v>
      </c>
      <c r="B41" s="97">
        <v>285.42</v>
      </c>
      <c r="C41" s="53">
        <v>145.75</v>
      </c>
      <c r="D41" s="53">
        <v>0</v>
      </c>
      <c r="E41" s="53"/>
      <c r="F41" s="53"/>
      <c r="G41" s="53"/>
      <c r="H41" s="53"/>
      <c r="I41" s="53"/>
      <c r="J41" s="53"/>
      <c r="K41" s="97">
        <v>0</v>
      </c>
      <c r="L41" s="53">
        <v>0</v>
      </c>
      <c r="M41" s="53">
        <v>0</v>
      </c>
      <c r="N41" s="280">
        <f t="shared" si="0"/>
        <v>431.17</v>
      </c>
      <c r="O41" s="104">
        <f t="shared" si="2"/>
        <v>215.58500000000001</v>
      </c>
    </row>
    <row r="42" spans="1:17" s="25" customFormat="1" ht="12.6" customHeight="1" thickBot="1" x14ac:dyDescent="0.25">
      <c r="A42" s="166" t="s">
        <v>1</v>
      </c>
      <c r="B42" s="167">
        <f t="shared" ref="B42:N42" si="3">SUM(B7:B41)</f>
        <v>4080.78</v>
      </c>
      <c r="C42" s="167">
        <f t="shared" si="3"/>
        <v>2001.6200000000001</v>
      </c>
      <c r="D42" s="167">
        <f t="shared" si="3"/>
        <v>2355.08</v>
      </c>
      <c r="E42" s="167">
        <f>SUM(E7:E41)</f>
        <v>0</v>
      </c>
      <c r="F42" s="167">
        <f t="shared" si="3"/>
        <v>0</v>
      </c>
      <c r="G42" s="167">
        <f t="shared" si="3"/>
        <v>0</v>
      </c>
      <c r="H42" s="167">
        <f t="shared" si="3"/>
        <v>0</v>
      </c>
      <c r="I42" s="167">
        <f t="shared" si="3"/>
        <v>0</v>
      </c>
      <c r="J42" s="167">
        <f t="shared" si="3"/>
        <v>0</v>
      </c>
      <c r="K42" s="167">
        <f t="shared" si="3"/>
        <v>0</v>
      </c>
      <c r="L42" s="167">
        <f t="shared" si="3"/>
        <v>0</v>
      </c>
      <c r="M42" s="167">
        <f t="shared" si="3"/>
        <v>0</v>
      </c>
      <c r="N42" s="167">
        <f t="shared" si="3"/>
        <v>7437.48</v>
      </c>
      <c r="O42" s="305">
        <f t="shared" si="2"/>
        <v>2812.4933333333333</v>
      </c>
    </row>
    <row r="43" spans="1:17" s="25" customFormat="1" ht="12.6" customHeight="1" thickBot="1" x14ac:dyDescent="0.2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31"/>
    </row>
    <row r="44" spans="1:17" s="25" customFormat="1" ht="12.6" customHeight="1" thickBot="1" x14ac:dyDescent="0.25">
      <c r="A44" s="63" t="s">
        <v>2</v>
      </c>
      <c r="B44" s="105">
        <f t="shared" ref="B44:O44" si="4">B6</f>
        <v>43831</v>
      </c>
      <c r="C44" s="106">
        <f t="shared" si="4"/>
        <v>43862</v>
      </c>
      <c r="D44" s="106">
        <f t="shared" si="4"/>
        <v>43891</v>
      </c>
      <c r="E44" s="106">
        <f t="shared" si="4"/>
        <v>43922</v>
      </c>
      <c r="F44" s="106">
        <f t="shared" si="4"/>
        <v>43952</v>
      </c>
      <c r="G44" s="106">
        <f t="shared" si="4"/>
        <v>43983</v>
      </c>
      <c r="H44" s="106">
        <f t="shared" si="4"/>
        <v>44013</v>
      </c>
      <c r="I44" s="106">
        <f t="shared" si="4"/>
        <v>44044</v>
      </c>
      <c r="J44" s="106">
        <f t="shared" si="4"/>
        <v>44075</v>
      </c>
      <c r="K44" s="106">
        <f t="shared" si="4"/>
        <v>44105</v>
      </c>
      <c r="L44" s="106">
        <f t="shared" si="4"/>
        <v>44136</v>
      </c>
      <c r="M44" s="106">
        <f t="shared" si="4"/>
        <v>44166</v>
      </c>
      <c r="N44" s="107" t="str">
        <f t="shared" si="4"/>
        <v>Total</v>
      </c>
      <c r="O44" s="118" t="str">
        <f t="shared" si="4"/>
        <v>Média</v>
      </c>
      <c r="Q44" s="30"/>
    </row>
    <row r="45" spans="1:17" s="25" customFormat="1" ht="12.6" customHeight="1" x14ac:dyDescent="0.2">
      <c r="A45" s="109" t="s">
        <v>5</v>
      </c>
      <c r="B45" s="97">
        <v>0</v>
      </c>
      <c r="C45" s="97">
        <v>3000</v>
      </c>
      <c r="D45" s="97">
        <v>4000</v>
      </c>
      <c r="E45" s="97"/>
      <c r="F45" s="97"/>
      <c r="G45" s="97"/>
      <c r="H45" s="97"/>
      <c r="I45" s="97"/>
      <c r="J45" s="97"/>
      <c r="K45" s="97">
        <v>0</v>
      </c>
      <c r="L45" s="97">
        <v>0</v>
      </c>
      <c r="M45" s="97">
        <v>0</v>
      </c>
      <c r="N45" s="207">
        <f>SUM(B45:M45)</f>
        <v>7000</v>
      </c>
      <c r="O45" s="104">
        <f>IFERROR(AVERAGEIF(B45:M45,"&gt;0"),"")</f>
        <v>3500</v>
      </c>
    </row>
    <row r="46" spans="1:17" s="25" customFormat="1" ht="12.6" customHeight="1" x14ac:dyDescent="0.2">
      <c r="A46" s="109" t="s">
        <v>292</v>
      </c>
      <c r="B46" s="97">
        <v>0</v>
      </c>
      <c r="C46" s="97">
        <v>0</v>
      </c>
      <c r="D46" s="97">
        <v>1500</v>
      </c>
      <c r="E46" s="97"/>
      <c r="F46" s="97"/>
      <c r="G46" s="97"/>
      <c r="H46" s="97"/>
      <c r="I46" s="97"/>
      <c r="J46" s="97"/>
      <c r="K46" s="97">
        <v>0</v>
      </c>
      <c r="L46" s="97">
        <v>0</v>
      </c>
      <c r="M46" s="97">
        <v>0</v>
      </c>
      <c r="N46" s="207">
        <f t="shared" ref="N46:N53" si="5">SUM(B46:M46)</f>
        <v>1500</v>
      </c>
      <c r="O46" s="104">
        <f t="shared" ref="O46:O52" si="6">IFERROR(AVERAGEIF(B46:M46,"&gt;0"),"")</f>
        <v>1500</v>
      </c>
    </row>
    <row r="47" spans="1:17" s="25" customFormat="1" ht="12.6" customHeight="1" x14ac:dyDescent="0.2">
      <c r="A47" s="109" t="s">
        <v>540</v>
      </c>
      <c r="B47" s="97">
        <v>0</v>
      </c>
      <c r="C47" s="97">
        <v>0</v>
      </c>
      <c r="D47" s="97">
        <v>0</v>
      </c>
      <c r="E47" s="97"/>
      <c r="F47" s="97"/>
      <c r="G47" s="97"/>
      <c r="H47" s="97"/>
      <c r="I47" s="97"/>
      <c r="J47" s="97"/>
      <c r="K47" s="97">
        <v>0</v>
      </c>
      <c r="L47" s="97">
        <v>0</v>
      </c>
      <c r="M47" s="97">
        <v>0</v>
      </c>
      <c r="N47" s="207">
        <f>SUM(B47:M47)</f>
        <v>0</v>
      </c>
      <c r="O47" s="104" t="str">
        <f t="shared" si="6"/>
        <v/>
      </c>
    </row>
    <row r="48" spans="1:17" s="25" customFormat="1" ht="12.6" customHeight="1" x14ac:dyDescent="0.2">
      <c r="A48" s="109" t="s">
        <v>148</v>
      </c>
      <c r="B48" s="97">
        <v>0</v>
      </c>
      <c r="C48" s="97">
        <v>0</v>
      </c>
      <c r="D48" s="97">
        <v>0</v>
      </c>
      <c r="E48" s="97"/>
      <c r="F48" s="97"/>
      <c r="G48" s="97"/>
      <c r="H48" s="97"/>
      <c r="I48" s="97"/>
      <c r="J48" s="97"/>
      <c r="K48" s="97">
        <v>0</v>
      </c>
      <c r="L48" s="97">
        <v>0</v>
      </c>
      <c r="M48" s="97">
        <v>0</v>
      </c>
      <c r="N48" s="207">
        <f>SUM(B48:M48)</f>
        <v>0</v>
      </c>
      <c r="O48" s="104" t="str">
        <f t="shared" si="6"/>
        <v/>
      </c>
    </row>
    <row r="49" spans="1:15" s="25" customFormat="1" ht="12.6" customHeight="1" x14ac:dyDescent="0.2">
      <c r="A49" s="109" t="s">
        <v>61</v>
      </c>
      <c r="B49" s="97">
        <v>0</v>
      </c>
      <c r="C49" s="97">
        <v>0</v>
      </c>
      <c r="D49" s="97">
        <v>0</v>
      </c>
      <c r="E49" s="97"/>
      <c r="F49" s="97"/>
      <c r="G49" s="97"/>
      <c r="H49" s="97"/>
      <c r="I49" s="97"/>
      <c r="J49" s="97"/>
      <c r="K49" s="97">
        <v>0</v>
      </c>
      <c r="L49" s="97">
        <v>0</v>
      </c>
      <c r="M49" s="97">
        <v>0</v>
      </c>
      <c r="N49" s="207">
        <f>SUM(B49:M49)</f>
        <v>0</v>
      </c>
      <c r="O49" s="104" t="str">
        <f t="shared" si="6"/>
        <v/>
      </c>
    </row>
    <row r="50" spans="1:15" s="25" customFormat="1" ht="12.6" customHeight="1" x14ac:dyDescent="0.2">
      <c r="A50" s="109" t="s">
        <v>265</v>
      </c>
      <c r="B50" s="97">
        <v>0</v>
      </c>
      <c r="C50" s="97">
        <v>0</v>
      </c>
      <c r="D50" s="97">
        <v>0</v>
      </c>
      <c r="E50" s="97"/>
      <c r="F50" s="97"/>
      <c r="G50" s="97"/>
      <c r="H50" s="97"/>
      <c r="I50" s="97"/>
      <c r="J50" s="97"/>
      <c r="K50" s="97">
        <v>0</v>
      </c>
      <c r="L50" s="97">
        <v>0</v>
      </c>
      <c r="M50" s="97">
        <v>0</v>
      </c>
      <c r="N50" s="207">
        <f t="shared" si="5"/>
        <v>0</v>
      </c>
      <c r="O50" s="104" t="str">
        <f t="shared" si="6"/>
        <v/>
      </c>
    </row>
    <row r="51" spans="1:15" s="25" customFormat="1" ht="12.6" customHeight="1" x14ac:dyDescent="0.2">
      <c r="A51" s="177" t="s">
        <v>516</v>
      </c>
      <c r="B51" s="97">
        <v>2000</v>
      </c>
      <c r="C51" s="97">
        <v>0</v>
      </c>
      <c r="D51" s="97">
        <v>520</v>
      </c>
      <c r="E51" s="97"/>
      <c r="F51" s="97"/>
      <c r="G51" s="97"/>
      <c r="H51" s="97"/>
      <c r="I51" s="97"/>
      <c r="J51" s="97"/>
      <c r="K51" s="97">
        <v>0</v>
      </c>
      <c r="L51" s="97">
        <v>0</v>
      </c>
      <c r="M51" s="97">
        <v>0</v>
      </c>
      <c r="N51" s="207">
        <f t="shared" si="5"/>
        <v>2520</v>
      </c>
      <c r="O51" s="104">
        <f t="shared" si="6"/>
        <v>1260</v>
      </c>
    </row>
    <row r="52" spans="1:15" s="25" customFormat="1" ht="12.6" customHeight="1" x14ac:dyDescent="0.2">
      <c r="A52" s="110" t="s">
        <v>363</v>
      </c>
      <c r="B52" s="97">
        <v>321.87</v>
      </c>
      <c r="C52" s="97">
        <v>230.23</v>
      </c>
      <c r="D52" s="97">
        <v>274.83</v>
      </c>
      <c r="E52" s="97"/>
      <c r="F52" s="97"/>
      <c r="G52" s="97"/>
      <c r="H52" s="97"/>
      <c r="I52" s="97"/>
      <c r="J52" s="97"/>
      <c r="K52" s="97">
        <v>0</v>
      </c>
      <c r="L52" s="97">
        <v>0</v>
      </c>
      <c r="M52" s="97">
        <v>0</v>
      </c>
      <c r="N52" s="209">
        <f t="shared" si="5"/>
        <v>826.93000000000006</v>
      </c>
      <c r="O52" s="104">
        <f t="shared" si="6"/>
        <v>275.64333333333337</v>
      </c>
    </row>
    <row r="53" spans="1:15" s="25" customFormat="1" ht="12.6" customHeight="1" thickBot="1" x14ac:dyDescent="0.25">
      <c r="A53" s="171" t="s">
        <v>1</v>
      </c>
      <c r="B53" s="172">
        <f t="shared" ref="B53:M53" si="7">SUM(B45:B52)</f>
        <v>2321.87</v>
      </c>
      <c r="C53" s="172">
        <f t="shared" si="7"/>
        <v>3230.23</v>
      </c>
      <c r="D53" s="172">
        <f t="shared" si="7"/>
        <v>6294.83</v>
      </c>
      <c r="E53" s="172">
        <f t="shared" si="7"/>
        <v>0</v>
      </c>
      <c r="F53" s="172">
        <f t="shared" si="7"/>
        <v>0</v>
      </c>
      <c r="G53" s="172">
        <f t="shared" si="7"/>
        <v>0</v>
      </c>
      <c r="H53" s="172">
        <f>SUM(H45:H52)</f>
        <v>0</v>
      </c>
      <c r="I53" s="172">
        <f t="shared" si="7"/>
        <v>0</v>
      </c>
      <c r="J53" s="172">
        <f t="shared" si="7"/>
        <v>0</v>
      </c>
      <c r="K53" s="172">
        <f t="shared" si="7"/>
        <v>0</v>
      </c>
      <c r="L53" s="172">
        <f t="shared" si="7"/>
        <v>0</v>
      </c>
      <c r="M53" s="174">
        <f t="shared" si="7"/>
        <v>0</v>
      </c>
      <c r="N53" s="175">
        <f t="shared" si="5"/>
        <v>11846.93</v>
      </c>
      <c r="O53" s="294">
        <f>IFERROR(AVERAGEIF(B53:M53,"&gt;0"),"")</f>
        <v>3948.9766666666669</v>
      </c>
    </row>
    <row r="54" spans="1:15" s="25" customFormat="1" ht="12.6" customHeight="1" thickBot="1" x14ac:dyDescent="0.25">
      <c r="A54" s="4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43"/>
      <c r="O54" s="39"/>
    </row>
    <row r="55" spans="1:15" s="34" customFormat="1" ht="12.6" customHeight="1" thickBot="1" x14ac:dyDescent="0.25">
      <c r="A55" s="182" t="s">
        <v>9</v>
      </c>
      <c r="B55" s="181">
        <f>'[2]2020'!C18</f>
        <v>92408.35</v>
      </c>
      <c r="C55" s="181">
        <f>'[2]2020'!D18</f>
        <v>93695.59</v>
      </c>
      <c r="D55" s="181">
        <f>'[2]2020'!E18</f>
        <v>97679.32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f>'[2]2020'!K18</f>
        <v>0</v>
      </c>
      <c r="K55" s="181">
        <f>'[2]2020'!L18</f>
        <v>0</v>
      </c>
      <c r="L55" s="181">
        <f>'[2]2020'!M18</f>
        <v>0</v>
      </c>
      <c r="M55" s="181">
        <f>'[2]2020'!N18</f>
        <v>0</v>
      </c>
      <c r="N55" s="42"/>
      <c r="O55" s="42"/>
    </row>
    <row r="56" spans="1:15" s="25" customFormat="1" ht="12" x14ac:dyDescent="0.2">
      <c r="N56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2:C42 D42:E42 F42:J42 K42:M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:P75"/>
  <sheetViews>
    <sheetView zoomScale="140" zoomScaleNormal="140" workbookViewId="0">
      <selection activeCell="Q18" sqref="Q18"/>
    </sheetView>
  </sheetViews>
  <sheetFormatPr defaultRowHeight="12.75" x14ac:dyDescent="0.2"/>
  <cols>
    <col min="1" max="1" width="30.5703125" style="44" customWidth="1"/>
    <col min="2" max="2" width="9" style="59" bestFit="1" customWidth="1"/>
    <col min="3" max="5" width="10" style="59" bestFit="1" customWidth="1"/>
    <col min="6" max="6" width="10.140625" style="59" customWidth="1"/>
    <col min="7" max="7" width="10" style="59" bestFit="1" customWidth="1"/>
    <col min="8" max="8" width="11" style="59" bestFit="1" customWidth="1"/>
    <col min="9" max="10" width="10" style="59" bestFit="1" customWidth="1"/>
    <col min="11" max="11" width="9.85546875" style="59" customWidth="1"/>
    <col min="12" max="12" width="10" style="59" bestFit="1" customWidth="1"/>
    <col min="13" max="13" width="9.7109375" style="59" customWidth="1"/>
    <col min="14" max="14" width="11" style="223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v>43831</v>
      </c>
      <c r="C6" s="100">
        <v>43862</v>
      </c>
      <c r="D6" s="100">
        <v>43891</v>
      </c>
      <c r="E6" s="100">
        <v>43922</v>
      </c>
      <c r="F6" s="100">
        <v>43952</v>
      </c>
      <c r="G6" s="100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194</v>
      </c>
      <c r="B7" s="53">
        <v>40.42</v>
      </c>
      <c r="C7" s="53">
        <v>40.42</v>
      </c>
      <c r="D7" s="53">
        <v>40.42</v>
      </c>
      <c r="E7" s="53"/>
      <c r="F7" s="53"/>
      <c r="G7" s="53"/>
      <c r="H7" s="53"/>
      <c r="I7" s="53"/>
      <c r="J7" s="53"/>
      <c r="K7" s="53">
        <v>0</v>
      </c>
      <c r="L7" s="53">
        <v>0</v>
      </c>
      <c r="M7" s="53">
        <v>0</v>
      </c>
      <c r="N7" s="219">
        <f>SUM(B7:M7)</f>
        <v>121.26</v>
      </c>
      <c r="O7" s="104">
        <f>IFERROR(AVERAGEIF(B7:M7,"&gt;0"),"")</f>
        <v>40.42</v>
      </c>
    </row>
    <row r="8" spans="1:15" s="25" customFormat="1" ht="12.6" customHeight="1" x14ac:dyDescent="0.2">
      <c r="A8" s="103" t="s">
        <v>113</v>
      </c>
      <c r="B8" s="53">
        <v>0</v>
      </c>
      <c r="C8" s="53">
        <v>0</v>
      </c>
      <c r="D8" s="53">
        <v>0</v>
      </c>
      <c r="E8" s="53"/>
      <c r="F8" s="53"/>
      <c r="G8" s="53"/>
      <c r="H8" s="53"/>
      <c r="I8" s="53"/>
      <c r="J8" s="53"/>
      <c r="K8" s="53">
        <v>0</v>
      </c>
      <c r="L8" s="53">
        <v>0</v>
      </c>
      <c r="M8" s="53">
        <v>0</v>
      </c>
      <c r="N8" s="219">
        <f t="shared" ref="N8:N16" si="0">SUM(B8:M8)</f>
        <v>0</v>
      </c>
      <c r="O8" s="104" t="str">
        <f t="shared" ref="O8:O59" si="1">IFERROR(AVERAGEIF(B8:M8,"&gt;0"),"")</f>
        <v/>
      </c>
    </row>
    <row r="9" spans="1:15" s="25" customFormat="1" ht="12.6" customHeight="1" x14ac:dyDescent="0.2">
      <c r="A9" s="103" t="s">
        <v>90</v>
      </c>
      <c r="B9" s="53">
        <v>0</v>
      </c>
      <c r="C9" s="53">
        <v>0</v>
      </c>
      <c r="D9" s="53">
        <v>34.5</v>
      </c>
      <c r="E9" s="53"/>
      <c r="F9" s="53"/>
      <c r="G9" s="53"/>
      <c r="H9" s="53"/>
      <c r="I9" s="53"/>
      <c r="J9" s="53"/>
      <c r="K9" s="53">
        <v>0</v>
      </c>
      <c r="L9" s="53">
        <v>0</v>
      </c>
      <c r="M9" s="53">
        <v>0</v>
      </c>
      <c r="N9" s="219">
        <f t="shared" si="0"/>
        <v>34.5</v>
      </c>
      <c r="O9" s="104">
        <f t="shared" si="1"/>
        <v>34.5</v>
      </c>
    </row>
    <row r="10" spans="1:15" s="25" customFormat="1" ht="12.6" customHeight="1" x14ac:dyDescent="0.2">
      <c r="A10" s="103" t="s">
        <v>278</v>
      </c>
      <c r="B10" s="53">
        <v>0</v>
      </c>
      <c r="C10" s="53">
        <v>0</v>
      </c>
      <c r="D10" s="53">
        <v>120</v>
      </c>
      <c r="E10" s="53"/>
      <c r="F10" s="53"/>
      <c r="G10" s="53"/>
      <c r="H10" s="53"/>
      <c r="I10" s="53"/>
      <c r="J10" s="53"/>
      <c r="K10" s="53">
        <v>0</v>
      </c>
      <c r="L10" s="53">
        <v>0</v>
      </c>
      <c r="M10" s="53">
        <v>0</v>
      </c>
      <c r="N10" s="219">
        <f>SUM(B10:M10)</f>
        <v>120</v>
      </c>
      <c r="O10" s="104">
        <f t="shared" si="1"/>
        <v>120</v>
      </c>
    </row>
    <row r="11" spans="1:15" s="25" customFormat="1" ht="12.6" customHeight="1" x14ac:dyDescent="0.2">
      <c r="A11" s="103" t="s">
        <v>612</v>
      </c>
      <c r="B11" s="53">
        <v>0</v>
      </c>
      <c r="C11" s="53">
        <v>0</v>
      </c>
      <c r="D11" s="53">
        <v>890</v>
      </c>
      <c r="E11" s="53"/>
      <c r="F11" s="53"/>
      <c r="G11" s="53"/>
      <c r="H11" s="53"/>
      <c r="I11" s="53"/>
      <c r="J11" s="53"/>
      <c r="K11" s="53">
        <v>0</v>
      </c>
      <c r="L11" s="53">
        <v>0</v>
      </c>
      <c r="M11" s="53">
        <v>0</v>
      </c>
      <c r="N11" s="219">
        <f>SUM(B11:M11)</f>
        <v>890</v>
      </c>
      <c r="O11" s="104">
        <f t="shared" si="1"/>
        <v>890</v>
      </c>
    </row>
    <row r="12" spans="1:15" s="25" customFormat="1" ht="12.6" customHeight="1" x14ac:dyDescent="0.2">
      <c r="A12" s="103" t="s">
        <v>157</v>
      </c>
      <c r="B12" s="53">
        <v>0</v>
      </c>
      <c r="C12" s="53">
        <v>0</v>
      </c>
      <c r="D12" s="53">
        <v>0</v>
      </c>
      <c r="E12" s="53"/>
      <c r="F12" s="53"/>
      <c r="G12" s="53"/>
      <c r="H12" s="53"/>
      <c r="I12" s="53"/>
      <c r="J12" s="53"/>
      <c r="K12" s="53">
        <v>0</v>
      </c>
      <c r="L12" s="53">
        <v>0</v>
      </c>
      <c r="M12" s="53">
        <v>0</v>
      </c>
      <c r="N12" s="21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15" t="s">
        <v>167</v>
      </c>
      <c r="B13" s="53">
        <v>699.06</v>
      </c>
      <c r="C13" s="53">
        <v>0</v>
      </c>
      <c r="D13" s="53">
        <v>0</v>
      </c>
      <c r="E13" s="53"/>
      <c r="F13" s="53"/>
      <c r="G13" s="53"/>
      <c r="H13" s="53"/>
      <c r="I13" s="53"/>
      <c r="J13" s="53"/>
      <c r="K13" s="53">
        <v>0</v>
      </c>
      <c r="L13" s="53">
        <v>0</v>
      </c>
      <c r="M13" s="53">
        <v>0</v>
      </c>
      <c r="N13" s="219">
        <f t="shared" si="0"/>
        <v>699.06</v>
      </c>
      <c r="O13" s="104">
        <f t="shared" si="1"/>
        <v>699.06</v>
      </c>
    </row>
    <row r="14" spans="1:15" s="25" customFormat="1" ht="12.6" customHeight="1" x14ac:dyDescent="0.2">
      <c r="A14" s="103" t="s">
        <v>131</v>
      </c>
      <c r="B14" s="53">
        <v>0</v>
      </c>
      <c r="C14" s="53">
        <v>0</v>
      </c>
      <c r="D14" s="53">
        <v>430</v>
      </c>
      <c r="E14" s="53"/>
      <c r="F14" s="53"/>
      <c r="G14" s="53"/>
      <c r="H14" s="53"/>
      <c r="I14" s="53"/>
      <c r="J14" s="53"/>
      <c r="K14" s="53">
        <v>0</v>
      </c>
      <c r="L14" s="53">
        <v>0</v>
      </c>
      <c r="M14" s="53">
        <v>0</v>
      </c>
      <c r="N14" s="219">
        <f>SUM(B14:M14)</f>
        <v>430</v>
      </c>
      <c r="O14" s="104">
        <f t="shared" si="1"/>
        <v>430</v>
      </c>
    </row>
    <row r="15" spans="1:15" s="25" customFormat="1" ht="12.6" customHeight="1" x14ac:dyDescent="0.2">
      <c r="A15" s="103" t="s">
        <v>149</v>
      </c>
      <c r="B15" s="53">
        <v>295</v>
      </c>
      <c r="C15" s="53">
        <v>305</v>
      </c>
      <c r="D15" s="53">
        <v>0</v>
      </c>
      <c r="E15" s="53"/>
      <c r="F15" s="53"/>
      <c r="G15" s="53"/>
      <c r="H15" s="53"/>
      <c r="I15" s="53"/>
      <c r="J15" s="53"/>
      <c r="K15" s="53">
        <v>0</v>
      </c>
      <c r="L15" s="53">
        <v>0</v>
      </c>
      <c r="M15" s="53">
        <v>0</v>
      </c>
      <c r="N15" s="219">
        <f t="shared" si="0"/>
        <v>600</v>
      </c>
      <c r="O15" s="104">
        <f t="shared" si="1"/>
        <v>300</v>
      </c>
    </row>
    <row r="16" spans="1:15" s="25" customFormat="1" ht="12.6" customHeight="1" x14ac:dyDescent="0.2">
      <c r="A16" s="103" t="s">
        <v>271</v>
      </c>
      <c r="B16" s="53">
        <v>0</v>
      </c>
      <c r="C16" s="53">
        <v>0</v>
      </c>
      <c r="D16" s="53">
        <v>0</v>
      </c>
      <c r="E16" s="53"/>
      <c r="F16" s="53"/>
      <c r="G16" s="53"/>
      <c r="H16" s="53"/>
      <c r="I16" s="53"/>
      <c r="J16" s="53"/>
      <c r="K16" s="53">
        <v>0</v>
      </c>
      <c r="L16" s="53">
        <v>0</v>
      </c>
      <c r="M16" s="53">
        <v>0</v>
      </c>
      <c r="N16" s="219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03" t="s">
        <v>70</v>
      </c>
      <c r="B17" s="53">
        <v>0</v>
      </c>
      <c r="C17" s="53">
        <v>0</v>
      </c>
      <c r="D17" s="53">
        <v>176.52</v>
      </c>
      <c r="E17" s="53"/>
      <c r="F17" s="53"/>
      <c r="G17" s="53"/>
      <c r="H17" s="53"/>
      <c r="I17" s="53"/>
      <c r="J17" s="53"/>
      <c r="K17" s="53">
        <v>0</v>
      </c>
      <c r="L17" s="53">
        <v>0</v>
      </c>
      <c r="M17" s="53">
        <v>0</v>
      </c>
      <c r="N17" s="219">
        <f t="shared" ref="N17:N57" si="2">SUM(B17:M17)</f>
        <v>176.52</v>
      </c>
      <c r="O17" s="104">
        <f t="shared" si="1"/>
        <v>176.52</v>
      </c>
    </row>
    <row r="18" spans="1:15" s="25" customFormat="1" ht="12.6" customHeight="1" x14ac:dyDescent="0.2">
      <c r="A18" s="103" t="s">
        <v>276</v>
      </c>
      <c r="B18" s="53">
        <v>0</v>
      </c>
      <c r="C18" s="53">
        <v>0</v>
      </c>
      <c r="D18" s="53">
        <v>0</v>
      </c>
      <c r="E18" s="53"/>
      <c r="F18" s="53"/>
      <c r="G18" s="53"/>
      <c r="H18" s="53"/>
      <c r="I18" s="53"/>
      <c r="J18" s="53"/>
      <c r="K18" s="53">
        <v>0</v>
      </c>
      <c r="L18" s="53">
        <v>0</v>
      </c>
      <c r="M18" s="53">
        <v>0</v>
      </c>
      <c r="N18" s="219">
        <f t="shared" si="2"/>
        <v>0</v>
      </c>
      <c r="O18" s="104" t="str">
        <f t="shared" si="1"/>
        <v/>
      </c>
    </row>
    <row r="19" spans="1:15" s="25" customFormat="1" ht="12.6" customHeight="1" x14ac:dyDescent="0.2">
      <c r="A19" s="103" t="s">
        <v>80</v>
      </c>
      <c r="B19" s="53">
        <v>211.92</v>
      </c>
      <c r="C19" s="53">
        <v>560.54999999999995</v>
      </c>
      <c r="D19" s="53">
        <v>525.80999999999995</v>
      </c>
      <c r="E19" s="53"/>
      <c r="F19" s="53"/>
      <c r="G19" s="53"/>
      <c r="H19" s="53"/>
      <c r="I19" s="53"/>
      <c r="J19" s="53"/>
      <c r="K19" s="53">
        <v>0</v>
      </c>
      <c r="L19" s="53">
        <v>0</v>
      </c>
      <c r="M19" s="53">
        <v>0</v>
      </c>
      <c r="N19" s="219">
        <f t="shared" si="2"/>
        <v>1298.2799999999997</v>
      </c>
      <c r="O19" s="104">
        <f t="shared" si="1"/>
        <v>432.75999999999993</v>
      </c>
    </row>
    <row r="20" spans="1:15" s="25" customFormat="1" ht="12.6" customHeight="1" x14ac:dyDescent="0.2">
      <c r="A20" s="103" t="s">
        <v>243</v>
      </c>
      <c r="B20" s="53">
        <v>0</v>
      </c>
      <c r="C20" s="53">
        <v>0</v>
      </c>
      <c r="D20" s="53">
        <v>463</v>
      </c>
      <c r="E20" s="53"/>
      <c r="F20" s="53"/>
      <c r="G20" s="53"/>
      <c r="H20" s="53"/>
      <c r="I20" s="53"/>
      <c r="J20" s="53"/>
      <c r="K20" s="53">
        <v>0</v>
      </c>
      <c r="L20" s="53">
        <v>0</v>
      </c>
      <c r="M20" s="53">
        <v>0</v>
      </c>
      <c r="N20" s="219">
        <f>SUM(B20:M20)</f>
        <v>463</v>
      </c>
      <c r="O20" s="104">
        <f t="shared" si="1"/>
        <v>463</v>
      </c>
    </row>
    <row r="21" spans="1:15" s="25" customFormat="1" ht="12.6" customHeight="1" x14ac:dyDescent="0.2">
      <c r="A21" s="103" t="s">
        <v>272</v>
      </c>
      <c r="B21" s="53">
        <v>0</v>
      </c>
      <c r="C21" s="53">
        <v>0</v>
      </c>
      <c r="D21" s="53">
        <v>0</v>
      </c>
      <c r="E21" s="53"/>
      <c r="F21" s="53"/>
      <c r="G21" s="53"/>
      <c r="H21" s="53"/>
      <c r="I21" s="53"/>
      <c r="J21" s="53"/>
      <c r="K21" s="53">
        <v>0</v>
      </c>
      <c r="L21" s="53">
        <v>0</v>
      </c>
      <c r="M21" s="53">
        <v>0</v>
      </c>
      <c r="N21" s="219">
        <f>SUM(B21:M21)</f>
        <v>0</v>
      </c>
      <c r="O21" s="104" t="str">
        <f t="shared" si="1"/>
        <v/>
      </c>
    </row>
    <row r="22" spans="1:15" s="25" customFormat="1" ht="12.6" customHeight="1" x14ac:dyDescent="0.2">
      <c r="A22" s="103" t="s">
        <v>273</v>
      </c>
      <c r="B22" s="53">
        <v>0</v>
      </c>
      <c r="C22" s="53">
        <v>0</v>
      </c>
      <c r="D22" s="53">
        <v>0</v>
      </c>
      <c r="E22" s="53"/>
      <c r="F22" s="53"/>
      <c r="G22" s="53"/>
      <c r="H22" s="53"/>
      <c r="I22" s="53"/>
      <c r="J22" s="53"/>
      <c r="K22" s="53">
        <v>0</v>
      </c>
      <c r="L22" s="53">
        <v>0</v>
      </c>
      <c r="M22" s="53">
        <v>0</v>
      </c>
      <c r="N22" s="219">
        <f>SUM(B22:M22)</f>
        <v>0</v>
      </c>
      <c r="O22" s="104" t="str">
        <f t="shared" si="1"/>
        <v/>
      </c>
    </row>
    <row r="23" spans="1:15" s="25" customFormat="1" ht="12.6" customHeight="1" x14ac:dyDescent="0.2">
      <c r="A23" s="103" t="s">
        <v>159</v>
      </c>
      <c r="B23" s="53">
        <v>200</v>
      </c>
      <c r="C23" s="53">
        <v>200</v>
      </c>
      <c r="D23" s="53">
        <v>581.64</v>
      </c>
      <c r="E23" s="53"/>
      <c r="F23" s="53"/>
      <c r="G23" s="53"/>
      <c r="H23" s="53"/>
      <c r="I23" s="53"/>
      <c r="J23" s="53"/>
      <c r="K23" s="53">
        <v>0</v>
      </c>
      <c r="L23" s="53">
        <v>0</v>
      </c>
      <c r="M23" s="53">
        <v>0</v>
      </c>
      <c r="N23" s="219">
        <f t="shared" si="2"/>
        <v>981.64</v>
      </c>
      <c r="O23" s="104">
        <f t="shared" si="1"/>
        <v>327.21333333333331</v>
      </c>
    </row>
    <row r="24" spans="1:15" s="25" customFormat="1" ht="12.6" customHeight="1" x14ac:dyDescent="0.2">
      <c r="A24" s="103" t="s">
        <v>142</v>
      </c>
      <c r="B24" s="53">
        <v>190</v>
      </c>
      <c r="C24" s="53">
        <v>0</v>
      </c>
      <c r="D24" s="53">
        <v>0</v>
      </c>
      <c r="E24" s="53"/>
      <c r="F24" s="53"/>
      <c r="G24" s="53"/>
      <c r="H24" s="53"/>
      <c r="I24" s="53"/>
      <c r="J24" s="53"/>
      <c r="K24" s="53">
        <v>0</v>
      </c>
      <c r="L24" s="53">
        <v>0</v>
      </c>
      <c r="M24" s="53">
        <v>0</v>
      </c>
      <c r="N24" s="219">
        <f t="shared" si="2"/>
        <v>190</v>
      </c>
      <c r="O24" s="104">
        <f t="shared" si="1"/>
        <v>190</v>
      </c>
    </row>
    <row r="25" spans="1:15" s="25" customFormat="1" ht="12.6" customHeight="1" x14ac:dyDescent="0.2">
      <c r="A25" s="103" t="s">
        <v>158</v>
      </c>
      <c r="B25" s="53">
        <v>0</v>
      </c>
      <c r="C25" s="53">
        <v>134.13999999999999</v>
      </c>
      <c r="D25" s="53">
        <v>126</v>
      </c>
      <c r="E25" s="53"/>
      <c r="F25" s="53"/>
      <c r="G25" s="53"/>
      <c r="H25" s="53"/>
      <c r="I25" s="53"/>
      <c r="J25" s="53"/>
      <c r="K25" s="53">
        <v>0</v>
      </c>
      <c r="L25" s="53">
        <v>0</v>
      </c>
      <c r="M25" s="53">
        <v>0</v>
      </c>
      <c r="N25" s="219">
        <f t="shared" si="2"/>
        <v>260.14</v>
      </c>
      <c r="O25" s="104">
        <f t="shared" si="1"/>
        <v>130.07</v>
      </c>
    </row>
    <row r="26" spans="1:15" s="25" customFormat="1" ht="12.6" customHeight="1" x14ac:dyDescent="0.2">
      <c r="A26" s="103" t="s">
        <v>196</v>
      </c>
      <c r="B26" s="53">
        <v>0</v>
      </c>
      <c r="C26" s="53">
        <v>0</v>
      </c>
      <c r="D26" s="53">
        <v>0</v>
      </c>
      <c r="E26" s="53"/>
      <c r="F26" s="53"/>
      <c r="G26" s="53"/>
      <c r="H26" s="53"/>
      <c r="I26" s="53"/>
      <c r="J26" s="53"/>
      <c r="K26" s="53">
        <v>0</v>
      </c>
      <c r="L26" s="53">
        <v>0</v>
      </c>
      <c r="M26" s="53">
        <v>0</v>
      </c>
      <c r="N26" s="219">
        <f t="shared" si="2"/>
        <v>0</v>
      </c>
      <c r="O26" s="104" t="str">
        <f t="shared" si="1"/>
        <v/>
      </c>
    </row>
    <row r="27" spans="1:15" s="25" customFormat="1" ht="12.6" customHeight="1" x14ac:dyDescent="0.2">
      <c r="A27" s="103" t="s">
        <v>341</v>
      </c>
      <c r="B27" s="53">
        <v>0</v>
      </c>
      <c r="C27" s="53">
        <v>0</v>
      </c>
      <c r="D27" s="53">
        <v>0</v>
      </c>
      <c r="E27" s="53"/>
      <c r="F27" s="53"/>
      <c r="G27" s="53"/>
      <c r="H27" s="53"/>
      <c r="I27" s="53"/>
      <c r="J27" s="53"/>
      <c r="K27" s="53">
        <v>0</v>
      </c>
      <c r="L27" s="53">
        <v>0</v>
      </c>
      <c r="M27" s="53">
        <v>0</v>
      </c>
      <c r="N27" s="219">
        <f t="shared" si="2"/>
        <v>0</v>
      </c>
      <c r="O27" s="104" t="str">
        <f t="shared" si="1"/>
        <v/>
      </c>
    </row>
    <row r="28" spans="1:15" s="25" customFormat="1" ht="12.6" customHeight="1" x14ac:dyDescent="0.2">
      <c r="A28" s="103" t="s">
        <v>68</v>
      </c>
      <c r="B28" s="53">
        <v>487</v>
      </c>
      <c r="C28" s="53">
        <v>158.01</v>
      </c>
      <c r="D28" s="53">
        <v>1637.55</v>
      </c>
      <c r="E28" s="53"/>
      <c r="F28" s="53"/>
      <c r="G28" s="53"/>
      <c r="H28" s="53"/>
      <c r="I28" s="53"/>
      <c r="J28" s="53"/>
      <c r="K28" s="53">
        <v>0</v>
      </c>
      <c r="L28" s="53">
        <v>0</v>
      </c>
      <c r="M28" s="53">
        <v>0</v>
      </c>
      <c r="N28" s="219">
        <f t="shared" si="2"/>
        <v>2282.56</v>
      </c>
      <c r="O28" s="104">
        <f t="shared" si="1"/>
        <v>760.85333333333335</v>
      </c>
    </row>
    <row r="29" spans="1:15" s="25" customFormat="1" ht="12.6" customHeight="1" x14ac:dyDescent="0.2">
      <c r="A29" s="103" t="s">
        <v>108</v>
      </c>
      <c r="B29" s="53">
        <v>0</v>
      </c>
      <c r="C29" s="53">
        <v>0</v>
      </c>
      <c r="D29" s="53">
        <v>0</v>
      </c>
      <c r="E29" s="53"/>
      <c r="F29" s="53"/>
      <c r="G29" s="53"/>
      <c r="H29" s="53"/>
      <c r="I29" s="53"/>
      <c r="J29" s="53"/>
      <c r="K29" s="53">
        <v>0</v>
      </c>
      <c r="L29" s="53">
        <v>0</v>
      </c>
      <c r="M29" s="53">
        <v>0</v>
      </c>
      <c r="N29" s="219">
        <f t="shared" si="2"/>
        <v>0</v>
      </c>
      <c r="O29" s="104" t="str">
        <f t="shared" si="1"/>
        <v/>
      </c>
    </row>
    <row r="30" spans="1:15" s="25" customFormat="1" ht="12.6" customHeight="1" x14ac:dyDescent="0.2">
      <c r="A30" s="103" t="s">
        <v>125</v>
      </c>
      <c r="B30" s="53">
        <v>0</v>
      </c>
      <c r="C30" s="53">
        <v>129</v>
      </c>
      <c r="D30" s="53">
        <v>1247.58</v>
      </c>
      <c r="E30" s="53"/>
      <c r="F30" s="53"/>
      <c r="G30" s="53"/>
      <c r="H30" s="53"/>
      <c r="I30" s="53"/>
      <c r="J30" s="53"/>
      <c r="K30" s="53">
        <v>0</v>
      </c>
      <c r="L30" s="53">
        <v>0</v>
      </c>
      <c r="M30" s="53">
        <v>0</v>
      </c>
      <c r="N30" s="219">
        <f t="shared" si="2"/>
        <v>1376.58</v>
      </c>
      <c r="O30" s="104">
        <f t="shared" si="1"/>
        <v>688.29</v>
      </c>
    </row>
    <row r="31" spans="1:15" s="25" customFormat="1" ht="12.6" customHeight="1" x14ac:dyDescent="0.2">
      <c r="A31" s="103" t="s">
        <v>126</v>
      </c>
      <c r="B31" s="53">
        <v>0</v>
      </c>
      <c r="C31" s="53">
        <v>0</v>
      </c>
      <c r="D31" s="53">
        <v>0</v>
      </c>
      <c r="E31" s="53"/>
      <c r="F31" s="53"/>
      <c r="G31" s="53"/>
      <c r="H31" s="53"/>
      <c r="I31" s="53"/>
      <c r="J31" s="53"/>
      <c r="K31" s="53">
        <v>0</v>
      </c>
      <c r="L31" s="53">
        <v>0</v>
      </c>
      <c r="M31" s="53">
        <v>0</v>
      </c>
      <c r="N31" s="219">
        <f t="shared" si="2"/>
        <v>0</v>
      </c>
      <c r="O31" s="104" t="str">
        <f t="shared" si="1"/>
        <v/>
      </c>
    </row>
    <row r="32" spans="1:15" s="25" customFormat="1" ht="12.6" customHeight="1" x14ac:dyDescent="0.2">
      <c r="A32" s="103" t="s">
        <v>69</v>
      </c>
      <c r="B32" s="53">
        <v>0</v>
      </c>
      <c r="C32" s="53">
        <v>0</v>
      </c>
      <c r="D32" s="53">
        <v>0</v>
      </c>
      <c r="E32" s="53"/>
      <c r="F32" s="53"/>
      <c r="G32" s="53"/>
      <c r="H32" s="53"/>
      <c r="I32" s="53"/>
      <c r="J32" s="53"/>
      <c r="K32" s="53">
        <v>0</v>
      </c>
      <c r="L32" s="53">
        <v>0</v>
      </c>
      <c r="M32" s="53">
        <v>0</v>
      </c>
      <c r="N32" s="219">
        <f t="shared" si="2"/>
        <v>0</v>
      </c>
      <c r="O32" s="104" t="str">
        <f t="shared" si="1"/>
        <v/>
      </c>
    </row>
    <row r="33" spans="1:15" s="25" customFormat="1" ht="12.6" customHeight="1" x14ac:dyDescent="0.2">
      <c r="A33" s="103" t="s">
        <v>123</v>
      </c>
      <c r="B33" s="53">
        <v>0</v>
      </c>
      <c r="C33" s="53">
        <v>250.5</v>
      </c>
      <c r="D33" s="53">
        <v>262.45</v>
      </c>
      <c r="E33" s="53"/>
      <c r="F33" s="53"/>
      <c r="G33" s="53"/>
      <c r="H33" s="53"/>
      <c r="I33" s="53"/>
      <c r="J33" s="53"/>
      <c r="K33" s="53">
        <v>0</v>
      </c>
      <c r="L33" s="53">
        <v>0</v>
      </c>
      <c r="M33" s="53">
        <v>0</v>
      </c>
      <c r="N33" s="219">
        <f t="shared" si="2"/>
        <v>512.95000000000005</v>
      </c>
      <c r="O33" s="104">
        <f t="shared" si="1"/>
        <v>256.47500000000002</v>
      </c>
    </row>
    <row r="34" spans="1:15" s="25" customFormat="1" ht="12.6" customHeight="1" x14ac:dyDescent="0.2">
      <c r="A34" s="103" t="s">
        <v>295</v>
      </c>
      <c r="B34" s="53">
        <v>0</v>
      </c>
      <c r="C34" s="53">
        <v>0</v>
      </c>
      <c r="D34" s="53">
        <v>242.21</v>
      </c>
      <c r="E34" s="53"/>
      <c r="F34" s="53"/>
      <c r="G34" s="53"/>
      <c r="H34" s="53"/>
      <c r="I34" s="53"/>
      <c r="J34" s="53"/>
      <c r="K34" s="53">
        <v>0</v>
      </c>
      <c r="L34" s="53">
        <v>0</v>
      </c>
      <c r="M34" s="53">
        <v>0</v>
      </c>
      <c r="N34" s="219">
        <f>SUM(B34:M34)</f>
        <v>242.21</v>
      </c>
      <c r="O34" s="104">
        <f t="shared" si="1"/>
        <v>242.21</v>
      </c>
    </row>
    <row r="35" spans="1:15" s="25" customFormat="1" ht="12.6" customHeight="1" x14ac:dyDescent="0.2">
      <c r="A35" s="103" t="s">
        <v>156</v>
      </c>
      <c r="B35" s="53">
        <v>0</v>
      </c>
      <c r="C35" s="53">
        <v>0</v>
      </c>
      <c r="D35" s="53">
        <v>4083.6</v>
      </c>
      <c r="E35" s="53"/>
      <c r="F35" s="53"/>
      <c r="G35" s="53"/>
      <c r="H35" s="53"/>
      <c r="I35" s="53"/>
      <c r="J35" s="53"/>
      <c r="K35" s="53">
        <v>0</v>
      </c>
      <c r="L35" s="53">
        <v>0</v>
      </c>
      <c r="M35" s="53">
        <v>0</v>
      </c>
      <c r="N35" s="219">
        <f t="shared" si="2"/>
        <v>4083.6</v>
      </c>
      <c r="O35" s="104">
        <f t="shared" si="1"/>
        <v>4083.6</v>
      </c>
    </row>
    <row r="36" spans="1:15" s="25" customFormat="1" ht="12.6" customHeight="1" x14ac:dyDescent="0.2">
      <c r="A36" s="103" t="s">
        <v>371</v>
      </c>
      <c r="B36" s="53">
        <v>0</v>
      </c>
      <c r="C36" s="53">
        <v>225.85</v>
      </c>
      <c r="D36" s="53">
        <v>342.26</v>
      </c>
      <c r="E36" s="53"/>
      <c r="F36" s="53"/>
      <c r="G36" s="53"/>
      <c r="H36" s="53"/>
      <c r="I36" s="53"/>
      <c r="J36" s="53"/>
      <c r="K36" s="53">
        <v>0</v>
      </c>
      <c r="L36" s="53">
        <v>0</v>
      </c>
      <c r="M36" s="53">
        <v>0</v>
      </c>
      <c r="N36" s="219">
        <f>SUM(B36:M36)</f>
        <v>568.11</v>
      </c>
      <c r="O36" s="104">
        <f t="shared" si="1"/>
        <v>284.05500000000001</v>
      </c>
    </row>
    <row r="37" spans="1:15" s="25" customFormat="1" ht="12.6" customHeight="1" x14ac:dyDescent="0.2">
      <c r="A37" s="103" t="s">
        <v>446</v>
      </c>
      <c r="B37" s="53">
        <v>0</v>
      </c>
      <c r="C37" s="53">
        <v>22</v>
      </c>
      <c r="D37" s="53">
        <v>0</v>
      </c>
      <c r="E37" s="53"/>
      <c r="F37" s="53"/>
      <c r="G37" s="53"/>
      <c r="H37" s="53"/>
      <c r="I37" s="53"/>
      <c r="J37" s="53"/>
      <c r="K37" s="53">
        <v>0</v>
      </c>
      <c r="L37" s="53">
        <v>0</v>
      </c>
      <c r="M37" s="53">
        <v>0</v>
      </c>
      <c r="N37" s="219">
        <f>SUM(B37:M37)</f>
        <v>22</v>
      </c>
      <c r="O37" s="104">
        <f t="shared" si="1"/>
        <v>22</v>
      </c>
    </row>
    <row r="38" spans="1:15" s="25" customFormat="1" ht="12.6" customHeight="1" x14ac:dyDescent="0.2">
      <c r="A38" s="103" t="s">
        <v>447</v>
      </c>
      <c r="B38" s="53">
        <v>0</v>
      </c>
      <c r="C38" s="53">
        <v>0</v>
      </c>
      <c r="D38" s="53">
        <v>0</v>
      </c>
      <c r="E38" s="53"/>
      <c r="F38" s="53"/>
      <c r="G38" s="53"/>
      <c r="H38" s="53"/>
      <c r="I38" s="53"/>
      <c r="J38" s="53"/>
      <c r="K38" s="53">
        <v>0</v>
      </c>
      <c r="L38" s="53">
        <v>0</v>
      </c>
      <c r="M38" s="53">
        <v>0</v>
      </c>
      <c r="N38" s="219">
        <f>SUM(B38:M38)</f>
        <v>0</v>
      </c>
      <c r="O38" s="104" t="str">
        <f t="shared" si="1"/>
        <v/>
      </c>
    </row>
    <row r="39" spans="1:15" s="25" customFormat="1" ht="12.6" customHeight="1" x14ac:dyDescent="0.2">
      <c r="A39" s="103" t="s">
        <v>181</v>
      </c>
      <c r="B39" s="53">
        <v>0</v>
      </c>
      <c r="C39" s="53">
        <v>0</v>
      </c>
      <c r="D39" s="53">
        <v>0</v>
      </c>
      <c r="E39" s="53"/>
      <c r="F39" s="53"/>
      <c r="G39" s="53"/>
      <c r="H39" s="53"/>
      <c r="I39" s="53"/>
      <c r="J39" s="53"/>
      <c r="K39" s="53">
        <v>0</v>
      </c>
      <c r="L39" s="53">
        <v>0</v>
      </c>
      <c r="M39" s="53">
        <v>0</v>
      </c>
      <c r="N39" s="219">
        <f t="shared" si="2"/>
        <v>0</v>
      </c>
      <c r="O39" s="104" t="str">
        <f t="shared" si="1"/>
        <v/>
      </c>
    </row>
    <row r="40" spans="1:15" s="25" customFormat="1" ht="12.6" customHeight="1" x14ac:dyDescent="0.2">
      <c r="A40" s="260" t="s">
        <v>688</v>
      </c>
      <c r="B40" s="53">
        <v>0</v>
      </c>
      <c r="C40" s="53">
        <v>0</v>
      </c>
      <c r="D40" s="53">
        <v>0</v>
      </c>
      <c r="E40" s="53"/>
      <c r="F40" s="53"/>
      <c r="G40" s="53"/>
      <c r="H40" s="53"/>
      <c r="I40" s="53"/>
      <c r="J40" s="53"/>
      <c r="K40" s="53">
        <v>0</v>
      </c>
      <c r="L40" s="53">
        <v>0</v>
      </c>
      <c r="M40" s="53">
        <v>0</v>
      </c>
      <c r="N40" s="219"/>
      <c r="O40" s="104"/>
    </row>
    <row r="41" spans="1:15" s="25" customFormat="1" ht="12.6" customHeight="1" x14ac:dyDescent="0.2">
      <c r="A41" s="260" t="s">
        <v>620</v>
      </c>
      <c r="B41" s="53">
        <v>67.849999999999994</v>
      </c>
      <c r="C41" s="53">
        <v>67.849999999999994</v>
      </c>
      <c r="D41" s="53">
        <v>67.849999999999994</v>
      </c>
      <c r="E41" s="53"/>
      <c r="F41" s="53"/>
      <c r="G41" s="53"/>
      <c r="H41" s="53"/>
      <c r="I41" s="53"/>
      <c r="J41" s="53"/>
      <c r="K41" s="53">
        <v>0</v>
      </c>
      <c r="L41" s="53">
        <v>0</v>
      </c>
      <c r="M41" s="53">
        <v>0</v>
      </c>
      <c r="N41" s="179">
        <f>SUM(B41:M41)</f>
        <v>203.54999999999998</v>
      </c>
      <c r="O41" s="104">
        <f t="shared" si="1"/>
        <v>67.849999999999994</v>
      </c>
    </row>
    <row r="42" spans="1:15" s="25" customFormat="1" ht="12.6" customHeight="1" x14ac:dyDescent="0.2">
      <c r="A42" s="103" t="s">
        <v>173</v>
      </c>
      <c r="B42" s="53">
        <v>0</v>
      </c>
      <c r="C42" s="53">
        <v>800</v>
      </c>
      <c r="D42" s="53">
        <v>0</v>
      </c>
      <c r="E42" s="53"/>
      <c r="F42" s="53"/>
      <c r="G42" s="53"/>
      <c r="H42" s="53"/>
      <c r="I42" s="53"/>
      <c r="J42" s="53"/>
      <c r="K42" s="53">
        <v>0</v>
      </c>
      <c r="L42" s="53">
        <v>0</v>
      </c>
      <c r="M42" s="53">
        <v>0</v>
      </c>
      <c r="N42" s="219">
        <f t="shared" si="2"/>
        <v>800</v>
      </c>
      <c r="O42" s="104">
        <f t="shared" si="1"/>
        <v>800</v>
      </c>
    </row>
    <row r="43" spans="1:15" s="25" customFormat="1" ht="12.6" customHeight="1" x14ac:dyDescent="0.2">
      <c r="A43" s="103" t="s">
        <v>197</v>
      </c>
      <c r="B43" s="53">
        <v>800</v>
      </c>
      <c r="C43" s="53">
        <v>0</v>
      </c>
      <c r="D43" s="53">
        <v>800</v>
      </c>
      <c r="E43" s="53"/>
      <c r="F43" s="53"/>
      <c r="G43" s="53"/>
      <c r="H43" s="53"/>
      <c r="I43" s="53"/>
      <c r="J43" s="53"/>
      <c r="K43" s="53">
        <v>0</v>
      </c>
      <c r="L43" s="53">
        <v>0</v>
      </c>
      <c r="M43" s="53">
        <v>0</v>
      </c>
      <c r="N43" s="219">
        <f t="shared" si="2"/>
        <v>1600</v>
      </c>
      <c r="O43" s="104">
        <f t="shared" si="1"/>
        <v>800</v>
      </c>
    </row>
    <row r="44" spans="1:15" s="25" customFormat="1" ht="12.6" customHeight="1" x14ac:dyDescent="0.2">
      <c r="A44" s="103" t="s">
        <v>145</v>
      </c>
      <c r="B44" s="53">
        <v>0</v>
      </c>
      <c r="C44" s="53">
        <v>200</v>
      </c>
      <c r="D44" s="53">
        <v>0</v>
      </c>
      <c r="E44" s="53"/>
      <c r="F44" s="53"/>
      <c r="G44" s="53"/>
      <c r="H44" s="53"/>
      <c r="I44" s="53"/>
      <c r="J44" s="53"/>
      <c r="K44" s="53">
        <v>0</v>
      </c>
      <c r="L44" s="53">
        <v>0</v>
      </c>
      <c r="M44" s="53">
        <v>0</v>
      </c>
      <c r="N44" s="219">
        <f t="shared" si="2"/>
        <v>200</v>
      </c>
      <c r="O44" s="104">
        <f t="shared" si="1"/>
        <v>200</v>
      </c>
    </row>
    <row r="45" spans="1:15" s="25" customFormat="1" ht="12.6" customHeight="1" x14ac:dyDescent="0.2">
      <c r="A45" s="103" t="s">
        <v>342</v>
      </c>
      <c r="B45" s="53">
        <v>0</v>
      </c>
      <c r="C45" s="53">
        <v>0</v>
      </c>
      <c r="D45" s="53">
        <v>0</v>
      </c>
      <c r="E45" s="53"/>
      <c r="F45" s="53"/>
      <c r="G45" s="53"/>
      <c r="H45" s="53"/>
      <c r="I45" s="53"/>
      <c r="J45" s="53"/>
      <c r="K45" s="53">
        <v>0</v>
      </c>
      <c r="L45" s="53">
        <v>0</v>
      </c>
      <c r="M45" s="53">
        <v>0</v>
      </c>
      <c r="N45" s="219">
        <f t="shared" si="2"/>
        <v>0</v>
      </c>
      <c r="O45" s="104" t="str">
        <f t="shared" si="1"/>
        <v/>
      </c>
    </row>
    <row r="46" spans="1:15" s="25" customFormat="1" ht="12.6" customHeight="1" x14ac:dyDescent="0.2">
      <c r="A46" s="103" t="s">
        <v>71</v>
      </c>
      <c r="B46" s="53">
        <v>98.75</v>
      </c>
      <c r="C46" s="53">
        <v>389</v>
      </c>
      <c r="D46" s="53">
        <v>285.95</v>
      </c>
      <c r="E46" s="53"/>
      <c r="F46" s="53"/>
      <c r="G46" s="53"/>
      <c r="H46" s="53"/>
      <c r="I46" s="53"/>
      <c r="J46" s="53"/>
      <c r="K46" s="53">
        <v>0</v>
      </c>
      <c r="L46" s="53">
        <v>0</v>
      </c>
      <c r="M46" s="53">
        <v>0</v>
      </c>
      <c r="N46" s="219">
        <f t="shared" si="2"/>
        <v>773.7</v>
      </c>
      <c r="O46" s="104">
        <f t="shared" si="1"/>
        <v>257.90000000000003</v>
      </c>
    </row>
    <row r="47" spans="1:15" s="25" customFormat="1" ht="12.6" customHeight="1" x14ac:dyDescent="0.2">
      <c r="A47" s="103" t="s">
        <v>140</v>
      </c>
      <c r="B47" s="53">
        <v>853.9</v>
      </c>
      <c r="C47" s="53">
        <v>1330.57</v>
      </c>
      <c r="D47" s="53">
        <v>1501.82</v>
      </c>
      <c r="E47" s="53"/>
      <c r="F47" s="53"/>
      <c r="G47" s="53"/>
      <c r="H47" s="53"/>
      <c r="I47" s="53"/>
      <c r="J47" s="53"/>
      <c r="K47" s="53">
        <v>0</v>
      </c>
      <c r="L47" s="53">
        <v>0</v>
      </c>
      <c r="M47" s="53">
        <v>0</v>
      </c>
      <c r="N47" s="219">
        <f t="shared" si="2"/>
        <v>3686.29</v>
      </c>
      <c r="O47" s="104">
        <f t="shared" si="1"/>
        <v>1228.7633333333333</v>
      </c>
    </row>
    <row r="48" spans="1:15" s="25" customFormat="1" ht="12.6" customHeight="1" x14ac:dyDescent="0.2">
      <c r="A48" s="103" t="s">
        <v>98</v>
      </c>
      <c r="B48" s="53">
        <v>0</v>
      </c>
      <c r="C48" s="53">
        <v>0</v>
      </c>
      <c r="D48" s="53">
        <v>413</v>
      </c>
      <c r="E48" s="53"/>
      <c r="F48" s="53"/>
      <c r="G48" s="53"/>
      <c r="H48" s="53"/>
      <c r="I48" s="53"/>
      <c r="J48" s="53"/>
      <c r="K48" s="53">
        <v>0</v>
      </c>
      <c r="L48" s="53">
        <v>0</v>
      </c>
      <c r="M48" s="53">
        <v>0</v>
      </c>
      <c r="N48" s="219">
        <f>SUM(B48:M48)</f>
        <v>413</v>
      </c>
      <c r="O48" s="104">
        <f t="shared" si="1"/>
        <v>413</v>
      </c>
    </row>
    <row r="49" spans="1:16" s="25" customFormat="1" ht="12.6" customHeight="1" x14ac:dyDescent="0.2">
      <c r="A49" s="103" t="s">
        <v>99</v>
      </c>
      <c r="B49" s="53">
        <v>135</v>
      </c>
      <c r="C49" s="53">
        <v>195</v>
      </c>
      <c r="D49" s="53">
        <v>187.76</v>
      </c>
      <c r="E49" s="53"/>
      <c r="F49" s="53"/>
      <c r="G49" s="53"/>
      <c r="H49" s="53"/>
      <c r="I49" s="53"/>
      <c r="J49" s="53"/>
      <c r="K49" s="53">
        <v>0</v>
      </c>
      <c r="L49" s="53">
        <v>0</v>
      </c>
      <c r="M49" s="53">
        <v>0</v>
      </c>
      <c r="N49" s="219">
        <f t="shared" si="2"/>
        <v>517.76</v>
      </c>
      <c r="O49" s="104">
        <f t="shared" si="1"/>
        <v>172.58666666666667</v>
      </c>
    </row>
    <row r="50" spans="1:16" s="25" customFormat="1" ht="12.6" customHeight="1" x14ac:dyDescent="0.2">
      <c r="A50" s="103" t="s">
        <v>178</v>
      </c>
      <c r="B50" s="53">
        <v>262.5</v>
      </c>
      <c r="C50" s="53">
        <v>262.5</v>
      </c>
      <c r="D50" s="53">
        <v>262.5</v>
      </c>
      <c r="E50" s="53"/>
      <c r="F50" s="53"/>
      <c r="G50" s="53"/>
      <c r="H50" s="53"/>
      <c r="I50" s="53"/>
      <c r="J50" s="53"/>
      <c r="K50" s="53">
        <v>0</v>
      </c>
      <c r="L50" s="53">
        <v>0</v>
      </c>
      <c r="M50" s="53">
        <v>0</v>
      </c>
      <c r="N50" s="219">
        <f t="shared" si="2"/>
        <v>787.5</v>
      </c>
      <c r="O50" s="104">
        <f t="shared" si="1"/>
        <v>262.5</v>
      </c>
    </row>
    <row r="51" spans="1:16" s="25" customFormat="1" ht="12.6" customHeight="1" x14ac:dyDescent="0.2">
      <c r="A51" s="103" t="s">
        <v>75</v>
      </c>
      <c r="B51" s="53">
        <v>2129.41</v>
      </c>
      <c r="C51" s="53">
        <v>1776.66</v>
      </c>
      <c r="D51" s="53">
        <v>1677.87</v>
      </c>
      <c r="E51" s="53"/>
      <c r="F51" s="53"/>
      <c r="G51" s="53"/>
      <c r="H51" s="53"/>
      <c r="I51" s="53"/>
      <c r="J51" s="53"/>
      <c r="K51" s="53">
        <v>0</v>
      </c>
      <c r="L51" s="53">
        <v>0</v>
      </c>
      <c r="M51" s="53">
        <v>0</v>
      </c>
      <c r="N51" s="219">
        <f t="shared" si="2"/>
        <v>5583.94</v>
      </c>
      <c r="O51" s="104">
        <f t="shared" si="1"/>
        <v>1861.3133333333333</v>
      </c>
    </row>
    <row r="52" spans="1:16" s="25" customFormat="1" ht="12.6" customHeight="1" x14ac:dyDescent="0.2">
      <c r="A52" s="103" t="s">
        <v>343</v>
      </c>
      <c r="B52" s="53">
        <v>0</v>
      </c>
      <c r="C52" s="53">
        <v>0</v>
      </c>
      <c r="D52" s="53">
        <v>0</v>
      </c>
      <c r="E52" s="53"/>
      <c r="F52" s="53"/>
      <c r="G52" s="53"/>
      <c r="H52" s="53"/>
      <c r="I52" s="53"/>
      <c r="J52" s="53"/>
      <c r="K52" s="53">
        <v>0</v>
      </c>
      <c r="L52" s="53">
        <v>0</v>
      </c>
      <c r="M52" s="53">
        <v>0</v>
      </c>
      <c r="N52" s="219">
        <f t="shared" si="2"/>
        <v>0</v>
      </c>
      <c r="O52" s="104" t="str">
        <f t="shared" si="1"/>
        <v/>
      </c>
    </row>
    <row r="53" spans="1:16" s="25" customFormat="1" ht="12.6" customHeight="1" x14ac:dyDescent="0.2">
      <c r="A53" s="103" t="s">
        <v>211</v>
      </c>
      <c r="B53" s="53">
        <v>0</v>
      </c>
      <c r="C53" s="53">
        <v>0</v>
      </c>
      <c r="D53" s="53">
        <v>0</v>
      </c>
      <c r="E53" s="53"/>
      <c r="F53" s="53"/>
      <c r="G53" s="53"/>
      <c r="H53" s="53"/>
      <c r="I53" s="53"/>
      <c r="J53" s="53"/>
      <c r="K53" s="53">
        <v>0</v>
      </c>
      <c r="L53" s="53">
        <v>0</v>
      </c>
      <c r="M53" s="53">
        <v>0</v>
      </c>
      <c r="N53" s="219">
        <f t="shared" si="2"/>
        <v>0</v>
      </c>
      <c r="O53" s="104" t="str">
        <f t="shared" si="1"/>
        <v/>
      </c>
    </row>
    <row r="54" spans="1:16" s="25" customFormat="1" ht="12.6" customHeight="1" x14ac:dyDescent="0.2">
      <c r="A54" s="103" t="s">
        <v>256</v>
      </c>
      <c r="B54" s="53">
        <v>0</v>
      </c>
      <c r="C54" s="53">
        <v>30</v>
      </c>
      <c r="D54" s="53">
        <v>0</v>
      </c>
      <c r="E54" s="53"/>
      <c r="F54" s="53"/>
      <c r="G54" s="53"/>
      <c r="H54" s="53"/>
      <c r="I54" s="53"/>
      <c r="J54" s="53"/>
      <c r="K54" s="53">
        <v>0</v>
      </c>
      <c r="L54" s="53">
        <v>0</v>
      </c>
      <c r="M54" s="53">
        <v>0</v>
      </c>
      <c r="N54" s="219">
        <f t="shared" si="2"/>
        <v>30</v>
      </c>
      <c r="O54" s="104">
        <f t="shared" si="1"/>
        <v>30</v>
      </c>
    </row>
    <row r="55" spans="1:16" s="25" customFormat="1" ht="12.6" customHeight="1" x14ac:dyDescent="0.2">
      <c r="A55" s="103" t="s">
        <v>79</v>
      </c>
      <c r="B55" s="53">
        <v>0</v>
      </c>
      <c r="C55" s="53">
        <v>54.5</v>
      </c>
      <c r="D55" s="53">
        <v>68.5</v>
      </c>
      <c r="E55" s="53"/>
      <c r="F55" s="53"/>
      <c r="G55" s="53"/>
      <c r="H55" s="53"/>
      <c r="I55" s="53"/>
      <c r="J55" s="53"/>
      <c r="K55" s="53">
        <v>0</v>
      </c>
      <c r="L55" s="53">
        <v>0</v>
      </c>
      <c r="M55" s="53">
        <v>0</v>
      </c>
      <c r="N55" s="219">
        <f t="shared" si="2"/>
        <v>123</v>
      </c>
      <c r="O55" s="104">
        <f t="shared" si="1"/>
        <v>61.5</v>
      </c>
    </row>
    <row r="56" spans="1:16" s="25" customFormat="1" ht="12.6" customHeight="1" x14ac:dyDescent="0.2">
      <c r="A56" s="103" t="s">
        <v>81</v>
      </c>
      <c r="B56" s="53">
        <v>0</v>
      </c>
      <c r="C56" s="53">
        <v>0</v>
      </c>
      <c r="D56" s="53">
        <v>0</v>
      </c>
      <c r="E56" s="53"/>
      <c r="F56" s="53"/>
      <c r="G56" s="53"/>
      <c r="H56" s="53"/>
      <c r="I56" s="53"/>
      <c r="J56" s="53"/>
      <c r="K56" s="53">
        <v>0</v>
      </c>
      <c r="L56" s="53">
        <v>0</v>
      </c>
      <c r="M56" s="53">
        <v>0</v>
      </c>
      <c r="N56" s="219">
        <f t="shared" si="2"/>
        <v>0</v>
      </c>
      <c r="O56" s="104" t="str">
        <f t="shared" si="1"/>
        <v/>
      </c>
    </row>
    <row r="57" spans="1:16" s="25" customFormat="1" ht="12.6" customHeight="1" x14ac:dyDescent="0.2">
      <c r="A57" s="103" t="s">
        <v>87</v>
      </c>
      <c r="B57" s="53">
        <v>10.99</v>
      </c>
      <c r="C57" s="53">
        <v>19.47</v>
      </c>
      <c r="D57" s="53">
        <v>0.67</v>
      </c>
      <c r="E57" s="53"/>
      <c r="F57" s="53"/>
      <c r="G57" s="53"/>
      <c r="H57" s="53"/>
      <c r="I57" s="53"/>
      <c r="J57" s="53"/>
      <c r="K57" s="53">
        <v>0</v>
      </c>
      <c r="L57" s="53">
        <v>0</v>
      </c>
      <c r="M57" s="53">
        <v>0</v>
      </c>
      <c r="N57" s="219">
        <f t="shared" si="2"/>
        <v>31.130000000000003</v>
      </c>
      <c r="O57" s="104">
        <f t="shared" si="1"/>
        <v>10.376666666666667</v>
      </c>
    </row>
    <row r="58" spans="1:16" s="25" customFormat="1" ht="12.6" customHeight="1" x14ac:dyDescent="0.2">
      <c r="A58" s="260" t="s">
        <v>202</v>
      </c>
      <c r="B58" s="53">
        <v>0</v>
      </c>
      <c r="C58" s="53">
        <v>0</v>
      </c>
      <c r="D58" s="53">
        <v>0</v>
      </c>
      <c r="E58" s="53"/>
      <c r="F58" s="53"/>
      <c r="G58" s="53"/>
      <c r="H58" s="53"/>
      <c r="I58" s="53"/>
      <c r="J58" s="53"/>
      <c r="K58" s="53">
        <v>0</v>
      </c>
      <c r="L58" s="53">
        <v>0</v>
      </c>
      <c r="M58" s="53">
        <v>0</v>
      </c>
      <c r="N58" s="219">
        <f>SUM(B58:M58)</f>
        <v>0</v>
      </c>
      <c r="O58" s="104" t="str">
        <f t="shared" si="1"/>
        <v/>
      </c>
    </row>
    <row r="59" spans="1:16" s="25" customFormat="1" ht="12.6" customHeight="1" thickBot="1" x14ac:dyDescent="0.25">
      <c r="A59" s="163" t="s">
        <v>1</v>
      </c>
      <c r="B59" s="164">
        <f t="shared" ref="B59:H59" si="3">SUM(B7:B58)</f>
        <v>6481.7999999999993</v>
      </c>
      <c r="C59" s="164">
        <f t="shared" si="3"/>
        <v>7151.02</v>
      </c>
      <c r="D59" s="164">
        <f t="shared" si="3"/>
        <v>16469.46</v>
      </c>
      <c r="E59" s="164">
        <f t="shared" si="3"/>
        <v>0</v>
      </c>
      <c r="F59" s="164">
        <f t="shared" si="3"/>
        <v>0</v>
      </c>
      <c r="G59" s="164">
        <f t="shared" si="3"/>
        <v>0</v>
      </c>
      <c r="H59" s="164">
        <f t="shared" si="3"/>
        <v>0</v>
      </c>
      <c r="I59" s="164">
        <f>SUM(I7:I57)</f>
        <v>0</v>
      </c>
      <c r="J59" s="164">
        <f>SUM(J7:J57)</f>
        <v>0</v>
      </c>
      <c r="K59" s="164">
        <f>SUM(K7:K57)</f>
        <v>0</v>
      </c>
      <c r="L59" s="164">
        <f>SUM(L7:L57)</f>
        <v>0</v>
      </c>
      <c r="M59" s="164">
        <f>SUM(M7:M57)</f>
        <v>0</v>
      </c>
      <c r="N59" s="164">
        <f>SUM(N7:N58)</f>
        <v>30102.28</v>
      </c>
      <c r="O59" s="305">
        <f t="shared" si="1"/>
        <v>10034.093333333332</v>
      </c>
      <c r="P59" s="292"/>
    </row>
    <row r="60" spans="1:16" s="25" customFormat="1" ht="12.6" customHeight="1" thickBot="1" x14ac:dyDescent="0.25">
      <c r="A60" s="253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55"/>
    </row>
    <row r="61" spans="1:16" s="25" customFormat="1" ht="12.6" customHeight="1" thickBot="1" x14ac:dyDescent="0.25">
      <c r="A61" s="63" t="s">
        <v>2</v>
      </c>
      <c r="B61" s="105">
        <f t="shared" ref="B61:O61" si="4">B6</f>
        <v>43831</v>
      </c>
      <c r="C61" s="106">
        <f t="shared" si="4"/>
        <v>43862</v>
      </c>
      <c r="D61" s="106">
        <f t="shared" si="4"/>
        <v>43891</v>
      </c>
      <c r="E61" s="106">
        <f t="shared" si="4"/>
        <v>43922</v>
      </c>
      <c r="F61" s="106">
        <f t="shared" si="4"/>
        <v>43952</v>
      </c>
      <c r="G61" s="106">
        <f t="shared" si="4"/>
        <v>43983</v>
      </c>
      <c r="H61" s="106">
        <f t="shared" si="4"/>
        <v>44013</v>
      </c>
      <c r="I61" s="106">
        <f t="shared" si="4"/>
        <v>44044</v>
      </c>
      <c r="J61" s="106">
        <f t="shared" si="4"/>
        <v>44075</v>
      </c>
      <c r="K61" s="106">
        <f t="shared" si="4"/>
        <v>44105</v>
      </c>
      <c r="L61" s="106">
        <f t="shared" si="4"/>
        <v>44136</v>
      </c>
      <c r="M61" s="106">
        <f t="shared" si="4"/>
        <v>44166</v>
      </c>
      <c r="N61" s="107" t="str">
        <f t="shared" si="4"/>
        <v>Total</v>
      </c>
      <c r="O61" s="118" t="str">
        <f t="shared" si="4"/>
        <v>Média</v>
      </c>
    </row>
    <row r="62" spans="1:16" s="25" customFormat="1" ht="12.6" customHeight="1" x14ac:dyDescent="0.2">
      <c r="A62" s="109" t="s">
        <v>5</v>
      </c>
      <c r="B62" s="53">
        <v>0</v>
      </c>
      <c r="C62" s="53">
        <v>7000</v>
      </c>
      <c r="D62" s="53">
        <v>8000</v>
      </c>
      <c r="E62" s="53"/>
      <c r="F62" s="53"/>
      <c r="G62" s="53"/>
      <c r="H62" s="53"/>
      <c r="I62" s="53"/>
      <c r="J62" s="53"/>
      <c r="K62" s="53">
        <v>0</v>
      </c>
      <c r="L62" s="53">
        <v>0</v>
      </c>
      <c r="M62" s="53">
        <v>0</v>
      </c>
      <c r="N62" s="220">
        <f t="shared" ref="N62:N71" si="5">SUM(B62:M62)</f>
        <v>15000</v>
      </c>
      <c r="O62" s="104">
        <f>IFERROR(AVERAGEIF(B62:M62,"&gt;0"),"")</f>
        <v>7500</v>
      </c>
    </row>
    <row r="63" spans="1:16" s="25" customFormat="1" ht="12.6" customHeight="1" x14ac:dyDescent="0.2">
      <c r="A63" s="109" t="s">
        <v>327</v>
      </c>
      <c r="B63" s="53">
        <v>0</v>
      </c>
      <c r="C63" s="53">
        <v>0</v>
      </c>
      <c r="D63" s="53">
        <v>0</v>
      </c>
      <c r="E63" s="53"/>
      <c r="F63" s="53"/>
      <c r="G63" s="53"/>
      <c r="H63" s="53"/>
      <c r="I63" s="53"/>
      <c r="J63" s="53"/>
      <c r="K63" s="53">
        <v>0</v>
      </c>
      <c r="L63" s="53">
        <v>0</v>
      </c>
      <c r="M63" s="53">
        <v>0</v>
      </c>
      <c r="N63" s="220">
        <f>SUM(B63:M63)</f>
        <v>0</v>
      </c>
      <c r="O63" s="104" t="str">
        <f t="shared" ref="O63:O71" si="6">IFERROR(AVERAGEIF(B63:M63,"&gt;0"),"")</f>
        <v/>
      </c>
    </row>
    <row r="64" spans="1:16" s="25" customFormat="1" ht="12.6" customHeight="1" x14ac:dyDescent="0.2">
      <c r="A64" s="109" t="s">
        <v>401</v>
      </c>
      <c r="B64" s="53">
        <v>0</v>
      </c>
      <c r="C64" s="53">
        <v>0</v>
      </c>
      <c r="D64" s="53">
        <v>0.81</v>
      </c>
      <c r="E64" s="53"/>
      <c r="F64" s="53"/>
      <c r="G64" s="53"/>
      <c r="H64" s="53"/>
      <c r="I64" s="53"/>
      <c r="J64" s="53"/>
      <c r="K64" s="53">
        <v>0</v>
      </c>
      <c r="L64" s="53">
        <v>0</v>
      </c>
      <c r="M64" s="53">
        <v>0</v>
      </c>
      <c r="N64" s="220">
        <f>SUM(B64:M64)</f>
        <v>0.81</v>
      </c>
      <c r="O64" s="104">
        <f t="shared" si="6"/>
        <v>0.81</v>
      </c>
    </row>
    <row r="65" spans="1:16" s="25" customFormat="1" ht="12.6" customHeight="1" x14ac:dyDescent="0.2">
      <c r="A65" s="109" t="s">
        <v>370</v>
      </c>
      <c r="B65" s="53">
        <v>0</v>
      </c>
      <c r="C65" s="53">
        <v>1320.07</v>
      </c>
      <c r="D65" s="53">
        <v>0</v>
      </c>
      <c r="E65" s="53"/>
      <c r="F65" s="53"/>
      <c r="G65" s="53"/>
      <c r="H65" s="53"/>
      <c r="I65" s="53"/>
      <c r="J65" s="53"/>
      <c r="K65" s="53">
        <v>0</v>
      </c>
      <c r="L65" s="53">
        <v>0</v>
      </c>
      <c r="M65" s="53">
        <v>0</v>
      </c>
      <c r="N65" s="220">
        <f t="shared" si="5"/>
        <v>1320.07</v>
      </c>
      <c r="O65" s="104">
        <f t="shared" si="6"/>
        <v>1320.07</v>
      </c>
    </row>
    <row r="66" spans="1:16" s="25" customFormat="1" ht="12.6" customHeight="1" x14ac:dyDescent="0.2">
      <c r="A66" s="177" t="s">
        <v>374</v>
      </c>
      <c r="B66" s="97">
        <v>800</v>
      </c>
      <c r="C66" s="53">
        <v>800</v>
      </c>
      <c r="D66" s="53">
        <v>5800</v>
      </c>
      <c r="E66" s="53"/>
      <c r="F66" s="53"/>
      <c r="G66" s="53"/>
      <c r="H66" s="53"/>
      <c r="I66" s="53"/>
      <c r="J66" s="53"/>
      <c r="K66" s="53">
        <v>0</v>
      </c>
      <c r="L66" s="53">
        <v>0</v>
      </c>
      <c r="M66" s="53">
        <v>0</v>
      </c>
      <c r="N66" s="207">
        <f t="shared" si="5"/>
        <v>7400</v>
      </c>
      <c r="O66" s="104">
        <f t="shared" si="6"/>
        <v>2466.6666666666665</v>
      </c>
    </row>
    <row r="67" spans="1:16" s="25" customFormat="1" ht="12.6" customHeight="1" x14ac:dyDescent="0.2">
      <c r="A67" s="109" t="s">
        <v>321</v>
      </c>
      <c r="B67" s="53">
        <v>0</v>
      </c>
      <c r="C67" s="53">
        <v>0</v>
      </c>
      <c r="D67" s="53">
        <v>0</v>
      </c>
      <c r="E67" s="53"/>
      <c r="F67" s="53"/>
      <c r="G67" s="53"/>
      <c r="H67" s="53"/>
      <c r="I67" s="53"/>
      <c r="J67" s="53"/>
      <c r="K67" s="53">
        <v>0</v>
      </c>
      <c r="L67" s="53">
        <v>0</v>
      </c>
      <c r="M67" s="53">
        <v>0</v>
      </c>
      <c r="N67" s="220">
        <f>SUM(B67:M67)</f>
        <v>0</v>
      </c>
      <c r="O67" s="104" t="str">
        <f t="shared" si="6"/>
        <v/>
      </c>
    </row>
    <row r="68" spans="1:16" s="25" customFormat="1" ht="12.6" customHeight="1" x14ac:dyDescent="0.2">
      <c r="A68" s="110" t="s">
        <v>61</v>
      </c>
      <c r="B68" s="53">
        <v>0</v>
      </c>
      <c r="C68" s="53">
        <v>1129.32</v>
      </c>
      <c r="D68" s="53">
        <v>3350</v>
      </c>
      <c r="E68" s="53"/>
      <c r="F68" s="53"/>
      <c r="G68" s="53"/>
      <c r="H68" s="53"/>
      <c r="I68" s="53"/>
      <c r="J68" s="53"/>
      <c r="K68" s="53">
        <v>0</v>
      </c>
      <c r="L68" s="53">
        <v>0</v>
      </c>
      <c r="M68" s="53">
        <v>0</v>
      </c>
      <c r="N68" s="220">
        <f t="shared" si="5"/>
        <v>4479.32</v>
      </c>
      <c r="O68" s="104">
        <f t="shared" si="6"/>
        <v>2239.66</v>
      </c>
    </row>
    <row r="69" spans="1:16" s="25" customFormat="1" ht="12.6" customHeight="1" x14ac:dyDescent="0.2">
      <c r="A69" s="110" t="s">
        <v>3</v>
      </c>
      <c r="B69" s="53">
        <v>524.25</v>
      </c>
      <c r="C69" s="53">
        <v>774.25</v>
      </c>
      <c r="D69" s="53">
        <v>752.75</v>
      </c>
      <c r="E69" s="53"/>
      <c r="F69" s="53"/>
      <c r="G69" s="53"/>
      <c r="H69" s="53"/>
      <c r="I69" s="53"/>
      <c r="J69" s="53"/>
      <c r="K69" s="53">
        <v>0</v>
      </c>
      <c r="L69" s="53">
        <v>0</v>
      </c>
      <c r="M69" s="53">
        <v>0</v>
      </c>
      <c r="N69" s="220">
        <f t="shared" si="5"/>
        <v>2051.25</v>
      </c>
      <c r="O69" s="104">
        <f>IFERROR(AVERAGEIF(B69:M69,"&gt;0"),"")</f>
        <v>683.75</v>
      </c>
    </row>
    <row r="70" spans="1:16" s="25" customFormat="1" ht="12.6" customHeight="1" x14ac:dyDescent="0.2">
      <c r="A70" s="110" t="s">
        <v>661</v>
      </c>
      <c r="B70" s="53"/>
      <c r="C70" s="53"/>
      <c r="D70" s="53">
        <v>940</v>
      </c>
      <c r="E70" s="53"/>
      <c r="F70" s="53"/>
      <c r="G70" s="53"/>
      <c r="H70" s="53"/>
      <c r="I70" s="53"/>
      <c r="J70" s="53"/>
      <c r="K70" s="53">
        <v>0</v>
      </c>
      <c r="L70" s="53">
        <v>0</v>
      </c>
      <c r="M70" s="53">
        <v>0</v>
      </c>
      <c r="N70" s="220">
        <f t="shared" si="5"/>
        <v>940</v>
      </c>
      <c r="O70" s="104">
        <f>IFERROR(AVERAGEIF(B70:M70,"&gt;0"),"")</f>
        <v>940</v>
      </c>
    </row>
    <row r="71" spans="1:16" s="25" customFormat="1" ht="12.6" customHeight="1" x14ac:dyDescent="0.2">
      <c r="A71" s="110" t="s">
        <v>250</v>
      </c>
      <c r="B71" s="53">
        <v>0</v>
      </c>
      <c r="C71" s="53">
        <v>0</v>
      </c>
      <c r="D71" s="53">
        <v>0</v>
      </c>
      <c r="E71" s="53"/>
      <c r="F71" s="53"/>
      <c r="G71" s="53"/>
      <c r="H71" s="53"/>
      <c r="I71" s="53"/>
      <c r="J71" s="53"/>
      <c r="K71" s="53">
        <v>0</v>
      </c>
      <c r="L71" s="53">
        <v>0</v>
      </c>
      <c r="M71" s="53">
        <v>0</v>
      </c>
      <c r="N71" s="220">
        <f t="shared" si="5"/>
        <v>0</v>
      </c>
      <c r="O71" s="104" t="str">
        <f t="shared" si="6"/>
        <v/>
      </c>
    </row>
    <row r="72" spans="1:16" s="25" customFormat="1" ht="12.6" customHeight="1" thickBot="1" x14ac:dyDescent="0.25">
      <c r="A72" s="171" t="s">
        <v>11</v>
      </c>
      <c r="B72" s="184">
        <f t="shared" ref="B72:M72" si="7">SUM(B62:B71)</f>
        <v>1324.25</v>
      </c>
      <c r="C72" s="184">
        <f t="shared" si="7"/>
        <v>11023.64</v>
      </c>
      <c r="D72" s="184">
        <f t="shared" si="7"/>
        <v>18843.560000000001</v>
      </c>
      <c r="E72" s="184">
        <f t="shared" si="7"/>
        <v>0</v>
      </c>
      <c r="F72" s="184">
        <f t="shared" si="7"/>
        <v>0</v>
      </c>
      <c r="G72" s="184">
        <f t="shared" si="7"/>
        <v>0</v>
      </c>
      <c r="H72" s="184">
        <f t="shared" si="7"/>
        <v>0</v>
      </c>
      <c r="I72" s="184">
        <f t="shared" si="7"/>
        <v>0</v>
      </c>
      <c r="J72" s="184">
        <f t="shared" si="7"/>
        <v>0</v>
      </c>
      <c r="K72" s="184">
        <f t="shared" si="7"/>
        <v>0</v>
      </c>
      <c r="L72" s="184">
        <f t="shared" si="7"/>
        <v>0</v>
      </c>
      <c r="M72" s="184">
        <f t="shared" si="7"/>
        <v>0</v>
      </c>
      <c r="N72" s="184">
        <f>SUM(B72:M72)</f>
        <v>31191.45</v>
      </c>
      <c r="O72" s="294">
        <f>IFERROR(AVERAGEIF(B72:M72,"&gt;0"),"")</f>
        <v>10397.15</v>
      </c>
    </row>
    <row r="73" spans="1:16" s="25" customFormat="1" ht="12.6" customHeight="1" thickBot="1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222"/>
    </row>
    <row r="74" spans="1:16" s="34" customFormat="1" ht="12.6" customHeight="1" thickBot="1" x14ac:dyDescent="0.25">
      <c r="A74" s="182" t="s">
        <v>9</v>
      </c>
      <c r="B74" s="181">
        <f>'[2]2020'!C19</f>
        <v>3079.64</v>
      </c>
      <c r="C74" s="181">
        <f>'[2]2020'!D19</f>
        <v>5642.96</v>
      </c>
      <c r="D74" s="181">
        <f>'[2]2020'!E19</f>
        <v>8946.59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f>'[2]2020'!K19</f>
        <v>0</v>
      </c>
      <c r="K74" s="181">
        <f>'[2]2020'!L19</f>
        <v>0</v>
      </c>
      <c r="L74" s="181">
        <f>'[2]2020'!M19</f>
        <v>0</v>
      </c>
      <c r="M74" s="181">
        <f>'[2]2020'!N19</f>
        <v>0</v>
      </c>
      <c r="N74" s="56"/>
      <c r="O74" s="42"/>
      <c r="P74" s="43"/>
    </row>
    <row r="75" spans="1:16" s="25" customFormat="1" ht="14.1" customHeight="1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221"/>
      <c r="O75" s="30"/>
      <c r="P75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  <ignoredErrors>
    <ignoredError sqref="H59:M59 B59:G59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:O129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4.28515625" style="44" customWidth="1"/>
    <col min="2" max="2" width="9.7109375" style="44" customWidth="1"/>
    <col min="3" max="10" width="10" style="44" bestFit="1" customWidth="1"/>
    <col min="11" max="11" width="10.140625" style="44" customWidth="1"/>
    <col min="12" max="12" width="10.42578125" style="44" customWidth="1"/>
    <col min="13" max="13" width="10" style="44" bestFit="1" customWidth="1"/>
    <col min="14" max="14" width="11" style="212" bestFit="1" customWidth="1"/>
    <col min="15" max="15" width="10" style="44" bestFit="1" customWidth="1"/>
    <col min="16" max="16384" width="9.140625" style="44"/>
  </cols>
  <sheetData>
    <row r="1" spans="1:15" ht="15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4.1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x14ac:dyDescent="0.2">
      <c r="A6" s="127" t="s">
        <v>0</v>
      </c>
      <c r="B6" s="128">
        <f>APUCARANA!B6</f>
        <v>43831</v>
      </c>
      <c r="C6" s="128">
        <f>APUCARANA!C6</f>
        <v>43862</v>
      </c>
      <c r="D6" s="128">
        <f>APUCARANA!D6</f>
        <v>43891</v>
      </c>
      <c r="E6" s="128">
        <f>APUCARANA!E6</f>
        <v>43922</v>
      </c>
      <c r="F6" s="128">
        <f>APUCARANA!F6</f>
        <v>43952</v>
      </c>
      <c r="G6" s="128">
        <f>APUCARANA!G6</f>
        <v>43983</v>
      </c>
      <c r="H6" s="128">
        <f>APUCARANA!H6</f>
        <v>44013</v>
      </c>
      <c r="I6" s="128">
        <f>APUCARANA!I6</f>
        <v>44044</v>
      </c>
      <c r="J6" s="128">
        <f>APUCARANA!J6</f>
        <v>44075</v>
      </c>
      <c r="K6" s="128">
        <f>APUCARANA!K6</f>
        <v>44105</v>
      </c>
      <c r="L6" s="128">
        <f>APUCARANA!L6</f>
        <v>44136</v>
      </c>
      <c r="M6" s="128">
        <f>APUCARANA!M6</f>
        <v>44166</v>
      </c>
      <c r="N6" s="129" t="str">
        <f>APUCARANA!N6</f>
        <v>Total</v>
      </c>
      <c r="O6" s="130" t="str">
        <f>APUCARANA!O6</f>
        <v>Média</v>
      </c>
    </row>
    <row r="7" spans="1:15" s="25" customFormat="1" ht="12.6" customHeight="1" x14ac:dyDescent="0.2">
      <c r="A7" s="151" t="s">
        <v>97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/>
      <c r="K7" s="27">
        <v>0</v>
      </c>
      <c r="L7" s="27">
        <v>0</v>
      </c>
      <c r="M7" s="27">
        <v>0</v>
      </c>
      <c r="N7" s="213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51" t="s">
        <v>406</v>
      </c>
      <c r="B8" s="27">
        <v>0</v>
      </c>
      <c r="C8" s="27">
        <v>0</v>
      </c>
      <c r="D8" s="27">
        <v>0</v>
      </c>
      <c r="E8" s="27"/>
      <c r="F8" s="27"/>
      <c r="G8" s="27"/>
      <c r="H8" s="27"/>
      <c r="I8" s="27"/>
      <c r="J8" s="27"/>
      <c r="K8" s="27">
        <v>0</v>
      </c>
      <c r="L8" s="27">
        <v>0</v>
      </c>
      <c r="M8" s="27">
        <v>0</v>
      </c>
      <c r="N8" s="213">
        <f>SUM(B8:M8)</f>
        <v>0</v>
      </c>
      <c r="O8" s="104" t="str">
        <f t="shared" ref="O8:O60" si="0">IFERROR(AVERAGEIF(B8:M8,"&gt;0"),"")</f>
        <v/>
      </c>
    </row>
    <row r="9" spans="1:15" s="25" customFormat="1" ht="12.6" customHeight="1" x14ac:dyDescent="0.2">
      <c r="A9" s="151" t="s">
        <v>113</v>
      </c>
      <c r="B9" s="27">
        <v>0</v>
      </c>
      <c r="C9" s="27">
        <v>0</v>
      </c>
      <c r="D9" s="27">
        <v>0</v>
      </c>
      <c r="E9" s="27"/>
      <c r="F9" s="27"/>
      <c r="G9" s="27"/>
      <c r="H9" s="27"/>
      <c r="I9" s="27"/>
      <c r="J9" s="27"/>
      <c r="K9" s="27">
        <v>0</v>
      </c>
      <c r="L9" s="27">
        <v>0</v>
      </c>
      <c r="M9" s="27">
        <v>0</v>
      </c>
      <c r="N9" s="213">
        <f t="shared" ref="N9:N21" si="1">SUM(B9:M9)</f>
        <v>0</v>
      </c>
      <c r="O9" s="104" t="str">
        <f t="shared" si="0"/>
        <v/>
      </c>
    </row>
    <row r="10" spans="1:15" s="25" customFormat="1" ht="12.6" customHeight="1" x14ac:dyDescent="0.2">
      <c r="A10" s="151" t="s">
        <v>491</v>
      </c>
      <c r="B10" s="27">
        <v>0</v>
      </c>
      <c r="C10" s="27">
        <v>576.25</v>
      </c>
      <c r="D10" s="27">
        <v>0</v>
      </c>
      <c r="E10" s="27"/>
      <c r="F10" s="27"/>
      <c r="G10" s="27"/>
      <c r="H10" s="27"/>
      <c r="I10" s="27"/>
      <c r="J10" s="27"/>
      <c r="K10" s="27">
        <v>0</v>
      </c>
      <c r="L10" s="27">
        <v>0</v>
      </c>
      <c r="M10" s="27">
        <v>0</v>
      </c>
      <c r="N10" s="213">
        <f t="shared" si="1"/>
        <v>576.25</v>
      </c>
      <c r="O10" s="104">
        <f t="shared" si="0"/>
        <v>576.25</v>
      </c>
    </row>
    <row r="11" spans="1:15" s="25" customFormat="1" ht="12.6" customHeight="1" x14ac:dyDescent="0.2">
      <c r="A11" s="151" t="s">
        <v>278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/>
      <c r="J11" s="27"/>
      <c r="K11" s="27">
        <v>0</v>
      </c>
      <c r="L11" s="27">
        <v>0</v>
      </c>
      <c r="M11" s="27">
        <v>0</v>
      </c>
      <c r="N11" s="213">
        <f>SUM(B11:M11)</f>
        <v>0</v>
      </c>
      <c r="O11" s="104" t="str">
        <f t="shared" si="0"/>
        <v/>
      </c>
    </row>
    <row r="12" spans="1:15" s="25" customFormat="1" ht="12.6" customHeight="1" x14ac:dyDescent="0.2">
      <c r="A12" s="151" t="s">
        <v>622</v>
      </c>
      <c r="B12" s="27">
        <v>0</v>
      </c>
      <c r="C12" s="27">
        <v>0</v>
      </c>
      <c r="D12" s="27">
        <v>0</v>
      </c>
      <c r="E12" s="27"/>
      <c r="F12" s="27"/>
      <c r="G12" s="27"/>
      <c r="H12" s="27"/>
      <c r="I12" s="27"/>
      <c r="J12" s="27"/>
      <c r="K12" s="27">
        <v>0</v>
      </c>
      <c r="L12" s="27">
        <v>0</v>
      </c>
      <c r="M12" s="27">
        <v>0</v>
      </c>
      <c r="N12" s="213">
        <f>SUM(B12:M12)</f>
        <v>0</v>
      </c>
      <c r="O12" s="104" t="str">
        <f t="shared" si="0"/>
        <v/>
      </c>
    </row>
    <row r="13" spans="1:15" s="25" customFormat="1" ht="12.6" customHeight="1" x14ac:dyDescent="0.2">
      <c r="A13" s="151" t="s">
        <v>167</v>
      </c>
      <c r="B13" s="27">
        <v>0</v>
      </c>
      <c r="C13" s="27">
        <v>0</v>
      </c>
      <c r="D13" s="27">
        <v>0</v>
      </c>
      <c r="E13" s="27"/>
      <c r="F13" s="27"/>
      <c r="G13" s="27"/>
      <c r="H13" s="27"/>
      <c r="I13" s="27"/>
      <c r="J13" s="27"/>
      <c r="K13" s="27">
        <v>0</v>
      </c>
      <c r="L13" s="27">
        <v>0</v>
      </c>
      <c r="M13" s="27">
        <v>0</v>
      </c>
      <c r="N13" s="213">
        <f t="shared" si="1"/>
        <v>0</v>
      </c>
      <c r="O13" s="104" t="str">
        <f t="shared" si="0"/>
        <v/>
      </c>
    </row>
    <row r="14" spans="1:15" s="25" customFormat="1" ht="12.6" customHeight="1" x14ac:dyDescent="0.2">
      <c r="A14" s="151" t="s">
        <v>423</v>
      </c>
      <c r="B14" s="27">
        <v>0</v>
      </c>
      <c r="C14" s="27">
        <v>0</v>
      </c>
      <c r="D14" s="27">
        <v>0</v>
      </c>
      <c r="E14" s="27"/>
      <c r="F14" s="27"/>
      <c r="G14" s="27"/>
      <c r="H14" s="27"/>
      <c r="I14" s="27"/>
      <c r="J14" s="27"/>
      <c r="K14" s="27">
        <v>0</v>
      </c>
      <c r="L14" s="27">
        <v>0</v>
      </c>
      <c r="M14" s="27">
        <v>0</v>
      </c>
      <c r="N14" s="213">
        <f>SUM(B14:M14)</f>
        <v>0</v>
      </c>
      <c r="O14" s="104" t="str">
        <f t="shared" si="0"/>
        <v/>
      </c>
    </row>
    <row r="15" spans="1:15" s="25" customFormat="1" ht="12.6" customHeight="1" x14ac:dyDescent="0.2">
      <c r="A15" s="151" t="s">
        <v>400</v>
      </c>
      <c r="B15" s="27">
        <v>0</v>
      </c>
      <c r="C15" s="27">
        <v>0</v>
      </c>
      <c r="D15" s="27">
        <v>0</v>
      </c>
      <c r="E15" s="27"/>
      <c r="F15" s="27"/>
      <c r="G15" s="27"/>
      <c r="H15" s="27"/>
      <c r="I15" s="27"/>
      <c r="J15" s="27"/>
      <c r="K15" s="27">
        <v>0</v>
      </c>
      <c r="L15" s="27">
        <v>0</v>
      </c>
      <c r="M15" s="27">
        <v>0</v>
      </c>
      <c r="N15" s="213">
        <f>SUM(B15:M15)</f>
        <v>0</v>
      </c>
      <c r="O15" s="104" t="str">
        <f t="shared" si="0"/>
        <v/>
      </c>
    </row>
    <row r="16" spans="1:15" s="25" customFormat="1" ht="12.6" customHeight="1" x14ac:dyDescent="0.2">
      <c r="A16" s="151" t="s">
        <v>149</v>
      </c>
      <c r="B16" s="27">
        <v>0</v>
      </c>
      <c r="C16" s="27">
        <v>0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213">
        <f>SUM(B16:M16)</f>
        <v>0</v>
      </c>
      <c r="O16" s="104" t="str">
        <f t="shared" si="0"/>
        <v/>
      </c>
    </row>
    <row r="17" spans="1:15" s="25" customFormat="1" ht="12.6" customHeight="1" x14ac:dyDescent="0.2">
      <c r="A17" s="151" t="s">
        <v>290</v>
      </c>
      <c r="B17" s="27">
        <v>0</v>
      </c>
      <c r="C17" s="27">
        <v>0</v>
      </c>
      <c r="D17" s="27">
        <v>0</v>
      </c>
      <c r="E17" s="27"/>
      <c r="F17" s="27"/>
      <c r="G17" s="27"/>
      <c r="H17" s="27"/>
      <c r="I17" s="27"/>
      <c r="J17" s="27"/>
      <c r="K17" s="27">
        <v>0</v>
      </c>
      <c r="L17" s="27">
        <v>0</v>
      </c>
      <c r="M17" s="27">
        <v>0</v>
      </c>
      <c r="N17" s="213">
        <f t="shared" si="1"/>
        <v>0</v>
      </c>
      <c r="O17" s="104" t="str">
        <f t="shared" si="0"/>
        <v/>
      </c>
    </row>
    <row r="18" spans="1:15" s="25" customFormat="1" ht="12.6" customHeight="1" x14ac:dyDescent="0.2">
      <c r="A18" s="151" t="s">
        <v>182</v>
      </c>
      <c r="B18" s="27">
        <v>59.7</v>
      </c>
      <c r="C18" s="27">
        <v>187.7</v>
      </c>
      <c r="D18" s="27">
        <v>0</v>
      </c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213">
        <f t="shared" si="1"/>
        <v>247.39999999999998</v>
      </c>
      <c r="O18" s="104">
        <f t="shared" si="0"/>
        <v>123.69999999999999</v>
      </c>
    </row>
    <row r="19" spans="1:15" s="25" customFormat="1" ht="12.6" customHeight="1" x14ac:dyDescent="0.2">
      <c r="A19" s="151" t="s">
        <v>543</v>
      </c>
      <c r="B19" s="27">
        <v>0</v>
      </c>
      <c r="C19" s="27">
        <v>0</v>
      </c>
      <c r="D19" s="27">
        <v>31.16</v>
      </c>
      <c r="E19" s="27"/>
      <c r="F19" s="27"/>
      <c r="G19" s="27"/>
      <c r="H19" s="27"/>
      <c r="I19" s="27"/>
      <c r="J19" s="27"/>
      <c r="K19" s="27">
        <v>0</v>
      </c>
      <c r="L19" s="27">
        <v>0</v>
      </c>
      <c r="M19" s="27">
        <v>0</v>
      </c>
      <c r="N19" s="213">
        <f>SUM(B19:M19)</f>
        <v>31.16</v>
      </c>
      <c r="O19" s="104">
        <f t="shared" si="0"/>
        <v>31.16</v>
      </c>
    </row>
    <row r="20" spans="1:15" s="25" customFormat="1" ht="12.6" customHeight="1" x14ac:dyDescent="0.2">
      <c r="A20" s="151" t="s">
        <v>492</v>
      </c>
      <c r="B20" s="27">
        <v>0</v>
      </c>
      <c r="C20" s="27">
        <v>0</v>
      </c>
      <c r="D20" s="27">
        <v>89.28</v>
      </c>
      <c r="E20" s="27"/>
      <c r="F20" s="27"/>
      <c r="G20" s="27"/>
      <c r="H20" s="27"/>
      <c r="I20" s="27"/>
      <c r="J20" s="27"/>
      <c r="K20" s="27">
        <v>0</v>
      </c>
      <c r="L20" s="27">
        <v>0</v>
      </c>
      <c r="M20" s="27">
        <v>0</v>
      </c>
      <c r="N20" s="213">
        <f t="shared" si="1"/>
        <v>89.28</v>
      </c>
      <c r="O20" s="104">
        <f t="shared" si="0"/>
        <v>89.28</v>
      </c>
    </row>
    <row r="21" spans="1:15" s="25" customFormat="1" ht="12.6" customHeight="1" x14ac:dyDescent="0.2">
      <c r="A21" s="151" t="s">
        <v>245</v>
      </c>
      <c r="B21" s="27">
        <v>0</v>
      </c>
      <c r="C21" s="27">
        <v>0</v>
      </c>
      <c r="D21" s="27">
        <v>0</v>
      </c>
      <c r="E21" s="27"/>
      <c r="F21" s="27"/>
      <c r="G21" s="27"/>
      <c r="H21" s="27"/>
      <c r="I21" s="27"/>
      <c r="J21" s="27"/>
      <c r="K21" s="27">
        <v>0</v>
      </c>
      <c r="L21" s="27">
        <v>0</v>
      </c>
      <c r="M21" s="27">
        <v>0</v>
      </c>
      <c r="N21" s="213">
        <f t="shared" si="1"/>
        <v>0</v>
      </c>
      <c r="O21" s="104" t="str">
        <f t="shared" si="0"/>
        <v/>
      </c>
    </row>
    <row r="22" spans="1:15" s="25" customFormat="1" ht="12.6" customHeight="1" x14ac:dyDescent="0.2">
      <c r="A22" s="151" t="s">
        <v>67</v>
      </c>
      <c r="B22" s="27">
        <v>1880</v>
      </c>
      <c r="C22" s="27">
        <v>216.42</v>
      </c>
      <c r="D22" s="27">
        <v>0</v>
      </c>
      <c r="E22" s="27"/>
      <c r="F22" s="27"/>
      <c r="G22" s="27"/>
      <c r="H22" s="27"/>
      <c r="I22" s="27"/>
      <c r="J22" s="27"/>
      <c r="K22" s="27">
        <v>0</v>
      </c>
      <c r="L22" s="27">
        <v>0</v>
      </c>
      <c r="M22" s="27">
        <v>0</v>
      </c>
      <c r="N22" s="213">
        <f t="shared" ref="N22:N30" si="2">SUM(B22:M22)</f>
        <v>2096.42</v>
      </c>
      <c r="O22" s="104">
        <f t="shared" si="0"/>
        <v>1048.21</v>
      </c>
    </row>
    <row r="23" spans="1:15" s="25" customFormat="1" ht="12.6" customHeight="1" x14ac:dyDescent="0.2">
      <c r="A23" s="151" t="s">
        <v>221</v>
      </c>
      <c r="B23" s="27">
        <v>0</v>
      </c>
      <c r="C23" s="27">
        <v>0</v>
      </c>
      <c r="D23" s="27">
        <v>0</v>
      </c>
      <c r="E23" s="27"/>
      <c r="F23" s="27"/>
      <c r="G23" s="27"/>
      <c r="H23" s="27"/>
      <c r="I23" s="27"/>
      <c r="J23" s="27"/>
      <c r="K23" s="27">
        <v>0</v>
      </c>
      <c r="L23" s="27">
        <v>0</v>
      </c>
      <c r="M23" s="27">
        <v>0</v>
      </c>
      <c r="N23" s="213">
        <f t="shared" si="2"/>
        <v>0</v>
      </c>
      <c r="O23" s="104" t="str">
        <f t="shared" si="0"/>
        <v/>
      </c>
    </row>
    <row r="24" spans="1:15" s="25" customFormat="1" ht="12.6" customHeight="1" x14ac:dyDescent="0.2">
      <c r="A24" s="151" t="s">
        <v>216</v>
      </c>
      <c r="B24" s="27">
        <v>0</v>
      </c>
      <c r="C24" s="27">
        <v>0</v>
      </c>
      <c r="D24" s="27">
        <v>0</v>
      </c>
      <c r="E24" s="27"/>
      <c r="F24" s="27"/>
      <c r="G24" s="27"/>
      <c r="H24" s="27"/>
      <c r="I24" s="27"/>
      <c r="J24" s="27"/>
      <c r="K24" s="27">
        <v>0</v>
      </c>
      <c r="L24" s="27">
        <v>0</v>
      </c>
      <c r="M24" s="27">
        <v>0</v>
      </c>
      <c r="N24" s="213">
        <f t="shared" si="2"/>
        <v>0</v>
      </c>
      <c r="O24" s="104" t="str">
        <f t="shared" si="0"/>
        <v/>
      </c>
    </row>
    <row r="25" spans="1:15" s="25" customFormat="1" ht="12.6" customHeight="1" x14ac:dyDescent="0.2">
      <c r="A25" s="151" t="s">
        <v>91</v>
      </c>
      <c r="B25" s="27">
        <v>0</v>
      </c>
      <c r="C25" s="27">
        <v>0</v>
      </c>
      <c r="D25" s="27">
        <v>0</v>
      </c>
      <c r="E25" s="27"/>
      <c r="F25" s="27"/>
      <c r="G25" s="27"/>
      <c r="H25" s="27"/>
      <c r="I25" s="27"/>
      <c r="J25" s="27"/>
      <c r="K25" s="27">
        <v>0</v>
      </c>
      <c r="L25" s="27">
        <v>0</v>
      </c>
      <c r="M25" s="27">
        <v>0</v>
      </c>
      <c r="N25" s="213">
        <f t="shared" si="2"/>
        <v>0</v>
      </c>
      <c r="O25" s="104" t="str">
        <f t="shared" si="0"/>
        <v/>
      </c>
    </row>
    <row r="26" spans="1:15" s="25" customFormat="1" ht="12.6" customHeight="1" x14ac:dyDescent="0.2">
      <c r="A26" s="151" t="s">
        <v>158</v>
      </c>
      <c r="B26" s="27">
        <v>0</v>
      </c>
      <c r="C26" s="27">
        <v>0</v>
      </c>
      <c r="D26" s="27">
        <v>0</v>
      </c>
      <c r="E26" s="27"/>
      <c r="F26" s="27"/>
      <c r="G26" s="27"/>
      <c r="H26" s="27"/>
      <c r="I26" s="27"/>
      <c r="J26" s="27"/>
      <c r="K26" s="27">
        <v>0</v>
      </c>
      <c r="L26" s="27">
        <v>0</v>
      </c>
      <c r="M26" s="27">
        <v>0</v>
      </c>
      <c r="N26" s="213">
        <f t="shared" si="2"/>
        <v>0</v>
      </c>
      <c r="O26" s="104" t="str">
        <f t="shared" si="0"/>
        <v/>
      </c>
    </row>
    <row r="27" spans="1:15" s="25" customFormat="1" ht="12.6" customHeight="1" x14ac:dyDescent="0.2">
      <c r="A27" s="151" t="s">
        <v>262</v>
      </c>
      <c r="B27" s="27">
        <v>380</v>
      </c>
      <c r="C27" s="27">
        <v>380</v>
      </c>
      <c r="D27" s="27">
        <v>690</v>
      </c>
      <c r="E27" s="27"/>
      <c r="F27" s="27"/>
      <c r="G27" s="27"/>
      <c r="H27" s="27"/>
      <c r="I27" s="27"/>
      <c r="J27" s="27"/>
      <c r="K27" s="27">
        <v>0</v>
      </c>
      <c r="L27" s="27">
        <v>0</v>
      </c>
      <c r="M27" s="27">
        <v>0</v>
      </c>
      <c r="N27" s="213">
        <f t="shared" si="2"/>
        <v>1450</v>
      </c>
      <c r="O27" s="104">
        <f t="shared" si="0"/>
        <v>483.33333333333331</v>
      </c>
    </row>
    <row r="28" spans="1:15" s="25" customFormat="1" ht="12.6" customHeight="1" x14ac:dyDescent="0.2">
      <c r="A28" s="151" t="s">
        <v>511</v>
      </c>
      <c r="B28" s="27">
        <v>0</v>
      </c>
      <c r="C28" s="27">
        <v>0</v>
      </c>
      <c r="D28" s="27">
        <v>0</v>
      </c>
      <c r="E28" s="27"/>
      <c r="F28" s="27"/>
      <c r="G28" s="27"/>
      <c r="H28" s="27"/>
      <c r="I28" s="27"/>
      <c r="J28" s="27"/>
      <c r="K28" s="27">
        <v>0</v>
      </c>
      <c r="L28" s="27">
        <v>0</v>
      </c>
      <c r="M28" s="27">
        <v>0</v>
      </c>
      <c r="N28" s="213">
        <f t="shared" si="2"/>
        <v>0</v>
      </c>
      <c r="O28" s="104" t="str">
        <f t="shared" si="0"/>
        <v/>
      </c>
    </row>
    <row r="29" spans="1:15" s="25" customFormat="1" ht="12.6" customHeight="1" x14ac:dyDescent="0.2">
      <c r="A29" s="151" t="s">
        <v>176</v>
      </c>
      <c r="B29" s="27">
        <v>0</v>
      </c>
      <c r="C29" s="27">
        <v>0</v>
      </c>
      <c r="D29" s="27">
        <v>0</v>
      </c>
      <c r="E29" s="27"/>
      <c r="F29" s="27"/>
      <c r="G29" s="27"/>
      <c r="H29" s="27"/>
      <c r="I29" s="27"/>
      <c r="J29" s="27"/>
      <c r="K29" s="27">
        <v>0</v>
      </c>
      <c r="L29" s="27">
        <v>0</v>
      </c>
      <c r="M29" s="27">
        <v>0</v>
      </c>
      <c r="N29" s="213">
        <f t="shared" si="2"/>
        <v>0</v>
      </c>
      <c r="O29" s="104" t="str">
        <f t="shared" si="0"/>
        <v/>
      </c>
    </row>
    <row r="30" spans="1:15" s="25" customFormat="1" ht="12.6" customHeight="1" x14ac:dyDescent="0.2">
      <c r="A30" s="151" t="s">
        <v>195</v>
      </c>
      <c r="B30" s="27">
        <v>80</v>
      </c>
      <c r="C30" s="27">
        <v>0</v>
      </c>
      <c r="D30" s="27">
        <v>0</v>
      </c>
      <c r="E30" s="27"/>
      <c r="F30" s="27"/>
      <c r="G30" s="27"/>
      <c r="H30" s="27"/>
      <c r="I30" s="27"/>
      <c r="J30" s="27"/>
      <c r="K30" s="27">
        <v>0</v>
      </c>
      <c r="L30" s="27">
        <v>0</v>
      </c>
      <c r="M30" s="27">
        <v>0</v>
      </c>
      <c r="N30" s="213">
        <f t="shared" si="2"/>
        <v>80</v>
      </c>
      <c r="O30" s="104">
        <f t="shared" si="0"/>
        <v>80</v>
      </c>
    </row>
    <row r="31" spans="1:15" s="25" customFormat="1" ht="12.6" customHeight="1" x14ac:dyDescent="0.2">
      <c r="A31" s="151" t="s">
        <v>68</v>
      </c>
      <c r="B31" s="27">
        <v>13</v>
      </c>
      <c r="C31" s="27">
        <v>13</v>
      </c>
      <c r="D31" s="27">
        <v>217</v>
      </c>
      <c r="E31" s="27"/>
      <c r="F31" s="27"/>
      <c r="G31" s="27"/>
      <c r="H31" s="27"/>
      <c r="I31" s="27"/>
      <c r="J31" s="27"/>
      <c r="K31" s="27">
        <v>0</v>
      </c>
      <c r="L31" s="27">
        <v>0</v>
      </c>
      <c r="M31" s="27">
        <v>0</v>
      </c>
      <c r="N31" s="213">
        <f t="shared" ref="N31:N40" si="3">SUM(B31:M31)</f>
        <v>243</v>
      </c>
      <c r="O31" s="104">
        <f t="shared" si="0"/>
        <v>81</v>
      </c>
    </row>
    <row r="32" spans="1:15" s="25" customFormat="1" ht="12.6" customHeight="1" x14ac:dyDescent="0.2">
      <c r="A32" s="151" t="s">
        <v>76</v>
      </c>
      <c r="B32" s="27">
        <v>0</v>
      </c>
      <c r="C32" s="27">
        <v>0</v>
      </c>
      <c r="D32" s="27">
        <v>0</v>
      </c>
      <c r="E32" s="27"/>
      <c r="F32" s="27"/>
      <c r="G32" s="27"/>
      <c r="H32" s="27"/>
      <c r="I32" s="27"/>
      <c r="J32" s="27"/>
      <c r="K32" s="27">
        <v>0</v>
      </c>
      <c r="L32" s="27">
        <v>0</v>
      </c>
      <c r="M32" s="27">
        <v>0</v>
      </c>
      <c r="N32" s="213">
        <f>SUM(B32:M32)</f>
        <v>0</v>
      </c>
      <c r="O32" s="104" t="str">
        <f t="shared" si="0"/>
        <v/>
      </c>
    </row>
    <row r="33" spans="1:15" s="25" customFormat="1" ht="12.6" customHeight="1" x14ac:dyDescent="0.2">
      <c r="A33" s="151" t="s">
        <v>295</v>
      </c>
      <c r="B33" s="27">
        <v>0</v>
      </c>
      <c r="C33" s="27">
        <v>0</v>
      </c>
      <c r="D33" s="27">
        <v>0</v>
      </c>
      <c r="E33" s="27"/>
      <c r="F33" s="27"/>
      <c r="G33" s="27"/>
      <c r="H33" s="27"/>
      <c r="I33" s="27"/>
      <c r="J33" s="27"/>
      <c r="K33" s="27">
        <v>0</v>
      </c>
      <c r="L33" s="27">
        <v>0</v>
      </c>
      <c r="M33" s="27">
        <v>0</v>
      </c>
      <c r="N33" s="213">
        <f>SUM(B33:M33)</f>
        <v>0</v>
      </c>
      <c r="O33" s="104" t="str">
        <f t="shared" si="0"/>
        <v/>
      </c>
    </row>
    <row r="34" spans="1:15" s="25" customFormat="1" ht="12.6" customHeight="1" x14ac:dyDescent="0.2">
      <c r="A34" s="151" t="s">
        <v>77</v>
      </c>
      <c r="B34" s="27">
        <v>0</v>
      </c>
      <c r="C34" s="27">
        <v>170</v>
      </c>
      <c r="D34" s="27">
        <v>85</v>
      </c>
      <c r="E34" s="27"/>
      <c r="F34" s="27"/>
      <c r="G34" s="27"/>
      <c r="H34" s="27"/>
      <c r="I34" s="27"/>
      <c r="J34" s="27"/>
      <c r="K34" s="27">
        <v>0</v>
      </c>
      <c r="L34" s="27">
        <v>0</v>
      </c>
      <c r="M34" s="27">
        <v>0</v>
      </c>
      <c r="N34" s="213">
        <f t="shared" si="3"/>
        <v>255</v>
      </c>
      <c r="O34" s="104">
        <f t="shared" si="0"/>
        <v>127.5</v>
      </c>
    </row>
    <row r="35" spans="1:15" s="25" customFormat="1" ht="12.6" customHeight="1" x14ac:dyDescent="0.2">
      <c r="A35" s="151" t="s">
        <v>111</v>
      </c>
      <c r="B35" s="27">
        <v>0</v>
      </c>
      <c r="C35" s="27">
        <v>0</v>
      </c>
      <c r="D35" s="27">
        <v>133.04</v>
      </c>
      <c r="E35" s="27"/>
      <c r="F35" s="27"/>
      <c r="G35" s="27"/>
      <c r="H35" s="27"/>
      <c r="I35" s="27"/>
      <c r="J35" s="27"/>
      <c r="K35" s="27">
        <v>0</v>
      </c>
      <c r="L35" s="27">
        <v>0</v>
      </c>
      <c r="M35" s="27">
        <v>0</v>
      </c>
      <c r="N35" s="213">
        <f t="shared" si="3"/>
        <v>133.04</v>
      </c>
      <c r="O35" s="104">
        <f t="shared" si="0"/>
        <v>133.04</v>
      </c>
    </row>
    <row r="36" spans="1:15" s="25" customFormat="1" ht="12.6" customHeight="1" x14ac:dyDescent="0.2">
      <c r="A36" s="103" t="s">
        <v>126</v>
      </c>
      <c r="B36" s="27">
        <v>0</v>
      </c>
      <c r="C36" s="27">
        <v>0</v>
      </c>
      <c r="D36" s="27">
        <v>0</v>
      </c>
      <c r="E36" s="27"/>
      <c r="F36" s="27"/>
      <c r="G36" s="27"/>
      <c r="H36" s="27"/>
      <c r="I36" s="27"/>
      <c r="J36" s="27"/>
      <c r="K36" s="27">
        <v>0</v>
      </c>
      <c r="L36" s="27">
        <v>0</v>
      </c>
      <c r="M36" s="27">
        <v>0</v>
      </c>
      <c r="N36" s="219">
        <f t="shared" si="3"/>
        <v>0</v>
      </c>
      <c r="O36" s="104" t="str">
        <f t="shared" si="0"/>
        <v/>
      </c>
    </row>
    <row r="37" spans="1:15" s="25" customFormat="1" ht="12.6" customHeight="1" x14ac:dyDescent="0.2">
      <c r="A37" s="151" t="s">
        <v>69</v>
      </c>
      <c r="B37" s="27">
        <v>12</v>
      </c>
      <c r="C37" s="27">
        <v>0</v>
      </c>
      <c r="D37" s="27">
        <v>32.5</v>
      </c>
      <c r="E37" s="27"/>
      <c r="F37" s="27"/>
      <c r="G37" s="27"/>
      <c r="H37" s="27"/>
      <c r="I37" s="27"/>
      <c r="J37" s="27"/>
      <c r="K37" s="27">
        <v>0</v>
      </c>
      <c r="L37" s="27">
        <v>0</v>
      </c>
      <c r="M37" s="27">
        <v>0</v>
      </c>
      <c r="N37" s="213">
        <f t="shared" si="3"/>
        <v>44.5</v>
      </c>
      <c r="O37" s="104">
        <f t="shared" si="0"/>
        <v>22.25</v>
      </c>
    </row>
    <row r="38" spans="1:15" s="25" customFormat="1" ht="12.6" customHeight="1" x14ac:dyDescent="0.2">
      <c r="A38" s="151" t="s">
        <v>404</v>
      </c>
      <c r="B38" s="27">
        <v>0</v>
      </c>
      <c r="C38" s="27">
        <v>0</v>
      </c>
      <c r="D38" s="27">
        <v>0</v>
      </c>
      <c r="E38" s="27"/>
      <c r="F38" s="27"/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213">
        <f t="shared" si="3"/>
        <v>0</v>
      </c>
      <c r="O38" s="104" t="str">
        <f t="shared" si="0"/>
        <v/>
      </c>
    </row>
    <row r="39" spans="1:15" s="25" customFormat="1" ht="12.6" customHeight="1" x14ac:dyDescent="0.2">
      <c r="A39" s="151" t="s">
        <v>135</v>
      </c>
      <c r="B39" s="27">
        <v>0</v>
      </c>
      <c r="C39" s="27">
        <v>0</v>
      </c>
      <c r="D39" s="27">
        <v>0</v>
      </c>
      <c r="E39" s="27"/>
      <c r="F39" s="27"/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213">
        <f t="shared" si="3"/>
        <v>0</v>
      </c>
      <c r="O39" s="104" t="str">
        <f t="shared" si="0"/>
        <v/>
      </c>
    </row>
    <row r="40" spans="1:15" s="25" customFormat="1" ht="12.6" customHeight="1" x14ac:dyDescent="0.2">
      <c r="A40" s="151" t="s">
        <v>181</v>
      </c>
      <c r="B40" s="27">
        <v>55</v>
      </c>
      <c r="C40" s="27">
        <v>0</v>
      </c>
      <c r="D40" s="27">
        <v>0</v>
      </c>
      <c r="E40" s="27"/>
      <c r="F40" s="27"/>
      <c r="G40" s="27"/>
      <c r="H40" s="27"/>
      <c r="I40" s="27"/>
      <c r="J40" s="27"/>
      <c r="K40" s="27">
        <v>0</v>
      </c>
      <c r="L40" s="27">
        <v>0</v>
      </c>
      <c r="M40" s="27">
        <v>0</v>
      </c>
      <c r="N40" s="213">
        <f t="shared" si="3"/>
        <v>55</v>
      </c>
      <c r="O40" s="104">
        <f t="shared" si="0"/>
        <v>55</v>
      </c>
    </row>
    <row r="41" spans="1:15" s="25" customFormat="1" ht="12.6" customHeight="1" x14ac:dyDescent="0.2">
      <c r="A41" s="151" t="s">
        <v>689</v>
      </c>
      <c r="B41" s="27"/>
      <c r="C41" s="27">
        <v>0</v>
      </c>
      <c r="D41" s="27">
        <v>0</v>
      </c>
      <c r="E41" s="27"/>
      <c r="F41" s="27"/>
      <c r="G41" s="27"/>
      <c r="H41" s="27"/>
      <c r="I41" s="27"/>
      <c r="J41" s="27"/>
      <c r="K41" s="27">
        <v>0</v>
      </c>
      <c r="L41" s="27">
        <v>0</v>
      </c>
      <c r="M41" s="27">
        <v>0</v>
      </c>
      <c r="N41" s="213"/>
      <c r="O41" s="104"/>
    </row>
    <row r="42" spans="1:15" s="25" customFormat="1" ht="12.6" customHeight="1" x14ac:dyDescent="0.2">
      <c r="A42" s="151" t="s">
        <v>372</v>
      </c>
      <c r="B42" s="27">
        <v>248.38</v>
      </c>
      <c r="C42" s="27">
        <v>248.38</v>
      </c>
      <c r="D42" s="27">
        <v>248.38</v>
      </c>
      <c r="E42" s="27"/>
      <c r="F42" s="27"/>
      <c r="G42" s="27"/>
      <c r="H42" s="27"/>
      <c r="I42" s="27"/>
      <c r="J42" s="27"/>
      <c r="K42" s="27">
        <v>0</v>
      </c>
      <c r="L42" s="27">
        <v>0</v>
      </c>
      <c r="M42" s="27">
        <v>0</v>
      </c>
      <c r="N42" s="179">
        <f>SUM(B42:M42)</f>
        <v>745.14</v>
      </c>
      <c r="O42" s="104">
        <f t="shared" si="0"/>
        <v>248.38</v>
      </c>
    </row>
    <row r="43" spans="1:15" s="25" customFormat="1" ht="12.6" customHeight="1" x14ac:dyDescent="0.2">
      <c r="A43" s="152" t="s">
        <v>621</v>
      </c>
      <c r="B43" s="27">
        <v>0</v>
      </c>
      <c r="C43" s="27">
        <v>0</v>
      </c>
      <c r="D43" s="27">
        <v>0</v>
      </c>
      <c r="E43" s="27"/>
      <c r="F43" s="27"/>
      <c r="G43" s="27"/>
      <c r="H43" s="27"/>
      <c r="I43" s="27"/>
      <c r="J43" s="27"/>
      <c r="K43" s="27">
        <v>0</v>
      </c>
      <c r="L43" s="27">
        <v>0</v>
      </c>
      <c r="M43" s="27">
        <v>0</v>
      </c>
      <c r="N43" s="179">
        <f>SUM(B43:M43)</f>
        <v>0</v>
      </c>
      <c r="O43" s="104" t="str">
        <f t="shared" si="0"/>
        <v/>
      </c>
    </row>
    <row r="44" spans="1:15" s="25" customFormat="1" ht="12.6" customHeight="1" x14ac:dyDescent="0.2">
      <c r="A44" s="151" t="s">
        <v>673</v>
      </c>
      <c r="B44" s="27">
        <v>0</v>
      </c>
      <c r="C44" s="27">
        <v>0</v>
      </c>
      <c r="D44" s="27">
        <v>0</v>
      </c>
      <c r="E44" s="27"/>
      <c r="F44" s="27"/>
      <c r="G44" s="27"/>
      <c r="H44" s="27"/>
      <c r="I44" s="27"/>
      <c r="J44" s="27"/>
      <c r="K44" s="27">
        <v>0</v>
      </c>
      <c r="L44" s="27">
        <v>0</v>
      </c>
      <c r="M44" s="27">
        <v>0</v>
      </c>
      <c r="N44" s="179">
        <f>SUM(B44:M44)</f>
        <v>0</v>
      </c>
      <c r="O44" s="104" t="str">
        <f t="shared" si="0"/>
        <v/>
      </c>
    </row>
    <row r="45" spans="1:15" s="25" customFormat="1" ht="12.6" customHeight="1" x14ac:dyDescent="0.2">
      <c r="A45" s="151" t="s">
        <v>539</v>
      </c>
      <c r="B45" s="27">
        <v>0</v>
      </c>
      <c r="C45" s="27">
        <v>0</v>
      </c>
      <c r="D45" s="27">
        <v>0</v>
      </c>
      <c r="E45" s="27"/>
      <c r="F45" s="27"/>
      <c r="G45" s="27"/>
      <c r="H45" s="27"/>
      <c r="I45" s="27"/>
      <c r="J45" s="27"/>
      <c r="K45" s="27">
        <v>0</v>
      </c>
      <c r="L45" s="27">
        <v>0</v>
      </c>
      <c r="M45" s="27">
        <v>0</v>
      </c>
      <c r="N45" s="213">
        <f t="shared" ref="N45:N60" si="4">SUM(B45:M45)</f>
        <v>0</v>
      </c>
      <c r="O45" s="104" t="str">
        <f t="shared" si="0"/>
        <v/>
      </c>
    </row>
    <row r="46" spans="1:15" s="25" customFormat="1" ht="12.6" customHeight="1" x14ac:dyDescent="0.2">
      <c r="A46" s="151" t="s">
        <v>533</v>
      </c>
      <c r="B46" s="27">
        <v>0</v>
      </c>
      <c r="C46" s="27">
        <v>0</v>
      </c>
      <c r="D46" s="27">
        <v>0</v>
      </c>
      <c r="E46" s="27"/>
      <c r="F46" s="27"/>
      <c r="G46" s="27"/>
      <c r="H46" s="27"/>
      <c r="I46" s="27"/>
      <c r="J46" s="27"/>
      <c r="K46" s="27">
        <v>0</v>
      </c>
      <c r="L46" s="27">
        <v>0</v>
      </c>
      <c r="M46" s="27">
        <v>0</v>
      </c>
      <c r="N46" s="213">
        <f t="shared" si="4"/>
        <v>0</v>
      </c>
      <c r="O46" s="104" t="str">
        <f t="shared" si="0"/>
        <v/>
      </c>
    </row>
    <row r="47" spans="1:15" s="25" customFormat="1" ht="12.6" customHeight="1" x14ac:dyDescent="0.2">
      <c r="A47" s="151" t="s">
        <v>501</v>
      </c>
      <c r="B47" s="27">
        <v>365.8</v>
      </c>
      <c r="C47" s="27">
        <v>117</v>
      </c>
      <c r="D47" s="27">
        <v>469.4</v>
      </c>
      <c r="E47" s="27"/>
      <c r="F47" s="27"/>
      <c r="G47" s="27"/>
      <c r="H47" s="27"/>
      <c r="I47" s="27"/>
      <c r="J47" s="27"/>
      <c r="K47" s="27">
        <v>0</v>
      </c>
      <c r="L47" s="27">
        <v>0</v>
      </c>
      <c r="M47" s="27">
        <v>0</v>
      </c>
      <c r="N47" s="213">
        <f t="shared" si="4"/>
        <v>952.2</v>
      </c>
      <c r="O47" s="104">
        <f t="shared" si="0"/>
        <v>317.40000000000003</v>
      </c>
    </row>
    <row r="48" spans="1:15" s="25" customFormat="1" ht="12.6" customHeight="1" x14ac:dyDescent="0.2">
      <c r="A48" s="151" t="s">
        <v>95</v>
      </c>
      <c r="B48" s="27">
        <v>1047.3699999999999</v>
      </c>
      <c r="C48" s="27">
        <v>942.03</v>
      </c>
      <c r="D48" s="27">
        <v>1256.96</v>
      </c>
      <c r="E48" s="27"/>
      <c r="F48" s="27"/>
      <c r="G48" s="27"/>
      <c r="H48" s="27"/>
      <c r="I48" s="27"/>
      <c r="J48" s="27"/>
      <c r="K48" s="27">
        <v>0</v>
      </c>
      <c r="L48" s="27">
        <v>0</v>
      </c>
      <c r="M48" s="27">
        <v>0</v>
      </c>
      <c r="N48" s="213">
        <f t="shared" si="4"/>
        <v>3246.3599999999997</v>
      </c>
      <c r="O48" s="104">
        <f t="shared" si="0"/>
        <v>1082.1199999999999</v>
      </c>
    </row>
    <row r="49" spans="1:15" s="25" customFormat="1" ht="12.6" customHeight="1" x14ac:dyDescent="0.2">
      <c r="A49" s="151" t="s">
        <v>98</v>
      </c>
      <c r="B49" s="27">
        <v>1015</v>
      </c>
      <c r="C49" s="27">
        <v>1015</v>
      </c>
      <c r="D49" s="27">
        <v>1095</v>
      </c>
      <c r="E49" s="27"/>
      <c r="F49" s="27"/>
      <c r="G49" s="27"/>
      <c r="H49" s="27"/>
      <c r="I49" s="27"/>
      <c r="J49" s="27"/>
      <c r="K49" s="27">
        <v>0</v>
      </c>
      <c r="L49" s="27">
        <v>0</v>
      </c>
      <c r="M49" s="27">
        <v>0</v>
      </c>
      <c r="N49" s="213">
        <f t="shared" si="4"/>
        <v>3125</v>
      </c>
      <c r="O49" s="104">
        <f t="shared" si="0"/>
        <v>1041.6666666666667</v>
      </c>
    </row>
    <row r="50" spans="1:15" s="25" customFormat="1" ht="12.6" customHeight="1" x14ac:dyDescent="0.2">
      <c r="A50" s="151" t="s">
        <v>99</v>
      </c>
      <c r="B50" s="27">
        <v>749.45</v>
      </c>
      <c r="C50" s="27">
        <v>749.45</v>
      </c>
      <c r="D50" s="27">
        <v>749.45</v>
      </c>
      <c r="E50" s="27"/>
      <c r="F50" s="27"/>
      <c r="G50" s="27"/>
      <c r="H50" s="27"/>
      <c r="I50" s="27"/>
      <c r="J50" s="27"/>
      <c r="K50" s="27">
        <v>0</v>
      </c>
      <c r="L50" s="27">
        <v>0</v>
      </c>
      <c r="M50" s="27">
        <v>0</v>
      </c>
      <c r="N50" s="213">
        <f t="shared" si="4"/>
        <v>2248.3500000000004</v>
      </c>
      <c r="O50" s="104">
        <f t="shared" si="0"/>
        <v>749.45000000000016</v>
      </c>
    </row>
    <row r="51" spans="1:15" s="25" customFormat="1" ht="12.6" customHeight="1" x14ac:dyDescent="0.2">
      <c r="A51" s="151" t="s">
        <v>75</v>
      </c>
      <c r="B51" s="27">
        <v>333.91</v>
      </c>
      <c r="C51" s="27">
        <v>663.11</v>
      </c>
      <c r="D51" s="27">
        <v>415.97</v>
      </c>
      <c r="E51" s="27"/>
      <c r="F51" s="27"/>
      <c r="G51" s="27"/>
      <c r="H51" s="27"/>
      <c r="I51" s="27"/>
      <c r="J51" s="27"/>
      <c r="K51" s="27">
        <v>0</v>
      </c>
      <c r="L51" s="27">
        <v>0</v>
      </c>
      <c r="M51" s="27">
        <v>0</v>
      </c>
      <c r="N51" s="213">
        <f t="shared" si="4"/>
        <v>1412.99</v>
      </c>
      <c r="O51" s="104">
        <f t="shared" si="0"/>
        <v>470.99666666666667</v>
      </c>
    </row>
    <row r="52" spans="1:15" s="25" customFormat="1" ht="12.6" customHeight="1" x14ac:dyDescent="0.2">
      <c r="A52" s="151" t="s">
        <v>138</v>
      </c>
      <c r="B52" s="27">
        <v>130</v>
      </c>
      <c r="C52" s="27">
        <v>130</v>
      </c>
      <c r="D52" s="27">
        <v>130</v>
      </c>
      <c r="E52" s="27"/>
      <c r="F52" s="27"/>
      <c r="G52" s="27"/>
      <c r="H52" s="27"/>
      <c r="I52" s="27"/>
      <c r="J52" s="27"/>
      <c r="K52" s="27">
        <v>0</v>
      </c>
      <c r="L52" s="27">
        <v>0</v>
      </c>
      <c r="M52" s="27">
        <v>0</v>
      </c>
      <c r="N52" s="213">
        <f t="shared" si="4"/>
        <v>390</v>
      </c>
      <c r="O52" s="104">
        <f t="shared" si="0"/>
        <v>130</v>
      </c>
    </row>
    <row r="53" spans="1:15" s="25" customFormat="1" ht="12.6" customHeight="1" x14ac:dyDescent="0.2">
      <c r="A53" s="151" t="s">
        <v>184</v>
      </c>
      <c r="B53" s="27">
        <v>280</v>
      </c>
      <c r="C53" s="27">
        <v>0</v>
      </c>
      <c r="D53" s="27">
        <v>100</v>
      </c>
      <c r="E53" s="27"/>
      <c r="F53" s="27"/>
      <c r="G53" s="27"/>
      <c r="H53" s="27"/>
      <c r="I53" s="27"/>
      <c r="J53" s="27"/>
      <c r="K53" s="27">
        <v>0</v>
      </c>
      <c r="L53" s="27">
        <v>0</v>
      </c>
      <c r="M53" s="27">
        <v>0</v>
      </c>
      <c r="N53" s="213">
        <f t="shared" si="4"/>
        <v>380</v>
      </c>
      <c r="O53" s="104">
        <f t="shared" si="0"/>
        <v>190</v>
      </c>
    </row>
    <row r="54" spans="1:15" s="25" customFormat="1" ht="12.6" customHeight="1" x14ac:dyDescent="0.2">
      <c r="A54" s="151" t="s">
        <v>514</v>
      </c>
      <c r="B54" s="27">
        <v>0</v>
      </c>
      <c r="C54" s="27">
        <v>0</v>
      </c>
      <c r="D54" s="27">
        <v>0</v>
      </c>
      <c r="E54" s="27"/>
      <c r="F54" s="27"/>
      <c r="G54" s="27"/>
      <c r="H54" s="27"/>
      <c r="I54" s="27"/>
      <c r="J54" s="27"/>
      <c r="K54" s="27">
        <v>0</v>
      </c>
      <c r="L54" s="27">
        <v>0</v>
      </c>
      <c r="M54" s="27">
        <v>0</v>
      </c>
      <c r="N54" s="213">
        <f t="shared" si="4"/>
        <v>0</v>
      </c>
      <c r="O54" s="104" t="str">
        <f t="shared" si="0"/>
        <v/>
      </c>
    </row>
    <row r="55" spans="1:15" s="25" customFormat="1" ht="12.6" customHeight="1" x14ac:dyDescent="0.2">
      <c r="A55" s="151" t="s">
        <v>269</v>
      </c>
      <c r="B55" s="27">
        <v>0</v>
      </c>
      <c r="C55" s="27">
        <v>50</v>
      </c>
      <c r="D55" s="27">
        <v>0</v>
      </c>
      <c r="E55" s="27"/>
      <c r="F55" s="27"/>
      <c r="G55" s="27"/>
      <c r="H55" s="27"/>
      <c r="I55" s="27"/>
      <c r="J55" s="27"/>
      <c r="K55" s="27">
        <v>0</v>
      </c>
      <c r="L55" s="27">
        <v>0</v>
      </c>
      <c r="M55" s="27">
        <v>0</v>
      </c>
      <c r="N55" s="213">
        <f t="shared" si="4"/>
        <v>50</v>
      </c>
      <c r="O55" s="104">
        <f t="shared" si="0"/>
        <v>50</v>
      </c>
    </row>
    <row r="56" spans="1:15" s="25" customFormat="1" ht="12.6" customHeight="1" x14ac:dyDescent="0.2">
      <c r="A56" s="151" t="s">
        <v>544</v>
      </c>
      <c r="B56" s="27">
        <v>0</v>
      </c>
      <c r="C56" s="27">
        <v>0</v>
      </c>
      <c r="D56" s="27">
        <v>0</v>
      </c>
      <c r="E56" s="27"/>
      <c r="F56" s="27"/>
      <c r="G56" s="27"/>
      <c r="H56" s="27"/>
      <c r="I56" s="27"/>
      <c r="J56" s="27"/>
      <c r="K56" s="27">
        <v>0</v>
      </c>
      <c r="L56" s="27">
        <v>0</v>
      </c>
      <c r="M56" s="27">
        <v>0</v>
      </c>
      <c r="N56" s="213">
        <f t="shared" si="4"/>
        <v>0</v>
      </c>
      <c r="O56" s="104" t="str">
        <f t="shared" si="0"/>
        <v/>
      </c>
    </row>
    <row r="57" spans="1:15" s="25" customFormat="1" ht="12.6" customHeight="1" x14ac:dyDescent="0.2">
      <c r="A57" s="151" t="s">
        <v>261</v>
      </c>
      <c r="B57" s="27">
        <v>9.5</v>
      </c>
      <c r="C57" s="27">
        <v>45.8</v>
      </c>
      <c r="D57" s="27">
        <v>43</v>
      </c>
      <c r="E57" s="27"/>
      <c r="F57" s="27"/>
      <c r="G57" s="27"/>
      <c r="H57" s="27"/>
      <c r="I57" s="27"/>
      <c r="J57" s="27"/>
      <c r="K57" s="27">
        <v>0</v>
      </c>
      <c r="L57" s="27">
        <v>0</v>
      </c>
      <c r="M57" s="27">
        <v>0</v>
      </c>
      <c r="N57" s="213">
        <f t="shared" si="4"/>
        <v>98.3</v>
      </c>
      <c r="O57" s="104">
        <f t="shared" si="0"/>
        <v>32.766666666666666</v>
      </c>
    </row>
    <row r="58" spans="1:15" s="25" customFormat="1" ht="12.6" customHeight="1" x14ac:dyDescent="0.2">
      <c r="A58" s="151" t="s">
        <v>143</v>
      </c>
      <c r="B58" s="27">
        <v>137.63999999999999</v>
      </c>
      <c r="C58" s="27">
        <v>129.91</v>
      </c>
      <c r="D58" s="27">
        <v>130</v>
      </c>
      <c r="E58" s="27"/>
      <c r="F58" s="27"/>
      <c r="G58" s="27"/>
      <c r="H58" s="27"/>
      <c r="I58" s="27"/>
      <c r="J58" s="27"/>
      <c r="K58" s="27">
        <v>0</v>
      </c>
      <c r="L58" s="27">
        <v>0</v>
      </c>
      <c r="M58" s="27">
        <v>0</v>
      </c>
      <c r="N58" s="213">
        <f t="shared" si="4"/>
        <v>397.54999999999995</v>
      </c>
      <c r="O58" s="104">
        <f t="shared" si="0"/>
        <v>132.51666666666665</v>
      </c>
    </row>
    <row r="59" spans="1:15" s="25" customFormat="1" ht="12.6" customHeight="1" x14ac:dyDescent="0.2">
      <c r="A59" s="151" t="s">
        <v>87</v>
      </c>
      <c r="B59" s="27">
        <v>51.65</v>
      </c>
      <c r="C59" s="27">
        <v>3.09</v>
      </c>
      <c r="D59" s="27">
        <v>142.53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13">
        <f t="shared" si="4"/>
        <v>197.26999999999998</v>
      </c>
      <c r="O59" s="104">
        <f t="shared" si="0"/>
        <v>65.756666666666661</v>
      </c>
    </row>
    <row r="60" spans="1:15" s="25" customFormat="1" ht="12.6" customHeight="1" x14ac:dyDescent="0.2">
      <c r="A60" s="125" t="s">
        <v>127</v>
      </c>
      <c r="B60" s="27">
        <v>0</v>
      </c>
      <c r="C60" s="27">
        <v>0</v>
      </c>
      <c r="D60" s="27">
        <v>0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13">
        <f t="shared" si="4"/>
        <v>0</v>
      </c>
      <c r="O60" s="104" t="str">
        <f t="shared" si="0"/>
        <v/>
      </c>
    </row>
    <row r="61" spans="1:15" s="25" customFormat="1" ht="12.6" customHeight="1" thickBot="1" x14ac:dyDescent="0.25">
      <c r="A61" s="163" t="s">
        <v>1</v>
      </c>
      <c r="B61" s="173">
        <f t="shared" ref="B61:M61" si="5">SUM(B7:B60)</f>
        <v>6848.4</v>
      </c>
      <c r="C61" s="173">
        <f t="shared" si="5"/>
        <v>5637.1399999999994</v>
      </c>
      <c r="D61" s="173">
        <f t="shared" si="5"/>
        <v>6058.67</v>
      </c>
      <c r="E61" s="173">
        <f t="shared" si="5"/>
        <v>0</v>
      </c>
      <c r="F61" s="173">
        <f>SUM(F7:F60)</f>
        <v>0</v>
      </c>
      <c r="G61" s="173">
        <f>SUM(G7:G60)</f>
        <v>0</v>
      </c>
      <c r="H61" s="173">
        <f>SUM(H7:H60)</f>
        <v>0</v>
      </c>
      <c r="I61" s="173">
        <f t="shared" si="5"/>
        <v>0</v>
      </c>
      <c r="J61" s="173">
        <f t="shared" si="5"/>
        <v>0</v>
      </c>
      <c r="K61" s="173">
        <f>SUM(K7:K60)</f>
        <v>0</v>
      </c>
      <c r="L61" s="173">
        <f t="shared" si="5"/>
        <v>0</v>
      </c>
      <c r="M61" s="173">
        <f t="shared" si="5"/>
        <v>0</v>
      </c>
      <c r="N61" s="173">
        <f>SUM(N7:N60)</f>
        <v>18544.21</v>
      </c>
      <c r="O61" s="305">
        <f>IFERROR(AVERAGEIF(B61:M61,"&gt;0"),"")</f>
        <v>6181.4033333333327</v>
      </c>
    </row>
    <row r="62" spans="1:15" s="25" customFormat="1" ht="12.6" customHeight="1" thickBot="1" x14ac:dyDescent="0.25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2"/>
    </row>
    <row r="63" spans="1:15" s="25" customFormat="1" ht="12.6" customHeight="1" thickBot="1" x14ac:dyDescent="0.25">
      <c r="A63" s="63" t="s">
        <v>2</v>
      </c>
      <c r="B63" s="105">
        <f t="shared" ref="B63:O63" si="6">B6</f>
        <v>43831</v>
      </c>
      <c r="C63" s="106">
        <f t="shared" si="6"/>
        <v>43862</v>
      </c>
      <c r="D63" s="106">
        <f t="shared" si="6"/>
        <v>43891</v>
      </c>
      <c r="E63" s="106">
        <f t="shared" si="6"/>
        <v>43922</v>
      </c>
      <c r="F63" s="106">
        <f t="shared" si="6"/>
        <v>43952</v>
      </c>
      <c r="G63" s="106">
        <f t="shared" si="6"/>
        <v>43983</v>
      </c>
      <c r="H63" s="106">
        <f t="shared" si="6"/>
        <v>44013</v>
      </c>
      <c r="I63" s="106">
        <f t="shared" si="6"/>
        <v>44044</v>
      </c>
      <c r="J63" s="106">
        <f t="shared" si="6"/>
        <v>44075</v>
      </c>
      <c r="K63" s="106">
        <f t="shared" si="6"/>
        <v>44105</v>
      </c>
      <c r="L63" s="106">
        <f t="shared" si="6"/>
        <v>44136</v>
      </c>
      <c r="M63" s="106">
        <f t="shared" si="6"/>
        <v>44166</v>
      </c>
      <c r="N63" s="107" t="str">
        <f t="shared" si="6"/>
        <v>Total</v>
      </c>
      <c r="O63" s="118" t="str">
        <f t="shared" si="6"/>
        <v>Média</v>
      </c>
    </row>
    <row r="64" spans="1:15" s="25" customFormat="1" ht="12.6" customHeight="1" x14ac:dyDescent="0.2">
      <c r="A64" s="109" t="s">
        <v>5</v>
      </c>
      <c r="B64" s="27">
        <v>0</v>
      </c>
      <c r="C64" s="27">
        <v>5500</v>
      </c>
      <c r="D64" s="27">
        <v>6000</v>
      </c>
      <c r="E64" s="27"/>
      <c r="F64" s="27"/>
      <c r="G64" s="27"/>
      <c r="H64" s="27"/>
      <c r="I64" s="27"/>
      <c r="J64" s="27"/>
      <c r="K64" s="27">
        <v>0</v>
      </c>
      <c r="L64" s="27">
        <v>0</v>
      </c>
      <c r="M64" s="27">
        <v>0</v>
      </c>
      <c r="N64" s="207">
        <f t="shared" ref="N64:N72" si="7">SUM(B64:M64)</f>
        <v>11500</v>
      </c>
      <c r="O64" s="104">
        <f>IFERROR(AVERAGEIF(B64:M64,"&gt;0"),"")</f>
        <v>5750</v>
      </c>
    </row>
    <row r="65" spans="1:15" s="25" customFormat="1" ht="12.6" customHeight="1" x14ac:dyDescent="0.2">
      <c r="A65" s="109" t="s">
        <v>305</v>
      </c>
      <c r="B65" s="27">
        <v>0</v>
      </c>
      <c r="C65" s="27">
        <v>0</v>
      </c>
      <c r="D65" s="27">
        <v>0</v>
      </c>
      <c r="E65" s="27"/>
      <c r="F65" s="27"/>
      <c r="G65" s="27"/>
      <c r="H65" s="27"/>
      <c r="I65" s="27"/>
      <c r="J65" s="27"/>
      <c r="K65" s="27">
        <v>0</v>
      </c>
      <c r="L65" s="27">
        <v>0</v>
      </c>
      <c r="M65" s="27">
        <v>0</v>
      </c>
      <c r="N65" s="207">
        <f t="shared" si="7"/>
        <v>0</v>
      </c>
      <c r="O65" s="104" t="str">
        <f t="shared" ref="O65:O72" si="8">IFERROR(AVERAGEIF(B65:M65,"&gt;0"),"")</f>
        <v/>
      </c>
    </row>
    <row r="66" spans="1:15" s="25" customFormat="1" ht="12.6" customHeight="1" x14ac:dyDescent="0.2">
      <c r="A66" s="109" t="s">
        <v>541</v>
      </c>
      <c r="B66" s="27">
        <v>0</v>
      </c>
      <c r="C66" s="27">
        <v>0</v>
      </c>
      <c r="D66" s="27">
        <v>0</v>
      </c>
      <c r="E66" s="27"/>
      <c r="F66" s="27"/>
      <c r="G66" s="27"/>
      <c r="H66" s="27"/>
      <c r="I66" s="27"/>
      <c r="J66" s="27"/>
      <c r="K66" s="27">
        <v>0</v>
      </c>
      <c r="L66" s="27">
        <v>0</v>
      </c>
      <c r="M66" s="27">
        <v>0</v>
      </c>
      <c r="N66" s="207">
        <f>SUM(B66:M66)</f>
        <v>0</v>
      </c>
      <c r="O66" s="104" t="str">
        <f t="shared" si="8"/>
        <v/>
      </c>
    </row>
    <row r="67" spans="1:15" s="25" customFormat="1" ht="12.6" customHeight="1" x14ac:dyDescent="0.2">
      <c r="A67" s="177" t="s">
        <v>516</v>
      </c>
      <c r="B67" s="27">
        <v>0</v>
      </c>
      <c r="C67" s="27">
        <v>0</v>
      </c>
      <c r="D67" s="27">
        <v>0</v>
      </c>
      <c r="E67" s="27"/>
      <c r="F67" s="27"/>
      <c r="G67" s="27"/>
      <c r="H67" s="27"/>
      <c r="I67" s="27"/>
      <c r="J67" s="27"/>
      <c r="K67" s="27">
        <v>0</v>
      </c>
      <c r="L67" s="27">
        <v>0</v>
      </c>
      <c r="M67" s="27">
        <v>0</v>
      </c>
      <c r="N67" s="207">
        <f>SUM(B67:M67)</f>
        <v>0</v>
      </c>
      <c r="O67" s="104" t="str">
        <f t="shared" si="8"/>
        <v/>
      </c>
    </row>
    <row r="68" spans="1:15" s="25" customFormat="1" ht="12.6" customHeight="1" x14ac:dyDescent="0.2">
      <c r="A68" s="110" t="s">
        <v>61</v>
      </c>
      <c r="B68" s="27">
        <v>1706</v>
      </c>
      <c r="C68" s="27">
        <v>0</v>
      </c>
      <c r="D68" s="27">
        <v>0</v>
      </c>
      <c r="E68" s="27"/>
      <c r="F68" s="27"/>
      <c r="G68" s="27"/>
      <c r="H68" s="27"/>
      <c r="I68" s="27"/>
      <c r="J68" s="27"/>
      <c r="K68" s="27">
        <v>0</v>
      </c>
      <c r="L68" s="27">
        <v>0</v>
      </c>
      <c r="M68" s="27">
        <v>0</v>
      </c>
      <c r="N68" s="179">
        <f t="shared" si="7"/>
        <v>1706</v>
      </c>
      <c r="O68" s="104">
        <f t="shared" si="8"/>
        <v>1706</v>
      </c>
    </row>
    <row r="69" spans="1:15" s="25" customFormat="1" ht="12.6" customHeight="1" x14ac:dyDescent="0.2">
      <c r="A69" s="110" t="s">
        <v>3</v>
      </c>
      <c r="B69" s="27">
        <v>198.9</v>
      </c>
      <c r="C69" s="27">
        <v>894.2</v>
      </c>
      <c r="D69" s="27">
        <v>103.8</v>
      </c>
      <c r="E69" s="27"/>
      <c r="F69" s="27"/>
      <c r="G69" s="27"/>
      <c r="H69" s="27"/>
      <c r="I69" s="27"/>
      <c r="J69" s="27"/>
      <c r="K69" s="27">
        <v>0</v>
      </c>
      <c r="L69" s="27">
        <v>0</v>
      </c>
      <c r="M69" s="27">
        <v>0</v>
      </c>
      <c r="N69" s="207">
        <f t="shared" si="7"/>
        <v>1196.9000000000001</v>
      </c>
      <c r="O69" s="104">
        <f t="shared" si="8"/>
        <v>398.9666666666667</v>
      </c>
    </row>
    <row r="70" spans="1:15" s="25" customFormat="1" ht="12.6" customHeight="1" x14ac:dyDescent="0.2">
      <c r="A70" s="110" t="s">
        <v>542</v>
      </c>
      <c r="B70" s="27">
        <v>0</v>
      </c>
      <c r="C70" s="27">
        <v>0</v>
      </c>
      <c r="D70" s="27">
        <v>0</v>
      </c>
      <c r="E70" s="27"/>
      <c r="F70" s="27"/>
      <c r="G70" s="27"/>
      <c r="H70" s="27"/>
      <c r="I70" s="27"/>
      <c r="J70" s="27"/>
      <c r="K70" s="27">
        <v>0</v>
      </c>
      <c r="L70" s="27">
        <v>0</v>
      </c>
      <c r="M70" s="27">
        <v>0</v>
      </c>
      <c r="N70" s="207">
        <f>SUM(B70:M70)</f>
        <v>0</v>
      </c>
      <c r="O70" s="104" t="str">
        <f t="shared" si="8"/>
        <v/>
      </c>
    </row>
    <row r="71" spans="1:15" s="25" customFormat="1" ht="12.6" customHeight="1" x14ac:dyDescent="0.2">
      <c r="A71" s="110" t="s">
        <v>508</v>
      </c>
      <c r="B71" s="27">
        <v>0</v>
      </c>
      <c r="C71" s="27">
        <v>0</v>
      </c>
      <c r="D71" s="27">
        <v>0</v>
      </c>
      <c r="E71" s="27"/>
      <c r="F71" s="27"/>
      <c r="G71" s="27"/>
      <c r="H71" s="27"/>
      <c r="I71" s="27"/>
      <c r="J71" s="27"/>
      <c r="K71" s="27">
        <v>0</v>
      </c>
      <c r="L71" s="27">
        <v>0</v>
      </c>
      <c r="M71" s="27">
        <v>0</v>
      </c>
      <c r="N71" s="207">
        <f>SUM(B71:M71)</f>
        <v>0</v>
      </c>
      <c r="O71" s="104" t="str">
        <f t="shared" si="8"/>
        <v/>
      </c>
    </row>
    <row r="72" spans="1:15" s="25" customFormat="1" ht="12.6" customHeight="1" x14ac:dyDescent="0.2">
      <c r="A72" s="110" t="s">
        <v>363</v>
      </c>
      <c r="B72" s="27">
        <v>44.85</v>
      </c>
      <c r="C72" s="27">
        <v>28.73</v>
      </c>
      <c r="D72" s="27">
        <v>35.1</v>
      </c>
      <c r="E72" s="27"/>
      <c r="F72" s="27"/>
      <c r="G72" s="27"/>
      <c r="H72" s="27"/>
      <c r="I72" s="27"/>
      <c r="J72" s="27"/>
      <c r="K72" s="27">
        <v>0</v>
      </c>
      <c r="L72" s="27">
        <v>0</v>
      </c>
      <c r="M72" s="27">
        <v>0</v>
      </c>
      <c r="N72" s="207">
        <f t="shared" si="7"/>
        <v>108.68</v>
      </c>
      <c r="O72" s="104">
        <f t="shared" si="8"/>
        <v>36.226666666666667</v>
      </c>
    </row>
    <row r="73" spans="1:15" s="25" customFormat="1" ht="12.6" customHeight="1" thickBot="1" x14ac:dyDescent="0.25">
      <c r="A73" s="171" t="s">
        <v>1</v>
      </c>
      <c r="B73" s="172">
        <f t="shared" ref="B73:M73" si="9">SUM(B64:B72)</f>
        <v>1949.75</v>
      </c>
      <c r="C73" s="172">
        <f t="shared" si="9"/>
        <v>6422.9299999999994</v>
      </c>
      <c r="D73" s="172">
        <f t="shared" si="9"/>
        <v>6138.9000000000005</v>
      </c>
      <c r="E73" s="172">
        <f t="shared" si="9"/>
        <v>0</v>
      </c>
      <c r="F73" s="172">
        <f t="shared" si="9"/>
        <v>0</v>
      </c>
      <c r="G73" s="172">
        <f t="shared" si="9"/>
        <v>0</v>
      </c>
      <c r="H73" s="172">
        <f t="shared" si="9"/>
        <v>0</v>
      </c>
      <c r="I73" s="172">
        <f t="shared" si="9"/>
        <v>0</v>
      </c>
      <c r="J73" s="172">
        <f t="shared" si="9"/>
        <v>0</v>
      </c>
      <c r="K73" s="172">
        <f t="shared" si="9"/>
        <v>0</v>
      </c>
      <c r="L73" s="172">
        <f t="shared" si="9"/>
        <v>0</v>
      </c>
      <c r="M73" s="172">
        <f t="shared" si="9"/>
        <v>0</v>
      </c>
      <c r="N73" s="172">
        <f>SUM(B73:M73)</f>
        <v>14511.580000000002</v>
      </c>
      <c r="O73" s="294">
        <f>IFERROR(AVERAGEIF(B73:M73,"&gt;0"),"")</f>
        <v>4837.1933333333336</v>
      </c>
    </row>
    <row r="74" spans="1:15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5" s="34" customFormat="1" ht="12.6" customHeight="1" thickBot="1" x14ac:dyDescent="0.25">
      <c r="A75" s="180" t="s">
        <v>9</v>
      </c>
      <c r="B75" s="181">
        <f>'[2]2020'!C20</f>
        <v>15145.73</v>
      </c>
      <c r="C75" s="181">
        <f>'[2]2020'!D20</f>
        <v>16335.99</v>
      </c>
      <c r="D75" s="181">
        <f>'[2]2020'!E20</f>
        <v>16618.599999999999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f>'[2]2020'!K20</f>
        <v>0</v>
      </c>
      <c r="K75" s="181">
        <f>'[2]2020'!L20</f>
        <v>0</v>
      </c>
      <c r="L75" s="181">
        <f>'[2]2020'!M20</f>
        <v>0</v>
      </c>
      <c r="M75" s="181">
        <f>'[2]2020'!N20</f>
        <v>0</v>
      </c>
      <c r="N75" s="43"/>
      <c r="O75" s="43"/>
    </row>
    <row r="76" spans="1:15" s="25" customFormat="1" ht="14.1" customHeight="1" x14ac:dyDescent="0.2">
      <c r="N76" s="34"/>
    </row>
    <row r="77" spans="1:15" s="25" customFormat="1" ht="14.1" customHeight="1" x14ac:dyDescent="0.2">
      <c r="N77" s="34"/>
    </row>
    <row r="78" spans="1:15" ht="14.1" customHeight="1" x14ac:dyDescent="0.2"/>
    <row r="79" spans="1:15" ht="14.1" customHeight="1" x14ac:dyDescent="0.2"/>
    <row r="80" spans="1:15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J61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:O64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42578125" style="44" customWidth="1"/>
    <col min="2" max="2" width="9.42578125" style="44" customWidth="1"/>
    <col min="3" max="3" width="8.5703125" style="44" customWidth="1"/>
    <col min="4" max="4" width="9.5703125" style="44" customWidth="1"/>
    <col min="5" max="5" width="9.7109375" style="44" customWidth="1"/>
    <col min="6" max="6" width="10" style="44" bestFit="1" customWidth="1"/>
    <col min="7" max="8" width="9" style="44" bestFit="1" customWidth="1"/>
    <col min="9" max="9" width="10" style="44" bestFit="1" customWidth="1"/>
    <col min="10" max="10" width="9.5703125" style="44" bestFit="1" customWidth="1"/>
    <col min="11" max="12" width="9" style="44" bestFit="1" customWidth="1"/>
    <col min="13" max="13" width="10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v>43831</v>
      </c>
      <c r="C6" s="100">
        <v>43862</v>
      </c>
      <c r="D6" s="100">
        <v>43891</v>
      </c>
      <c r="E6" s="100">
        <v>43922</v>
      </c>
      <c r="F6" s="100">
        <v>43952</v>
      </c>
      <c r="G6" s="100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113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46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509</v>
      </c>
      <c r="B8" s="26">
        <v>93.4</v>
      </c>
      <c r="C8" s="26">
        <v>93.4</v>
      </c>
      <c r="D8" s="26">
        <v>91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si="0"/>
        <v>277.8</v>
      </c>
      <c r="O8" s="104">
        <f t="shared" ref="O8:O46" si="1">IFERROR(AVERAGEIF(B8:M8,"&gt;0"),"")</f>
        <v>92.600000000000009</v>
      </c>
    </row>
    <row r="9" spans="1:15" s="25" customFormat="1" ht="12.6" customHeight="1" x14ac:dyDescent="0.2">
      <c r="A9" s="158" t="s">
        <v>278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213">
        <f>SUM(B9:M9)</f>
        <v>0</v>
      </c>
      <c r="O9" s="104" t="str">
        <f t="shared" si="1"/>
        <v/>
      </c>
    </row>
    <row r="10" spans="1:15" s="25" customFormat="1" ht="12.6" customHeight="1" x14ac:dyDescent="0.2">
      <c r="A10" s="103" t="s">
        <v>614</v>
      </c>
      <c r="B10" s="26">
        <v>667.5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>SUM(B10:M10)</f>
        <v>667.5</v>
      </c>
      <c r="O10" s="104">
        <f t="shared" si="1"/>
        <v>667.5</v>
      </c>
    </row>
    <row r="11" spans="1:15" s="25" customFormat="1" ht="12.6" customHeight="1" x14ac:dyDescent="0.2">
      <c r="A11" s="103" t="s">
        <v>157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154</v>
      </c>
      <c r="B12" s="26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182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03" t="s">
        <v>492</v>
      </c>
      <c r="B14" s="26">
        <v>0</v>
      </c>
      <c r="C14" s="26">
        <v>100.59</v>
      </c>
      <c r="D14" s="26">
        <v>1986.77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0"/>
        <v>2087.36</v>
      </c>
      <c r="O14" s="104">
        <f>IFERROR(AVERAGEIF(B14:M14,"&gt;0"),"")</f>
        <v>1043.68</v>
      </c>
    </row>
    <row r="15" spans="1:15" s="25" customFormat="1" ht="12.6" customHeight="1" x14ac:dyDescent="0.2">
      <c r="A15" s="103" t="s">
        <v>245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0"/>
        <v>0</v>
      </c>
      <c r="O15" s="104" t="str">
        <f t="shared" ref="O15:O22" si="2">IFERROR(AVERAGEIF(B15:M15,"&gt;0"),"")</f>
        <v/>
      </c>
    </row>
    <row r="16" spans="1:15" s="25" customFormat="1" ht="12.6" customHeight="1" x14ac:dyDescent="0.2">
      <c r="A16" s="103" t="s">
        <v>67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0"/>
        <v>0</v>
      </c>
      <c r="O16" s="104" t="str">
        <f t="shared" si="2"/>
        <v/>
      </c>
    </row>
    <row r="17" spans="1:15" s="25" customFormat="1" ht="12.6" customHeight="1" x14ac:dyDescent="0.2">
      <c r="A17" s="103" t="s">
        <v>545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>SUM(B17:M17)</f>
        <v>0</v>
      </c>
      <c r="O17" s="104" t="str">
        <f t="shared" si="2"/>
        <v/>
      </c>
    </row>
    <row r="18" spans="1:15" s="25" customFormat="1" ht="12.6" customHeight="1" x14ac:dyDescent="0.2">
      <c r="A18" s="103" t="s">
        <v>159</v>
      </c>
      <c r="B18" s="26">
        <v>0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0"/>
        <v>0</v>
      </c>
      <c r="O18" s="104" t="str">
        <f t="shared" si="2"/>
        <v/>
      </c>
    </row>
    <row r="19" spans="1:15" s="25" customFormat="1" ht="12.6" customHeight="1" x14ac:dyDescent="0.2">
      <c r="A19" s="103" t="s">
        <v>635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>SUM(B19:M19)</f>
        <v>0</v>
      </c>
      <c r="O19" s="104" t="str">
        <f t="shared" si="2"/>
        <v/>
      </c>
    </row>
    <row r="20" spans="1:15" s="25" customFormat="1" ht="12.6" customHeight="1" x14ac:dyDescent="0.2">
      <c r="A20" s="103" t="s">
        <v>636</v>
      </c>
      <c r="B20" s="26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>SUM(B20:M20)</f>
        <v>0</v>
      </c>
      <c r="O20" s="104" t="str">
        <f t="shared" si="2"/>
        <v/>
      </c>
    </row>
    <row r="21" spans="1:15" s="25" customFormat="1" ht="12.6" customHeight="1" x14ac:dyDescent="0.2">
      <c r="A21" s="103" t="s">
        <v>158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0"/>
        <v>0</v>
      </c>
      <c r="O21" s="104" t="str">
        <f t="shared" si="2"/>
        <v/>
      </c>
    </row>
    <row r="22" spans="1:15" s="25" customFormat="1" ht="12.6" customHeight="1" x14ac:dyDescent="0.2">
      <c r="A22" s="103" t="s">
        <v>141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0</v>
      </c>
      <c r="O22" s="104" t="str">
        <f t="shared" si="2"/>
        <v/>
      </c>
    </row>
    <row r="23" spans="1:15" s="25" customFormat="1" ht="12.6" customHeight="1" x14ac:dyDescent="0.2">
      <c r="A23" s="103" t="s">
        <v>88</v>
      </c>
      <c r="B23" s="26">
        <v>65</v>
      </c>
      <c r="C23" s="26">
        <v>72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137</v>
      </c>
      <c r="O23" s="104">
        <f t="shared" si="1"/>
        <v>68.5</v>
      </c>
    </row>
    <row r="24" spans="1:15" s="25" customFormat="1" ht="12.6" customHeight="1" x14ac:dyDescent="0.2">
      <c r="A24" s="103" t="s">
        <v>176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>SUM(B24:M24)</f>
        <v>0</v>
      </c>
      <c r="O24" s="104" t="str">
        <f t="shared" si="1"/>
        <v/>
      </c>
    </row>
    <row r="25" spans="1:15" s="25" customFormat="1" ht="12.6" customHeight="1" x14ac:dyDescent="0.2">
      <c r="A25" s="103" t="s">
        <v>413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>SUM(B25:M25)</f>
        <v>0</v>
      </c>
      <c r="O25" s="104" t="str">
        <f t="shared" si="1"/>
        <v/>
      </c>
    </row>
    <row r="26" spans="1:15" s="25" customFormat="1" ht="12.6" customHeight="1" x14ac:dyDescent="0.2">
      <c r="A26" s="103" t="s">
        <v>77</v>
      </c>
      <c r="B26" s="26">
        <v>0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0</v>
      </c>
      <c r="O26" s="104" t="str">
        <f t="shared" si="1"/>
        <v/>
      </c>
    </row>
    <row r="27" spans="1:15" s="25" customFormat="1" ht="12.6" customHeight="1" x14ac:dyDescent="0.2">
      <c r="A27" s="103" t="s">
        <v>111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103" t="s">
        <v>69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03" t="s">
        <v>76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0</v>
      </c>
      <c r="O29" s="104" t="str">
        <f t="shared" si="1"/>
        <v/>
      </c>
    </row>
    <row r="30" spans="1:15" s="25" customFormat="1" ht="12.6" customHeight="1" x14ac:dyDescent="0.2">
      <c r="A30" s="103" t="s">
        <v>132</v>
      </c>
      <c r="B30" s="26">
        <v>0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03" t="s">
        <v>668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79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103" t="s">
        <v>181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0</v>
      </c>
      <c r="O32" s="104" t="str">
        <f t="shared" si="1"/>
        <v/>
      </c>
    </row>
    <row r="33" spans="1:15" s="25" customFormat="1" ht="12.6" customHeight="1" x14ac:dyDescent="0.2">
      <c r="A33" s="260" t="s">
        <v>372</v>
      </c>
      <c r="B33" s="26">
        <v>29.81</v>
      </c>
      <c r="C33" s="26">
        <v>29.81</v>
      </c>
      <c r="D33" s="26">
        <v>29.81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>SUM(B33:M33)</f>
        <v>89.429999999999993</v>
      </c>
      <c r="O33" s="104">
        <f t="shared" si="1"/>
        <v>29.81</v>
      </c>
    </row>
    <row r="34" spans="1:15" s="25" customFormat="1" ht="12.6" customHeight="1" x14ac:dyDescent="0.2">
      <c r="A34" s="103" t="s">
        <v>546</v>
      </c>
      <c r="B34" s="26">
        <v>0</v>
      </c>
      <c r="C34" s="26">
        <v>0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0</v>
      </c>
      <c r="O34" s="104" t="str">
        <f t="shared" si="1"/>
        <v/>
      </c>
    </row>
    <row r="35" spans="1:15" s="25" customFormat="1" ht="12.6" customHeight="1" x14ac:dyDescent="0.2">
      <c r="A35" s="103" t="s">
        <v>524</v>
      </c>
      <c r="B35" s="26">
        <v>0</v>
      </c>
      <c r="C35" s="26">
        <v>1123.97</v>
      </c>
      <c r="D35" s="26">
        <v>760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0"/>
        <v>1883.97</v>
      </c>
      <c r="O35" s="104">
        <f t="shared" si="1"/>
        <v>941.98500000000001</v>
      </c>
    </row>
    <row r="36" spans="1:15" s="25" customFormat="1" ht="12.6" customHeight="1" x14ac:dyDescent="0.2">
      <c r="A36" s="103" t="s">
        <v>532</v>
      </c>
      <c r="B36" s="26">
        <v>500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0"/>
        <v>500</v>
      </c>
      <c r="O36" s="104">
        <f t="shared" si="1"/>
        <v>500</v>
      </c>
    </row>
    <row r="37" spans="1:15" s="25" customFormat="1" ht="12.6" customHeight="1" x14ac:dyDescent="0.2">
      <c r="A37" s="103" t="s">
        <v>501</v>
      </c>
      <c r="B37" s="26">
        <v>53.8</v>
      </c>
      <c r="C37" s="26">
        <v>9.1999999999999993</v>
      </c>
      <c r="D37" s="26">
        <v>10.3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0"/>
        <v>73.3</v>
      </c>
      <c r="O37" s="104">
        <f t="shared" si="1"/>
        <v>24.433333333333334</v>
      </c>
    </row>
    <row r="38" spans="1:15" s="25" customFormat="1" ht="12.6" customHeight="1" x14ac:dyDescent="0.2">
      <c r="A38" s="103" t="s">
        <v>95</v>
      </c>
      <c r="B38" s="26">
        <v>504.84</v>
      </c>
      <c r="C38" s="26">
        <v>323.61</v>
      </c>
      <c r="D38" s="26">
        <v>472.45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0"/>
        <v>1300.9000000000001</v>
      </c>
      <c r="O38" s="104">
        <f t="shared" si="1"/>
        <v>433.63333333333338</v>
      </c>
    </row>
    <row r="39" spans="1:15" s="25" customFormat="1" ht="12.6" customHeight="1" x14ac:dyDescent="0.2">
      <c r="A39" s="103" t="s">
        <v>98</v>
      </c>
      <c r="B39" s="26">
        <v>230</v>
      </c>
      <c r="C39" s="26">
        <v>0</v>
      </c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0"/>
        <v>230</v>
      </c>
      <c r="O39" s="104">
        <f t="shared" si="1"/>
        <v>230</v>
      </c>
    </row>
    <row r="40" spans="1:15" s="25" customFormat="1" ht="12.6" customHeight="1" x14ac:dyDescent="0.2">
      <c r="A40" s="103" t="s">
        <v>99</v>
      </c>
      <c r="B40" s="26">
        <v>233.86</v>
      </c>
      <c r="C40" s="26">
        <v>233.88</v>
      </c>
      <c r="D40" s="26">
        <v>233.88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0"/>
        <v>701.62</v>
      </c>
      <c r="O40" s="104">
        <f t="shared" si="1"/>
        <v>233.87333333333333</v>
      </c>
    </row>
    <row r="41" spans="1:15" s="25" customFormat="1" ht="12.6" customHeight="1" x14ac:dyDescent="0.2">
      <c r="A41" s="103" t="s">
        <v>74</v>
      </c>
      <c r="B41" s="26">
        <v>145</v>
      </c>
      <c r="C41" s="26">
        <v>145</v>
      </c>
      <c r="D41" s="26">
        <v>145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435</v>
      </c>
      <c r="O41" s="104">
        <f t="shared" si="1"/>
        <v>145</v>
      </c>
    </row>
    <row r="42" spans="1:15" s="25" customFormat="1" ht="12.6" customHeight="1" x14ac:dyDescent="0.2">
      <c r="A42" s="103" t="s">
        <v>75</v>
      </c>
      <c r="B42" s="26">
        <v>193.45</v>
      </c>
      <c r="C42" s="26">
        <v>271.44</v>
      </c>
      <c r="D42" s="26">
        <v>237.91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702.8</v>
      </c>
      <c r="O42" s="104">
        <f t="shared" si="1"/>
        <v>234.26666666666665</v>
      </c>
    </row>
    <row r="43" spans="1:15" s="25" customFormat="1" ht="12.6" customHeight="1" x14ac:dyDescent="0.2">
      <c r="A43" s="103" t="s">
        <v>353</v>
      </c>
      <c r="B43" s="26">
        <v>0</v>
      </c>
      <c r="C43" s="26">
        <v>0</v>
      </c>
      <c r="D43" s="26">
        <v>0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0</v>
      </c>
      <c r="O43" s="104" t="str">
        <f t="shared" si="1"/>
        <v/>
      </c>
    </row>
    <row r="44" spans="1:15" s="25" customFormat="1" ht="12.6" customHeight="1" x14ac:dyDescent="0.2">
      <c r="A44" s="103" t="s">
        <v>79</v>
      </c>
      <c r="B44" s="26">
        <v>43.5</v>
      </c>
      <c r="C44" s="26">
        <v>42.3</v>
      </c>
      <c r="D44" s="26">
        <v>42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127.8</v>
      </c>
      <c r="O44" s="104">
        <f t="shared" si="1"/>
        <v>42.6</v>
      </c>
    </row>
    <row r="45" spans="1:15" s="25" customFormat="1" ht="12.6" customHeight="1" x14ac:dyDescent="0.2">
      <c r="A45" s="103" t="s">
        <v>81</v>
      </c>
      <c r="B45" s="26">
        <v>129.94</v>
      </c>
      <c r="C45" s="26">
        <v>129.91</v>
      </c>
      <c r="D45" s="26">
        <v>129.88999999999999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389.74</v>
      </c>
      <c r="O45" s="104">
        <f t="shared" si="1"/>
        <v>129.91333333333333</v>
      </c>
    </row>
    <row r="46" spans="1:15" s="25" customFormat="1" ht="12.6" customHeight="1" x14ac:dyDescent="0.2">
      <c r="A46" s="103" t="s">
        <v>87</v>
      </c>
      <c r="B46" s="26">
        <v>0.73</v>
      </c>
      <c r="C46" s="26">
        <v>0</v>
      </c>
      <c r="D46" s="26">
        <v>0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0.73</v>
      </c>
      <c r="O46" s="104">
        <f t="shared" si="1"/>
        <v>0.73</v>
      </c>
    </row>
    <row r="47" spans="1:15" s="25" customFormat="1" ht="12.6" customHeight="1" thickBot="1" x14ac:dyDescent="0.25">
      <c r="A47" s="163" t="s">
        <v>1</v>
      </c>
      <c r="B47" s="173">
        <f t="shared" ref="B47:M47" si="3">SUM(B7:B46)</f>
        <v>2890.83</v>
      </c>
      <c r="C47" s="173">
        <f>SUM(C7:C46)</f>
        <v>2575.11</v>
      </c>
      <c r="D47" s="173">
        <f t="shared" si="3"/>
        <v>4139.01</v>
      </c>
      <c r="E47" s="173">
        <f t="shared" si="3"/>
        <v>0</v>
      </c>
      <c r="F47" s="173">
        <f>SUM(F7:F46)</f>
        <v>0</v>
      </c>
      <c r="G47" s="173">
        <f t="shared" si="3"/>
        <v>0</v>
      </c>
      <c r="H47" s="173">
        <f t="shared" si="3"/>
        <v>0</v>
      </c>
      <c r="I47" s="173">
        <f t="shared" si="3"/>
        <v>0</v>
      </c>
      <c r="J47" s="173">
        <f t="shared" si="3"/>
        <v>0</v>
      </c>
      <c r="K47" s="173">
        <f t="shared" si="3"/>
        <v>0</v>
      </c>
      <c r="L47" s="173">
        <f t="shared" si="3"/>
        <v>0</v>
      </c>
      <c r="M47" s="173">
        <f t="shared" si="3"/>
        <v>0</v>
      </c>
      <c r="N47" s="173">
        <f>SUM(N7:N46)</f>
        <v>9604.9499999999989</v>
      </c>
      <c r="O47" s="305">
        <f>IFERROR(AVERAGEIF(B47:M47,"&gt;0"),"")</f>
        <v>3201.65</v>
      </c>
    </row>
    <row r="48" spans="1:15" s="25" customFormat="1" ht="12.6" customHeight="1" thickBot="1" x14ac:dyDescent="0.25"/>
    <row r="49" spans="1:15" s="25" customFormat="1" ht="12.6" customHeight="1" thickBot="1" x14ac:dyDescent="0.25">
      <c r="A49" s="63" t="s">
        <v>2</v>
      </c>
      <c r="B49" s="105">
        <f t="shared" ref="B49:O49" si="4">B6</f>
        <v>43831</v>
      </c>
      <c r="C49" s="106">
        <f t="shared" si="4"/>
        <v>43862</v>
      </c>
      <c r="D49" s="106">
        <f t="shared" si="4"/>
        <v>43891</v>
      </c>
      <c r="E49" s="106">
        <f t="shared" si="4"/>
        <v>43922</v>
      </c>
      <c r="F49" s="106">
        <f t="shared" si="4"/>
        <v>43952</v>
      </c>
      <c r="G49" s="106">
        <f t="shared" si="4"/>
        <v>43983</v>
      </c>
      <c r="H49" s="106">
        <f t="shared" si="4"/>
        <v>44013</v>
      </c>
      <c r="I49" s="106">
        <f t="shared" si="4"/>
        <v>44044</v>
      </c>
      <c r="J49" s="106">
        <f t="shared" si="4"/>
        <v>44075</v>
      </c>
      <c r="K49" s="106">
        <f t="shared" si="4"/>
        <v>44105</v>
      </c>
      <c r="L49" s="106">
        <f t="shared" si="4"/>
        <v>44136</v>
      </c>
      <c r="M49" s="106">
        <f t="shared" si="4"/>
        <v>44166</v>
      </c>
      <c r="N49" s="107" t="str">
        <f t="shared" si="4"/>
        <v>Total</v>
      </c>
      <c r="O49" s="118" t="str">
        <f t="shared" si="4"/>
        <v>Média</v>
      </c>
    </row>
    <row r="50" spans="1:15" s="25" customFormat="1" ht="12.6" customHeight="1" x14ac:dyDescent="0.2">
      <c r="A50" s="109" t="s">
        <v>5</v>
      </c>
      <c r="B50" s="26">
        <v>0</v>
      </c>
      <c r="C50" s="26">
        <v>3000</v>
      </c>
      <c r="D50" s="26">
        <v>4000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207">
        <f t="shared" ref="N50:N60" si="5">SUM(B50:M50)</f>
        <v>7000</v>
      </c>
      <c r="O50" s="104">
        <f>IFERROR(AVERAGEIF(B50:M50,"&gt;0"),"")</f>
        <v>3500</v>
      </c>
    </row>
    <row r="51" spans="1:15" s="25" customFormat="1" ht="12.6" customHeight="1" x14ac:dyDescent="0.2">
      <c r="A51" s="109" t="s">
        <v>305</v>
      </c>
      <c r="B51" s="26">
        <v>0</v>
      </c>
      <c r="C51" s="26">
        <v>0</v>
      </c>
      <c r="D51" s="26">
        <v>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07">
        <f t="shared" si="5"/>
        <v>0</v>
      </c>
      <c r="O51" s="104" t="str">
        <f t="shared" ref="O51:O59" si="6">IFERROR(AVERAGEIF(B51:M51,"&gt;0"),"")</f>
        <v/>
      </c>
    </row>
    <row r="52" spans="1:15" s="25" customFormat="1" ht="12.6" customHeight="1" x14ac:dyDescent="0.2">
      <c r="A52" s="109" t="s">
        <v>479</v>
      </c>
      <c r="B52" s="26">
        <v>0</v>
      </c>
      <c r="C52" s="26">
        <v>0</v>
      </c>
      <c r="D52" s="26">
        <v>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5"/>
        <v>0</v>
      </c>
      <c r="O52" s="104" t="str">
        <f t="shared" si="6"/>
        <v/>
      </c>
    </row>
    <row r="53" spans="1:15" s="25" customFormat="1" ht="12.6" customHeight="1" x14ac:dyDescent="0.2">
      <c r="A53" s="110" t="s">
        <v>148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07">
        <f t="shared" si="5"/>
        <v>0</v>
      </c>
      <c r="O53" s="104" t="str">
        <f t="shared" si="6"/>
        <v/>
      </c>
    </row>
    <row r="54" spans="1:15" s="25" customFormat="1" ht="12.6" customHeight="1" x14ac:dyDescent="0.2">
      <c r="A54" s="110" t="s">
        <v>61</v>
      </c>
      <c r="B54" s="26">
        <v>705</v>
      </c>
      <c r="C54" s="26">
        <v>400.17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07">
        <f t="shared" si="5"/>
        <v>1105.17</v>
      </c>
      <c r="O54" s="104">
        <f t="shared" si="6"/>
        <v>552.58500000000004</v>
      </c>
    </row>
    <row r="55" spans="1:15" s="25" customFormat="1" ht="12.6" customHeight="1" x14ac:dyDescent="0.2">
      <c r="A55" s="110" t="s">
        <v>3</v>
      </c>
      <c r="B55" s="26">
        <v>22.08</v>
      </c>
      <c r="C55" s="26">
        <v>55</v>
      </c>
      <c r="D55" s="26">
        <v>37.04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07">
        <f t="shared" si="5"/>
        <v>114.12</v>
      </c>
      <c r="O55" s="104">
        <f t="shared" si="6"/>
        <v>38.04</v>
      </c>
    </row>
    <row r="56" spans="1:15" s="25" customFormat="1" ht="12.6" customHeight="1" x14ac:dyDescent="0.2">
      <c r="A56" s="110" t="s">
        <v>508</v>
      </c>
      <c r="B56" s="26">
        <v>0</v>
      </c>
      <c r="C56" s="26">
        <v>0</v>
      </c>
      <c r="D56" s="26">
        <v>0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207">
        <f>SUM(B56:M56)</f>
        <v>0</v>
      </c>
      <c r="O56" s="104" t="str">
        <f t="shared" si="6"/>
        <v/>
      </c>
    </row>
    <row r="57" spans="1:15" s="25" customFormat="1" ht="12.6" customHeight="1" x14ac:dyDescent="0.2">
      <c r="A57" s="110" t="s">
        <v>442</v>
      </c>
      <c r="B57" s="26">
        <v>0</v>
      </c>
      <c r="C57" s="26">
        <v>0</v>
      </c>
      <c r="D57" s="26">
        <v>0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207">
        <f t="shared" si="5"/>
        <v>0</v>
      </c>
      <c r="O57" s="104" t="str">
        <f t="shared" si="6"/>
        <v/>
      </c>
    </row>
    <row r="58" spans="1:15" s="25" customFormat="1" ht="12.6" customHeight="1" x14ac:dyDescent="0.2">
      <c r="A58" s="110" t="s">
        <v>652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07"/>
      <c r="O58" s="104"/>
    </row>
    <row r="59" spans="1:15" s="25" customFormat="1" ht="12.6" customHeight="1" x14ac:dyDescent="0.2">
      <c r="A59" s="110" t="s">
        <v>65</v>
      </c>
      <c r="B59" s="26">
        <v>114.57</v>
      </c>
      <c r="C59" s="26">
        <v>78.53</v>
      </c>
      <c r="D59" s="26">
        <v>92.11</v>
      </c>
      <c r="E59" s="26"/>
      <c r="F59" s="26"/>
      <c r="G59" s="26"/>
      <c r="H59" s="26"/>
      <c r="I59" s="26"/>
      <c r="J59" s="26"/>
      <c r="K59" s="26">
        <v>0</v>
      </c>
      <c r="L59" s="26">
        <v>0</v>
      </c>
      <c r="M59" s="26">
        <v>0</v>
      </c>
      <c r="N59" s="207">
        <f t="shared" si="5"/>
        <v>285.20999999999998</v>
      </c>
      <c r="O59" s="104">
        <f t="shared" si="6"/>
        <v>95.07</v>
      </c>
    </row>
    <row r="60" spans="1:15" s="25" customFormat="1" ht="12.6" customHeight="1" thickBot="1" x14ac:dyDescent="0.25">
      <c r="A60" s="171" t="s">
        <v>1</v>
      </c>
      <c r="B60" s="172">
        <f t="shared" ref="B60:M60" si="7">SUM(B50:B59)</f>
        <v>841.65000000000009</v>
      </c>
      <c r="C60" s="172">
        <f t="shared" si="7"/>
        <v>3533.7000000000003</v>
      </c>
      <c r="D60" s="172">
        <f>SUM(D50:D59)</f>
        <v>4129.1499999999996</v>
      </c>
      <c r="E60" s="172">
        <f t="shared" si="7"/>
        <v>0</v>
      </c>
      <c r="F60" s="172">
        <f t="shared" si="7"/>
        <v>0</v>
      </c>
      <c r="G60" s="172">
        <f t="shared" si="7"/>
        <v>0</v>
      </c>
      <c r="H60" s="172">
        <f t="shared" si="7"/>
        <v>0</v>
      </c>
      <c r="I60" s="172">
        <f t="shared" si="7"/>
        <v>0</v>
      </c>
      <c r="J60" s="172">
        <f t="shared" si="7"/>
        <v>0</v>
      </c>
      <c r="K60" s="172">
        <f t="shared" si="7"/>
        <v>0</v>
      </c>
      <c r="L60" s="172">
        <f t="shared" si="7"/>
        <v>0</v>
      </c>
      <c r="M60" s="172">
        <f t="shared" si="7"/>
        <v>0</v>
      </c>
      <c r="N60" s="172">
        <f t="shared" si="5"/>
        <v>8504.5</v>
      </c>
      <c r="O60" s="294">
        <f>IFERROR(AVERAGEIF(B60:M60,"&gt;0"),"")</f>
        <v>2834.8333333333335</v>
      </c>
    </row>
    <row r="61" spans="1:15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5" s="34" customFormat="1" ht="12.6" customHeight="1" thickBot="1" x14ac:dyDescent="0.25">
      <c r="A62" s="180" t="s">
        <v>9</v>
      </c>
      <c r="B62" s="181">
        <f>'[2]2020'!C21</f>
        <v>32389.42</v>
      </c>
      <c r="C62" s="181">
        <f>'[2]2020'!D21</f>
        <v>33423.29</v>
      </c>
      <c r="D62" s="181">
        <f>'[2]2020'!E21</f>
        <v>33462.339999999997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f>'[2]2020'!K21</f>
        <v>0</v>
      </c>
      <c r="K62" s="181">
        <f>'[2]2020'!L21</f>
        <v>0</v>
      </c>
      <c r="L62" s="181">
        <f>'[2]2020'!M21</f>
        <v>0</v>
      </c>
      <c r="M62" s="181">
        <f>'[2]2020'!N21</f>
        <v>0</v>
      </c>
      <c r="N62" s="42"/>
      <c r="O62" s="42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7:M4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:O61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140625" style="44" customWidth="1"/>
    <col min="2" max="3" width="9" style="44" bestFit="1" customWidth="1"/>
    <col min="4" max="4" width="10" style="44" bestFit="1" customWidth="1"/>
    <col min="5" max="5" width="10.140625" style="44" customWidth="1"/>
    <col min="6" max="9" width="9" style="44" bestFit="1" customWidth="1"/>
    <col min="10" max="10" width="11" style="44" bestFit="1" customWidth="1"/>
    <col min="11" max="13" width="9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" customHeight="1" thickBot="1" x14ac:dyDescent="0.25">
      <c r="A4" s="525" t="s">
        <v>46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" customHeight="1" x14ac:dyDescent="0.2">
      <c r="A6" s="153" t="s">
        <v>0</v>
      </c>
      <c r="B6" s="154">
        <f>APUCARANA!B6</f>
        <v>43831</v>
      </c>
      <c r="C6" s="154">
        <f>APUCARANA!C6</f>
        <v>43862</v>
      </c>
      <c r="D6" s="154">
        <f>APUCARANA!D6</f>
        <v>43891</v>
      </c>
      <c r="E6" s="154">
        <f>APUCARANA!E6</f>
        <v>43922</v>
      </c>
      <c r="F6" s="154">
        <f>APUCARANA!F6</f>
        <v>43952</v>
      </c>
      <c r="G6" s="154">
        <f>APUCARANA!G6</f>
        <v>43983</v>
      </c>
      <c r="H6" s="154">
        <f>APUCARANA!H6</f>
        <v>44013</v>
      </c>
      <c r="I6" s="154">
        <f>APUCARANA!I6</f>
        <v>44044</v>
      </c>
      <c r="J6" s="154">
        <f>APUCARANA!J6</f>
        <v>44075</v>
      </c>
      <c r="K6" s="154">
        <f>APUCARANA!K6</f>
        <v>44105</v>
      </c>
      <c r="L6" s="154">
        <f>APUCARANA!L6</f>
        <v>44136</v>
      </c>
      <c r="M6" s="154">
        <f>APUCARANA!M6</f>
        <v>44166</v>
      </c>
      <c r="N6" s="155" t="str">
        <f>APUCARANA!N6</f>
        <v>Total</v>
      </c>
      <c r="O6" s="156" t="str">
        <f>APUCARANA!O6</f>
        <v>Média</v>
      </c>
    </row>
    <row r="7" spans="1:15" s="25" customFormat="1" ht="12" customHeight="1" x14ac:dyDescent="0.2">
      <c r="A7" s="158" t="s">
        <v>308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/>
      <c r="K7" s="27">
        <v>0</v>
      </c>
      <c r="L7" s="27">
        <v>0</v>
      </c>
      <c r="M7" s="27">
        <v>0</v>
      </c>
      <c r="N7" s="213">
        <f t="shared" ref="N7:N24" si="0">SUM(B7:M7)</f>
        <v>0</v>
      </c>
      <c r="O7" s="104" t="str">
        <f>IFERROR(AVERAGEIF(B7:M7,"&gt;0"),"")</f>
        <v/>
      </c>
    </row>
    <row r="8" spans="1:15" s="25" customFormat="1" ht="12" customHeight="1" x14ac:dyDescent="0.2">
      <c r="A8" s="158" t="s">
        <v>450</v>
      </c>
      <c r="B8" s="27">
        <v>0</v>
      </c>
      <c r="C8" s="27">
        <v>0</v>
      </c>
      <c r="D8" s="27">
        <v>0</v>
      </c>
      <c r="E8" s="27"/>
      <c r="F8" s="27"/>
      <c r="G8" s="27"/>
      <c r="H8" s="27"/>
      <c r="I8" s="27"/>
      <c r="J8" s="27"/>
      <c r="K8" s="27">
        <v>0</v>
      </c>
      <c r="L8" s="27">
        <v>0</v>
      </c>
      <c r="M8" s="27">
        <v>0</v>
      </c>
      <c r="N8" s="213">
        <f t="shared" si="0"/>
        <v>0</v>
      </c>
      <c r="O8" s="104" t="str">
        <f t="shared" ref="O8:O46" si="1">IFERROR(AVERAGEIF(B8:M8,"&gt;0"),"")</f>
        <v/>
      </c>
    </row>
    <row r="9" spans="1:15" s="25" customFormat="1" ht="12" customHeight="1" x14ac:dyDescent="0.2">
      <c r="A9" s="158" t="s">
        <v>113</v>
      </c>
      <c r="B9" s="27">
        <v>0</v>
      </c>
      <c r="C9" s="27">
        <v>0</v>
      </c>
      <c r="D9" s="27">
        <v>0</v>
      </c>
      <c r="E9" s="27"/>
      <c r="F9" s="27"/>
      <c r="G9" s="27"/>
      <c r="H9" s="27"/>
      <c r="I9" s="27"/>
      <c r="J9" s="27"/>
      <c r="K9" s="27">
        <v>0</v>
      </c>
      <c r="L9" s="27">
        <v>0</v>
      </c>
      <c r="M9" s="27">
        <v>0</v>
      </c>
      <c r="N9" s="213">
        <f t="shared" si="0"/>
        <v>0</v>
      </c>
      <c r="O9" s="104" t="str">
        <f t="shared" si="1"/>
        <v/>
      </c>
    </row>
    <row r="10" spans="1:15" s="25" customFormat="1" ht="12" customHeight="1" x14ac:dyDescent="0.2">
      <c r="A10" s="158" t="s">
        <v>623</v>
      </c>
      <c r="B10" s="27">
        <v>0</v>
      </c>
      <c r="C10" s="27">
        <v>0</v>
      </c>
      <c r="D10" s="27">
        <v>0</v>
      </c>
      <c r="E10" s="27"/>
      <c r="F10" s="27"/>
      <c r="G10" s="27"/>
      <c r="H10" s="27"/>
      <c r="I10" s="27"/>
      <c r="J10" s="27"/>
      <c r="K10" s="27">
        <v>0</v>
      </c>
      <c r="L10" s="27">
        <v>0</v>
      </c>
      <c r="M10" s="27">
        <v>0</v>
      </c>
      <c r="N10" s="213">
        <f t="shared" si="0"/>
        <v>0</v>
      </c>
      <c r="O10" s="104" t="str">
        <f t="shared" si="1"/>
        <v/>
      </c>
    </row>
    <row r="11" spans="1:15" s="25" customFormat="1" ht="12" customHeight="1" x14ac:dyDescent="0.2">
      <c r="A11" s="158" t="s">
        <v>278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/>
      <c r="J11" s="27"/>
      <c r="K11" s="27">
        <v>0</v>
      </c>
      <c r="L11" s="27">
        <v>0</v>
      </c>
      <c r="M11" s="27">
        <v>0</v>
      </c>
      <c r="N11" s="213">
        <f t="shared" si="0"/>
        <v>0</v>
      </c>
      <c r="O11" s="104" t="str">
        <f t="shared" si="1"/>
        <v/>
      </c>
    </row>
    <row r="12" spans="1:15" s="25" customFormat="1" ht="12" customHeight="1" x14ac:dyDescent="0.2">
      <c r="A12" s="158" t="s">
        <v>157</v>
      </c>
      <c r="B12" s="27">
        <v>0</v>
      </c>
      <c r="C12" s="27">
        <v>0</v>
      </c>
      <c r="D12" s="27">
        <v>0</v>
      </c>
      <c r="E12" s="27"/>
      <c r="F12" s="27"/>
      <c r="G12" s="27"/>
      <c r="H12" s="27"/>
      <c r="I12" s="27"/>
      <c r="J12" s="27"/>
      <c r="K12" s="27">
        <v>0</v>
      </c>
      <c r="L12" s="27">
        <v>0</v>
      </c>
      <c r="M12" s="27">
        <v>0</v>
      </c>
      <c r="N12" s="213">
        <f t="shared" si="0"/>
        <v>0</v>
      </c>
      <c r="O12" s="104" t="str">
        <f t="shared" si="1"/>
        <v/>
      </c>
    </row>
    <row r="13" spans="1:15" s="25" customFormat="1" ht="12" customHeight="1" x14ac:dyDescent="0.2">
      <c r="A13" s="158" t="s">
        <v>149</v>
      </c>
      <c r="B13" s="27">
        <v>0</v>
      </c>
      <c r="C13" s="27">
        <v>0</v>
      </c>
      <c r="D13" s="27">
        <v>0</v>
      </c>
      <c r="E13" s="27"/>
      <c r="F13" s="27"/>
      <c r="G13" s="27"/>
      <c r="H13" s="27"/>
      <c r="I13" s="27"/>
      <c r="J13" s="27"/>
      <c r="K13" s="27">
        <v>0</v>
      </c>
      <c r="L13" s="27">
        <v>0</v>
      </c>
      <c r="M13" s="27">
        <v>0</v>
      </c>
      <c r="N13" s="213">
        <f t="shared" si="0"/>
        <v>0</v>
      </c>
      <c r="O13" s="104" t="str">
        <f t="shared" si="1"/>
        <v/>
      </c>
    </row>
    <row r="14" spans="1:15" s="25" customFormat="1" ht="12" customHeight="1" x14ac:dyDescent="0.2">
      <c r="A14" s="158" t="s">
        <v>182</v>
      </c>
      <c r="B14" s="27">
        <v>0</v>
      </c>
      <c r="C14" s="27">
        <v>26</v>
      </c>
      <c r="D14" s="27">
        <v>0</v>
      </c>
      <c r="E14" s="27"/>
      <c r="F14" s="27"/>
      <c r="G14" s="27"/>
      <c r="H14" s="27"/>
      <c r="I14" s="27"/>
      <c r="J14" s="27"/>
      <c r="K14" s="27">
        <v>0</v>
      </c>
      <c r="L14" s="27">
        <v>0</v>
      </c>
      <c r="M14" s="27">
        <v>0</v>
      </c>
      <c r="N14" s="213">
        <f t="shared" si="0"/>
        <v>26</v>
      </c>
      <c r="O14" s="104">
        <f t="shared" si="1"/>
        <v>26</v>
      </c>
    </row>
    <row r="15" spans="1:15" s="25" customFormat="1" ht="12" customHeight="1" x14ac:dyDescent="0.2">
      <c r="A15" s="158" t="s">
        <v>187</v>
      </c>
      <c r="B15" s="27">
        <v>0</v>
      </c>
      <c r="C15" s="27">
        <v>0</v>
      </c>
      <c r="D15" s="27">
        <v>0</v>
      </c>
      <c r="E15" s="27"/>
      <c r="F15" s="27"/>
      <c r="G15" s="27"/>
      <c r="H15" s="27"/>
      <c r="I15" s="27"/>
      <c r="J15" s="27"/>
      <c r="K15" s="27">
        <v>0</v>
      </c>
      <c r="L15" s="27">
        <v>0</v>
      </c>
      <c r="M15" s="27">
        <v>0</v>
      </c>
      <c r="N15" s="213">
        <f t="shared" si="0"/>
        <v>0</v>
      </c>
      <c r="O15" s="104" t="str">
        <f t="shared" si="1"/>
        <v/>
      </c>
    </row>
    <row r="16" spans="1:15" s="25" customFormat="1" ht="12" customHeight="1" x14ac:dyDescent="0.2">
      <c r="A16" s="158" t="s">
        <v>80</v>
      </c>
      <c r="B16" s="27">
        <v>0</v>
      </c>
      <c r="C16" s="27">
        <v>65.19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213">
        <f t="shared" si="0"/>
        <v>65.19</v>
      </c>
      <c r="O16" s="104">
        <f t="shared" si="1"/>
        <v>65.19</v>
      </c>
    </row>
    <row r="17" spans="1:15" s="25" customFormat="1" ht="12" customHeight="1" x14ac:dyDescent="0.2">
      <c r="A17" s="158" t="s">
        <v>67</v>
      </c>
      <c r="B17" s="27">
        <v>9</v>
      </c>
      <c r="C17" s="27">
        <v>0</v>
      </c>
      <c r="D17" s="27">
        <v>0</v>
      </c>
      <c r="E17" s="27"/>
      <c r="F17" s="27"/>
      <c r="G17" s="27"/>
      <c r="H17" s="27"/>
      <c r="I17" s="27"/>
      <c r="J17" s="27"/>
      <c r="K17" s="27">
        <v>0</v>
      </c>
      <c r="L17" s="27">
        <v>0</v>
      </c>
      <c r="M17" s="27">
        <v>0</v>
      </c>
      <c r="N17" s="213">
        <f t="shared" si="0"/>
        <v>9</v>
      </c>
      <c r="O17" s="104">
        <f t="shared" si="1"/>
        <v>9</v>
      </c>
    </row>
    <row r="18" spans="1:15" s="25" customFormat="1" ht="12" customHeight="1" x14ac:dyDescent="0.2">
      <c r="A18" s="158" t="s">
        <v>133</v>
      </c>
      <c r="B18" s="27">
        <v>0</v>
      </c>
      <c r="C18" s="27">
        <v>0</v>
      </c>
      <c r="D18" s="27">
        <v>0</v>
      </c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213">
        <f t="shared" si="0"/>
        <v>0</v>
      </c>
      <c r="O18" s="104" t="str">
        <f t="shared" si="1"/>
        <v/>
      </c>
    </row>
    <row r="19" spans="1:15" s="25" customFormat="1" ht="12" customHeight="1" x14ac:dyDescent="0.2">
      <c r="A19" s="158" t="s">
        <v>142</v>
      </c>
      <c r="B19" s="27">
        <v>0</v>
      </c>
      <c r="C19" s="27">
        <v>255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>
        <v>0</v>
      </c>
      <c r="M19" s="27">
        <v>0</v>
      </c>
      <c r="N19" s="213">
        <f t="shared" si="0"/>
        <v>255</v>
      </c>
      <c r="O19" s="104">
        <f t="shared" si="1"/>
        <v>255</v>
      </c>
    </row>
    <row r="20" spans="1:15" s="25" customFormat="1" ht="12" customHeight="1" x14ac:dyDescent="0.2">
      <c r="A20" s="158" t="s">
        <v>637</v>
      </c>
      <c r="B20" s="27">
        <v>0</v>
      </c>
      <c r="C20" s="27">
        <v>0</v>
      </c>
      <c r="D20" s="27">
        <v>0</v>
      </c>
      <c r="E20" s="27"/>
      <c r="F20" s="27"/>
      <c r="G20" s="27"/>
      <c r="H20" s="27"/>
      <c r="I20" s="27"/>
      <c r="J20" s="27"/>
      <c r="K20" s="27">
        <v>0</v>
      </c>
      <c r="L20" s="27">
        <v>0</v>
      </c>
      <c r="M20" s="27">
        <v>0</v>
      </c>
      <c r="N20" s="213">
        <f>SUM(B20:M20)</f>
        <v>0</v>
      </c>
      <c r="O20" s="104" t="str">
        <f t="shared" si="1"/>
        <v/>
      </c>
    </row>
    <row r="21" spans="1:15" s="25" customFormat="1" ht="12" customHeight="1" x14ac:dyDescent="0.2">
      <c r="A21" s="158" t="s">
        <v>123</v>
      </c>
      <c r="B21" s="27">
        <v>440</v>
      </c>
      <c r="C21" s="27">
        <v>0</v>
      </c>
      <c r="D21" s="27">
        <v>0</v>
      </c>
      <c r="E21" s="27"/>
      <c r="F21" s="27"/>
      <c r="G21" s="27"/>
      <c r="H21" s="27"/>
      <c r="I21" s="27"/>
      <c r="J21" s="27"/>
      <c r="K21" s="27">
        <v>0</v>
      </c>
      <c r="L21" s="27">
        <v>0</v>
      </c>
      <c r="M21" s="27">
        <v>0</v>
      </c>
      <c r="N21" s="213">
        <f t="shared" si="0"/>
        <v>440</v>
      </c>
      <c r="O21" s="104">
        <f t="shared" si="1"/>
        <v>440</v>
      </c>
    </row>
    <row r="22" spans="1:15" s="25" customFormat="1" ht="12" customHeight="1" x14ac:dyDescent="0.2">
      <c r="A22" s="306" t="s">
        <v>494</v>
      </c>
      <c r="B22" s="27"/>
      <c r="C22" s="27">
        <v>33.9</v>
      </c>
      <c r="D22" s="27">
        <v>0</v>
      </c>
      <c r="E22" s="27"/>
      <c r="F22" s="27"/>
      <c r="G22" s="27"/>
      <c r="H22" s="27"/>
      <c r="I22" s="27"/>
      <c r="J22" s="27"/>
      <c r="K22" s="27">
        <v>0</v>
      </c>
      <c r="L22" s="27">
        <v>0</v>
      </c>
      <c r="M22" s="27">
        <v>0</v>
      </c>
      <c r="N22" s="213"/>
      <c r="O22" s="104"/>
    </row>
    <row r="23" spans="1:15" s="25" customFormat="1" ht="12" customHeight="1" x14ac:dyDescent="0.2">
      <c r="A23" s="115" t="s">
        <v>355</v>
      </c>
      <c r="B23" s="27">
        <v>0</v>
      </c>
      <c r="C23" s="27">
        <v>0</v>
      </c>
      <c r="D23" s="27">
        <v>0</v>
      </c>
      <c r="E23" s="27"/>
      <c r="F23" s="27"/>
      <c r="G23" s="27"/>
      <c r="H23" s="27"/>
      <c r="I23" s="27"/>
      <c r="J23" s="27"/>
      <c r="K23" s="27">
        <v>0</v>
      </c>
      <c r="L23" s="27">
        <v>0</v>
      </c>
      <c r="M23" s="27">
        <v>0</v>
      </c>
      <c r="N23" s="227">
        <f t="shared" si="0"/>
        <v>0</v>
      </c>
      <c r="O23" s="104" t="str">
        <f t="shared" si="1"/>
        <v/>
      </c>
    </row>
    <row r="24" spans="1:15" s="25" customFormat="1" ht="12" customHeight="1" x14ac:dyDescent="0.2">
      <c r="A24" s="158" t="s">
        <v>88</v>
      </c>
      <c r="B24" s="27">
        <v>0</v>
      </c>
      <c r="C24" s="27">
        <v>0</v>
      </c>
      <c r="D24" s="27">
        <v>0</v>
      </c>
      <c r="E24" s="27"/>
      <c r="F24" s="27"/>
      <c r="G24" s="27"/>
      <c r="H24" s="27"/>
      <c r="I24" s="27"/>
      <c r="J24" s="27"/>
      <c r="K24" s="27">
        <v>0</v>
      </c>
      <c r="L24" s="27">
        <v>0</v>
      </c>
      <c r="M24" s="27">
        <v>0</v>
      </c>
      <c r="N24" s="213">
        <f t="shared" si="0"/>
        <v>0</v>
      </c>
      <c r="O24" s="104" t="str">
        <f t="shared" si="1"/>
        <v/>
      </c>
    </row>
    <row r="25" spans="1:15" s="25" customFormat="1" ht="12" customHeight="1" x14ac:dyDescent="0.2">
      <c r="A25" s="103" t="s">
        <v>108</v>
      </c>
      <c r="B25" s="27">
        <v>0</v>
      </c>
      <c r="C25" s="27">
        <v>0</v>
      </c>
      <c r="D25" s="27">
        <v>0</v>
      </c>
      <c r="E25" s="27"/>
      <c r="F25" s="27"/>
      <c r="G25" s="27"/>
      <c r="H25" s="27"/>
      <c r="I25" s="27"/>
      <c r="J25" s="27"/>
      <c r="K25" s="27">
        <v>0</v>
      </c>
      <c r="L25" s="27">
        <v>0</v>
      </c>
      <c r="M25" s="27">
        <v>0</v>
      </c>
      <c r="N25" s="219">
        <f t="shared" ref="N25:N30" si="2">SUM(B25:M25)</f>
        <v>0</v>
      </c>
      <c r="O25" s="104" t="str">
        <f t="shared" si="1"/>
        <v/>
      </c>
    </row>
    <row r="26" spans="1:15" s="25" customFormat="1" ht="12" customHeight="1" x14ac:dyDescent="0.2">
      <c r="A26" s="158" t="s">
        <v>111</v>
      </c>
      <c r="B26" s="27">
        <v>196.36</v>
      </c>
      <c r="C26" s="27">
        <v>155.78</v>
      </c>
      <c r="D26" s="27">
        <v>0</v>
      </c>
      <c r="E26" s="27"/>
      <c r="F26" s="27"/>
      <c r="G26" s="27"/>
      <c r="H26" s="27"/>
      <c r="I26" s="27"/>
      <c r="J26" s="27"/>
      <c r="K26" s="27">
        <v>0</v>
      </c>
      <c r="L26" s="27">
        <v>0</v>
      </c>
      <c r="M26" s="27">
        <v>0</v>
      </c>
      <c r="N26" s="213">
        <f t="shared" si="2"/>
        <v>352.14</v>
      </c>
      <c r="O26" s="104">
        <f t="shared" si="1"/>
        <v>176.07</v>
      </c>
    </row>
    <row r="27" spans="1:15" s="25" customFormat="1" ht="12" customHeight="1" x14ac:dyDescent="0.2">
      <c r="A27" s="158" t="s">
        <v>69</v>
      </c>
      <c r="B27" s="27">
        <v>0</v>
      </c>
      <c r="C27" s="27">
        <v>0</v>
      </c>
      <c r="D27" s="27">
        <v>0</v>
      </c>
      <c r="E27" s="27"/>
      <c r="F27" s="27"/>
      <c r="G27" s="27"/>
      <c r="H27" s="27"/>
      <c r="I27" s="27"/>
      <c r="J27" s="27"/>
      <c r="K27" s="27">
        <v>0</v>
      </c>
      <c r="L27" s="27">
        <v>0</v>
      </c>
      <c r="M27" s="27">
        <v>0</v>
      </c>
      <c r="N27" s="213">
        <f t="shared" si="2"/>
        <v>0</v>
      </c>
      <c r="O27" s="104" t="str">
        <f t="shared" si="1"/>
        <v/>
      </c>
    </row>
    <row r="28" spans="1:15" s="25" customFormat="1" ht="12" customHeight="1" x14ac:dyDescent="0.2">
      <c r="A28" s="158" t="s">
        <v>126</v>
      </c>
      <c r="B28" s="27">
        <v>0</v>
      </c>
      <c r="C28" s="27">
        <v>0</v>
      </c>
      <c r="D28" s="27">
        <v>0</v>
      </c>
      <c r="E28" s="27"/>
      <c r="F28" s="27"/>
      <c r="G28" s="27"/>
      <c r="H28" s="27"/>
      <c r="I28" s="27"/>
      <c r="J28" s="27"/>
      <c r="K28" s="27">
        <v>0</v>
      </c>
      <c r="L28" s="27">
        <v>0</v>
      </c>
      <c r="M28" s="27">
        <v>0</v>
      </c>
      <c r="N28" s="213">
        <f t="shared" si="2"/>
        <v>0</v>
      </c>
      <c r="O28" s="104" t="str">
        <f t="shared" si="1"/>
        <v/>
      </c>
    </row>
    <row r="29" spans="1:15" s="25" customFormat="1" ht="12" customHeight="1" x14ac:dyDescent="0.2">
      <c r="A29" s="158" t="s">
        <v>297</v>
      </c>
      <c r="B29" s="27">
        <v>0</v>
      </c>
      <c r="C29" s="27">
        <v>0</v>
      </c>
      <c r="D29" s="27">
        <v>0</v>
      </c>
      <c r="E29" s="27"/>
      <c r="F29" s="27"/>
      <c r="G29" s="27"/>
      <c r="H29" s="27"/>
      <c r="I29" s="27"/>
      <c r="J29" s="27"/>
      <c r="K29" s="27">
        <v>0</v>
      </c>
      <c r="L29" s="27">
        <v>0</v>
      </c>
      <c r="M29" s="27">
        <v>0</v>
      </c>
      <c r="N29" s="213">
        <f t="shared" si="2"/>
        <v>0</v>
      </c>
      <c r="O29" s="104" t="str">
        <f t="shared" si="1"/>
        <v/>
      </c>
    </row>
    <row r="30" spans="1:15" s="25" customFormat="1" ht="12" customHeight="1" x14ac:dyDescent="0.2">
      <c r="A30" s="158" t="s">
        <v>244</v>
      </c>
      <c r="B30" s="27">
        <v>0</v>
      </c>
      <c r="C30" s="27">
        <v>0</v>
      </c>
      <c r="D30" s="27">
        <v>0</v>
      </c>
      <c r="E30" s="27"/>
      <c r="F30" s="27"/>
      <c r="G30" s="27"/>
      <c r="H30" s="27"/>
      <c r="I30" s="27"/>
      <c r="J30" s="27"/>
      <c r="K30" s="27">
        <v>0</v>
      </c>
      <c r="L30" s="27">
        <v>0</v>
      </c>
      <c r="M30" s="27">
        <v>0</v>
      </c>
      <c r="N30" s="213">
        <f t="shared" si="2"/>
        <v>0</v>
      </c>
      <c r="O30" s="104" t="str">
        <f t="shared" si="1"/>
        <v/>
      </c>
    </row>
    <row r="31" spans="1:15" s="25" customFormat="1" ht="12" customHeight="1" x14ac:dyDescent="0.2">
      <c r="A31" s="260" t="s">
        <v>372</v>
      </c>
      <c r="B31" s="27">
        <v>113.96</v>
      </c>
      <c r="C31" s="27">
        <v>113.96</v>
      </c>
      <c r="D31" s="27">
        <v>113.96</v>
      </c>
      <c r="E31" s="27"/>
      <c r="F31" s="27"/>
      <c r="G31" s="27"/>
      <c r="H31" s="27"/>
      <c r="I31" s="27"/>
      <c r="J31" s="27"/>
      <c r="K31" s="27">
        <v>0</v>
      </c>
      <c r="L31" s="27">
        <v>0</v>
      </c>
      <c r="M31" s="27">
        <v>0</v>
      </c>
      <c r="N31" s="179">
        <f>SUM(B31:M31)</f>
        <v>341.88</v>
      </c>
      <c r="O31" s="104">
        <f t="shared" si="1"/>
        <v>113.96</v>
      </c>
    </row>
    <row r="32" spans="1:15" s="25" customFormat="1" ht="12" customHeight="1" x14ac:dyDescent="0.2">
      <c r="A32" s="158" t="s">
        <v>147</v>
      </c>
      <c r="B32" s="27">
        <v>2023.93</v>
      </c>
      <c r="C32" s="27">
        <v>1950</v>
      </c>
      <c r="D32" s="27">
        <v>0</v>
      </c>
      <c r="E32" s="27"/>
      <c r="F32" s="27"/>
      <c r="G32" s="27"/>
      <c r="H32" s="27"/>
      <c r="I32" s="27"/>
      <c r="J32" s="27"/>
      <c r="K32" s="27">
        <v>0</v>
      </c>
      <c r="L32" s="27">
        <v>0</v>
      </c>
      <c r="M32" s="27">
        <v>0</v>
      </c>
      <c r="N32" s="213">
        <f t="shared" ref="N32:N47" si="3">SUM(B32:M32)</f>
        <v>3973.9300000000003</v>
      </c>
      <c r="O32" s="104">
        <f t="shared" si="1"/>
        <v>1986.9650000000001</v>
      </c>
    </row>
    <row r="33" spans="1:15" s="25" customFormat="1" ht="12" customHeight="1" x14ac:dyDescent="0.2">
      <c r="A33" s="158" t="s">
        <v>379</v>
      </c>
      <c r="B33" s="27">
        <v>0</v>
      </c>
      <c r="C33" s="27">
        <v>0</v>
      </c>
      <c r="D33" s="27">
        <v>0</v>
      </c>
      <c r="E33" s="27"/>
      <c r="F33" s="27"/>
      <c r="G33" s="27"/>
      <c r="H33" s="27"/>
      <c r="I33" s="27"/>
      <c r="J33" s="27"/>
      <c r="K33" s="27">
        <v>0</v>
      </c>
      <c r="L33" s="27">
        <v>0</v>
      </c>
      <c r="M33" s="27">
        <v>0</v>
      </c>
      <c r="N33" s="213">
        <f t="shared" si="3"/>
        <v>0</v>
      </c>
      <c r="O33" s="104" t="str">
        <f t="shared" si="1"/>
        <v/>
      </c>
    </row>
    <row r="34" spans="1:15" s="25" customFormat="1" ht="12" customHeight="1" x14ac:dyDescent="0.2">
      <c r="A34" s="158" t="s">
        <v>145</v>
      </c>
      <c r="B34" s="27">
        <v>0</v>
      </c>
      <c r="C34" s="27">
        <v>0</v>
      </c>
      <c r="D34" s="27">
        <v>0</v>
      </c>
      <c r="E34" s="27"/>
      <c r="F34" s="27"/>
      <c r="G34" s="27"/>
      <c r="H34" s="27"/>
      <c r="I34" s="27"/>
      <c r="J34" s="27"/>
      <c r="K34" s="27">
        <v>0</v>
      </c>
      <c r="L34" s="27">
        <v>0</v>
      </c>
      <c r="M34" s="27">
        <v>0</v>
      </c>
      <c r="N34" s="213">
        <f>SUM(B34:M34)</f>
        <v>0</v>
      </c>
      <c r="O34" s="104" t="str">
        <f t="shared" si="1"/>
        <v/>
      </c>
    </row>
    <row r="35" spans="1:15" s="25" customFormat="1" ht="12" customHeight="1" x14ac:dyDescent="0.2">
      <c r="A35" s="158" t="s">
        <v>212</v>
      </c>
      <c r="B35" s="27">
        <v>0</v>
      </c>
      <c r="C35" s="27">
        <v>0</v>
      </c>
      <c r="D35" s="27">
        <v>0</v>
      </c>
      <c r="E35" s="27"/>
      <c r="F35" s="27"/>
      <c r="G35" s="27"/>
      <c r="H35" s="27"/>
      <c r="I35" s="27"/>
      <c r="J35" s="27"/>
      <c r="K35" s="27">
        <v>0</v>
      </c>
      <c r="L35" s="27">
        <v>0</v>
      </c>
      <c r="M35" s="27">
        <v>0</v>
      </c>
      <c r="N35" s="213">
        <f t="shared" si="3"/>
        <v>0</v>
      </c>
      <c r="O35" s="104" t="str">
        <f t="shared" si="1"/>
        <v/>
      </c>
    </row>
    <row r="36" spans="1:15" s="25" customFormat="1" ht="12" customHeight="1" x14ac:dyDescent="0.2">
      <c r="A36" s="158" t="s">
        <v>71</v>
      </c>
      <c r="B36" s="27">
        <v>81.900000000000006</v>
      </c>
      <c r="C36" s="27">
        <v>77.400000000000006</v>
      </c>
      <c r="D36" s="27">
        <v>0</v>
      </c>
      <c r="E36" s="27"/>
      <c r="F36" s="27"/>
      <c r="G36" s="27"/>
      <c r="H36" s="27"/>
      <c r="I36" s="27"/>
      <c r="J36" s="27"/>
      <c r="K36" s="27">
        <v>0</v>
      </c>
      <c r="L36" s="27">
        <v>0</v>
      </c>
      <c r="M36" s="27">
        <v>0</v>
      </c>
      <c r="N36" s="213">
        <f t="shared" si="3"/>
        <v>159.30000000000001</v>
      </c>
      <c r="O36" s="104">
        <f t="shared" si="1"/>
        <v>79.650000000000006</v>
      </c>
    </row>
    <row r="37" spans="1:15" s="25" customFormat="1" ht="12" customHeight="1" x14ac:dyDescent="0.2">
      <c r="A37" s="158" t="s">
        <v>95</v>
      </c>
      <c r="B37" s="27">
        <v>153.94999999999999</v>
      </c>
      <c r="C37" s="27">
        <v>522.59</v>
      </c>
      <c r="D37" s="27">
        <v>0</v>
      </c>
      <c r="E37" s="27"/>
      <c r="F37" s="27"/>
      <c r="G37" s="27"/>
      <c r="H37" s="27"/>
      <c r="I37" s="27"/>
      <c r="J37" s="27"/>
      <c r="K37" s="27">
        <v>0</v>
      </c>
      <c r="L37" s="27">
        <v>0</v>
      </c>
      <c r="M37" s="27">
        <v>0</v>
      </c>
      <c r="N37" s="213">
        <f t="shared" si="3"/>
        <v>676.54</v>
      </c>
      <c r="O37" s="104">
        <f t="shared" si="1"/>
        <v>338.27</v>
      </c>
    </row>
    <row r="38" spans="1:15" s="25" customFormat="1" ht="12" customHeight="1" x14ac:dyDescent="0.2">
      <c r="A38" s="158" t="s">
        <v>98</v>
      </c>
      <c r="B38" s="27">
        <v>0</v>
      </c>
      <c r="C38" s="27">
        <v>0</v>
      </c>
      <c r="D38" s="27">
        <v>0</v>
      </c>
      <c r="E38" s="27"/>
      <c r="F38" s="27"/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213">
        <f t="shared" si="3"/>
        <v>0</v>
      </c>
      <c r="O38" s="104" t="str">
        <f t="shared" si="1"/>
        <v/>
      </c>
    </row>
    <row r="39" spans="1:15" s="25" customFormat="1" ht="12" customHeight="1" x14ac:dyDescent="0.2">
      <c r="A39" s="103" t="s">
        <v>248</v>
      </c>
      <c r="B39" s="27">
        <v>0</v>
      </c>
      <c r="C39" s="27">
        <v>0</v>
      </c>
      <c r="D39" s="27">
        <v>0</v>
      </c>
      <c r="E39" s="27"/>
      <c r="F39" s="27"/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179">
        <f t="shared" si="3"/>
        <v>0</v>
      </c>
      <c r="O39" s="104" t="str">
        <f t="shared" si="1"/>
        <v/>
      </c>
    </row>
    <row r="40" spans="1:15" s="25" customFormat="1" ht="12" customHeight="1" x14ac:dyDescent="0.2">
      <c r="A40" s="158" t="s">
        <v>99</v>
      </c>
      <c r="B40" s="27">
        <v>222.9</v>
      </c>
      <c r="C40" s="27">
        <v>222.9</v>
      </c>
      <c r="D40" s="27">
        <v>0</v>
      </c>
      <c r="E40" s="27"/>
      <c r="F40" s="27"/>
      <c r="G40" s="27"/>
      <c r="H40" s="27"/>
      <c r="I40" s="27"/>
      <c r="J40" s="27"/>
      <c r="K40" s="27">
        <v>0</v>
      </c>
      <c r="L40" s="27">
        <v>0</v>
      </c>
      <c r="M40" s="27">
        <v>0</v>
      </c>
      <c r="N40" s="213">
        <f>SUM(B40:M40)</f>
        <v>445.8</v>
      </c>
      <c r="O40" s="104">
        <f t="shared" si="1"/>
        <v>222.9</v>
      </c>
    </row>
    <row r="41" spans="1:15" s="25" customFormat="1" ht="12" customHeight="1" x14ac:dyDescent="0.2">
      <c r="A41" s="158" t="s">
        <v>476</v>
      </c>
      <c r="B41" s="27">
        <v>0</v>
      </c>
      <c r="C41" s="27">
        <v>0</v>
      </c>
      <c r="D41" s="27">
        <v>0</v>
      </c>
      <c r="E41" s="27"/>
      <c r="F41" s="27"/>
      <c r="G41" s="27"/>
      <c r="H41" s="27"/>
      <c r="I41" s="27"/>
      <c r="J41" s="27"/>
      <c r="K41" s="27">
        <v>0</v>
      </c>
      <c r="L41" s="27">
        <v>0</v>
      </c>
      <c r="M41" s="27">
        <v>0</v>
      </c>
      <c r="N41" s="213">
        <f t="shared" si="3"/>
        <v>0</v>
      </c>
      <c r="O41" s="104" t="str">
        <f t="shared" si="1"/>
        <v/>
      </c>
    </row>
    <row r="42" spans="1:15" s="25" customFormat="1" ht="12" customHeight="1" x14ac:dyDescent="0.2">
      <c r="A42" s="158" t="s">
        <v>74</v>
      </c>
      <c r="B42" s="27">
        <v>140</v>
      </c>
      <c r="C42" s="27">
        <v>140</v>
      </c>
      <c r="D42" s="27">
        <v>0</v>
      </c>
      <c r="E42" s="27"/>
      <c r="F42" s="27"/>
      <c r="G42" s="27"/>
      <c r="H42" s="27"/>
      <c r="I42" s="27"/>
      <c r="J42" s="27"/>
      <c r="K42" s="27">
        <v>0</v>
      </c>
      <c r="L42" s="27">
        <v>0</v>
      </c>
      <c r="M42" s="27">
        <v>0</v>
      </c>
      <c r="N42" s="213">
        <f t="shared" si="3"/>
        <v>280</v>
      </c>
      <c r="O42" s="104">
        <f t="shared" si="1"/>
        <v>140</v>
      </c>
    </row>
    <row r="43" spans="1:15" s="25" customFormat="1" ht="12" customHeight="1" x14ac:dyDescent="0.2">
      <c r="A43" s="158" t="s">
        <v>75</v>
      </c>
      <c r="B43" s="27">
        <v>533.04</v>
      </c>
      <c r="C43" s="27">
        <v>627.77</v>
      </c>
      <c r="D43" s="27">
        <v>0</v>
      </c>
      <c r="E43" s="27"/>
      <c r="F43" s="27"/>
      <c r="G43" s="27"/>
      <c r="H43" s="27"/>
      <c r="I43" s="27"/>
      <c r="J43" s="27"/>
      <c r="K43" s="27">
        <v>0</v>
      </c>
      <c r="L43" s="27">
        <v>0</v>
      </c>
      <c r="M43" s="27">
        <v>0</v>
      </c>
      <c r="N43" s="213">
        <f t="shared" si="3"/>
        <v>1160.81</v>
      </c>
      <c r="O43" s="104">
        <f t="shared" si="1"/>
        <v>580.40499999999997</v>
      </c>
    </row>
    <row r="44" spans="1:15" s="25" customFormat="1" ht="12" customHeight="1" x14ac:dyDescent="0.2">
      <c r="A44" s="158" t="s">
        <v>79</v>
      </c>
      <c r="B44" s="27">
        <v>42</v>
      </c>
      <c r="C44" s="27">
        <v>42</v>
      </c>
      <c r="D44" s="27">
        <v>42</v>
      </c>
      <c r="E44" s="27"/>
      <c r="F44" s="27"/>
      <c r="G44" s="27"/>
      <c r="H44" s="27"/>
      <c r="I44" s="27"/>
      <c r="J44" s="27"/>
      <c r="K44" s="27">
        <v>0</v>
      </c>
      <c r="L44" s="27">
        <v>0</v>
      </c>
      <c r="M44" s="27">
        <v>0</v>
      </c>
      <c r="N44" s="213">
        <f>SUM(B44:M44)</f>
        <v>126</v>
      </c>
      <c r="O44" s="104">
        <f t="shared" si="1"/>
        <v>42</v>
      </c>
    </row>
    <row r="45" spans="1:15" s="25" customFormat="1" ht="12" customHeight="1" x14ac:dyDescent="0.2">
      <c r="A45" s="158" t="s">
        <v>285</v>
      </c>
      <c r="B45" s="27">
        <v>5.8</v>
      </c>
      <c r="C45" s="27"/>
      <c r="D45" s="27">
        <v>0</v>
      </c>
      <c r="E45" s="27"/>
      <c r="F45" s="27"/>
      <c r="G45" s="27"/>
      <c r="H45" s="27"/>
      <c r="I45" s="27"/>
      <c r="J45" s="27"/>
      <c r="K45" s="27">
        <v>0</v>
      </c>
      <c r="L45" s="27">
        <v>0</v>
      </c>
      <c r="M45" s="27">
        <v>0</v>
      </c>
      <c r="N45" s="213">
        <f>SUM(B45:M45)</f>
        <v>5.8</v>
      </c>
      <c r="O45" s="104">
        <f t="shared" si="1"/>
        <v>5.8</v>
      </c>
    </row>
    <row r="46" spans="1:15" s="25" customFormat="1" ht="12" customHeight="1" x14ac:dyDescent="0.2">
      <c r="A46" s="158" t="s">
        <v>81</v>
      </c>
      <c r="B46" s="27">
        <v>0</v>
      </c>
      <c r="C46" s="27">
        <v>72.22</v>
      </c>
      <c r="D46" s="27">
        <v>0</v>
      </c>
      <c r="E46" s="27"/>
      <c r="F46" s="27"/>
      <c r="G46" s="27"/>
      <c r="H46" s="27"/>
      <c r="I46" s="27"/>
      <c r="J46" s="27"/>
      <c r="K46" s="27">
        <v>0</v>
      </c>
      <c r="L46" s="27">
        <v>0</v>
      </c>
      <c r="M46" s="27">
        <v>0</v>
      </c>
      <c r="N46" s="213">
        <f>SUM(B46:M46)</f>
        <v>72.22</v>
      </c>
      <c r="O46" s="104">
        <f t="shared" si="1"/>
        <v>72.22</v>
      </c>
    </row>
    <row r="47" spans="1:15" s="25" customFormat="1" ht="12" customHeight="1" x14ac:dyDescent="0.2">
      <c r="A47" s="158" t="s">
        <v>202</v>
      </c>
      <c r="B47" s="27">
        <v>0</v>
      </c>
      <c r="C47" s="27">
        <v>390</v>
      </c>
      <c r="D47" s="27">
        <v>0</v>
      </c>
      <c r="E47" s="27"/>
      <c r="F47" s="27"/>
      <c r="G47" s="27"/>
      <c r="H47" s="27"/>
      <c r="I47" s="27"/>
      <c r="J47" s="27"/>
      <c r="K47" s="27">
        <v>0</v>
      </c>
      <c r="L47" s="27">
        <v>0</v>
      </c>
      <c r="M47" s="27">
        <v>0</v>
      </c>
      <c r="N47" s="213">
        <f t="shared" si="3"/>
        <v>390</v>
      </c>
      <c r="O47" s="104">
        <f>IFERROR(AVERAGEIF(B47:M47,"&gt;0"),"")</f>
        <v>390</v>
      </c>
    </row>
    <row r="48" spans="1:15" s="25" customFormat="1" ht="12" customHeight="1" thickBot="1" x14ac:dyDescent="0.25">
      <c r="A48" s="166" t="s">
        <v>1</v>
      </c>
      <c r="B48" s="167">
        <f>SUM(B7:B47)</f>
        <v>3962.84</v>
      </c>
      <c r="C48" s="167">
        <f t="shared" ref="C48:N48" si="4">SUM(C7:C47)</f>
        <v>4694.71</v>
      </c>
      <c r="D48" s="167">
        <f t="shared" si="4"/>
        <v>155.95999999999998</v>
      </c>
      <c r="E48" s="167">
        <f t="shared" si="4"/>
        <v>0</v>
      </c>
      <c r="F48" s="167">
        <f t="shared" si="4"/>
        <v>0</v>
      </c>
      <c r="G48" s="167">
        <f t="shared" si="4"/>
        <v>0</v>
      </c>
      <c r="H48" s="167">
        <f t="shared" si="4"/>
        <v>0</v>
      </c>
      <c r="I48" s="167">
        <f>SUM(I7:I47)</f>
        <v>0</v>
      </c>
      <c r="J48" s="167">
        <f t="shared" si="4"/>
        <v>0</v>
      </c>
      <c r="K48" s="167">
        <f t="shared" si="4"/>
        <v>0</v>
      </c>
      <c r="L48" s="167">
        <f t="shared" si="4"/>
        <v>0</v>
      </c>
      <c r="M48" s="167">
        <f t="shared" si="4"/>
        <v>0</v>
      </c>
      <c r="N48" s="167">
        <f t="shared" si="4"/>
        <v>8779.6099999999988</v>
      </c>
      <c r="O48" s="305">
        <f>IFERROR(AVERAGEIF(B48:M48,"&gt;0"),"")</f>
        <v>2937.8366666666661</v>
      </c>
    </row>
    <row r="49" spans="1:15" s="25" customFormat="1" ht="12" customHeight="1" thickBot="1" x14ac:dyDescent="0.25"/>
    <row r="50" spans="1:15" s="25" customFormat="1" ht="12" customHeight="1" thickBot="1" x14ac:dyDescent="0.25">
      <c r="A50" s="63" t="s">
        <v>2</v>
      </c>
      <c r="B50" s="105">
        <f t="shared" ref="B50:O50" si="5">B6</f>
        <v>43831</v>
      </c>
      <c r="C50" s="106">
        <f t="shared" si="5"/>
        <v>43862</v>
      </c>
      <c r="D50" s="106">
        <f t="shared" si="5"/>
        <v>43891</v>
      </c>
      <c r="E50" s="106">
        <f t="shared" si="5"/>
        <v>43922</v>
      </c>
      <c r="F50" s="106">
        <f t="shared" si="5"/>
        <v>43952</v>
      </c>
      <c r="G50" s="106">
        <f t="shared" si="5"/>
        <v>43983</v>
      </c>
      <c r="H50" s="106">
        <f t="shared" si="5"/>
        <v>44013</v>
      </c>
      <c r="I50" s="106">
        <f t="shared" si="5"/>
        <v>44044</v>
      </c>
      <c r="J50" s="106">
        <f t="shared" si="5"/>
        <v>44075</v>
      </c>
      <c r="K50" s="106">
        <f t="shared" si="5"/>
        <v>44105</v>
      </c>
      <c r="L50" s="106">
        <f t="shared" si="5"/>
        <v>44136</v>
      </c>
      <c r="M50" s="106">
        <f t="shared" si="5"/>
        <v>44166</v>
      </c>
      <c r="N50" s="107" t="str">
        <f t="shared" si="5"/>
        <v>Total</v>
      </c>
      <c r="O50" s="118" t="str">
        <f t="shared" si="5"/>
        <v>Média</v>
      </c>
    </row>
    <row r="51" spans="1:15" s="25" customFormat="1" ht="12" customHeight="1" x14ac:dyDescent="0.2">
      <c r="A51" s="109" t="s">
        <v>5</v>
      </c>
      <c r="B51" s="27">
        <v>0</v>
      </c>
      <c r="C51" s="27">
        <v>3950</v>
      </c>
      <c r="D51" s="27">
        <v>4147.5</v>
      </c>
      <c r="E51" s="27"/>
      <c r="F51" s="27"/>
      <c r="G51" s="27"/>
      <c r="H51" s="27"/>
      <c r="I51" s="27"/>
      <c r="J51" s="27"/>
      <c r="K51" s="27">
        <v>0</v>
      </c>
      <c r="L51" s="27">
        <v>0</v>
      </c>
      <c r="M51" s="27">
        <v>0</v>
      </c>
      <c r="N51" s="207">
        <f t="shared" ref="N51:N56" si="6">SUM(B51:M51)</f>
        <v>8097.5</v>
      </c>
      <c r="O51" s="104">
        <f t="shared" ref="O51:O56" si="7">IFERROR(AVERAGEIF(B51:M51,"&gt;0"),"")</f>
        <v>4048.75</v>
      </c>
    </row>
    <row r="52" spans="1:15" s="25" customFormat="1" ht="12" customHeight="1" x14ac:dyDescent="0.2">
      <c r="A52" s="262" t="s">
        <v>458</v>
      </c>
      <c r="B52" s="48">
        <v>0</v>
      </c>
      <c r="C52" s="27">
        <v>0</v>
      </c>
      <c r="D52" s="27">
        <v>0</v>
      </c>
      <c r="E52" s="27"/>
      <c r="F52" s="27"/>
      <c r="G52" s="27"/>
      <c r="H52" s="27"/>
      <c r="I52" s="27"/>
      <c r="J52" s="27"/>
      <c r="K52" s="27">
        <v>0</v>
      </c>
      <c r="L52" s="27">
        <v>0</v>
      </c>
      <c r="M52" s="27">
        <v>0</v>
      </c>
      <c r="N52" s="265">
        <f t="shared" si="6"/>
        <v>0</v>
      </c>
      <c r="O52" s="104" t="str">
        <f t="shared" si="7"/>
        <v/>
      </c>
    </row>
    <row r="53" spans="1:15" s="30" customFormat="1" ht="12" customHeight="1" x14ac:dyDescent="0.2">
      <c r="A53" s="268" t="s">
        <v>449</v>
      </c>
      <c r="B53" s="300">
        <v>0</v>
      </c>
      <c r="C53" s="27">
        <v>0</v>
      </c>
      <c r="D53" s="27">
        <v>0</v>
      </c>
      <c r="E53" s="27"/>
      <c r="F53" s="27"/>
      <c r="G53" s="27"/>
      <c r="H53" s="27"/>
      <c r="I53" s="27"/>
      <c r="J53" s="27"/>
      <c r="K53" s="27">
        <v>0</v>
      </c>
      <c r="L53" s="27">
        <v>0</v>
      </c>
      <c r="M53" s="27">
        <v>0</v>
      </c>
      <c r="N53" s="301">
        <f t="shared" si="6"/>
        <v>0</v>
      </c>
      <c r="O53" s="104" t="str">
        <f t="shared" si="7"/>
        <v/>
      </c>
    </row>
    <row r="54" spans="1:15" s="30" customFormat="1" ht="12" customHeight="1" x14ac:dyDescent="0.2">
      <c r="A54" s="268" t="s">
        <v>179</v>
      </c>
      <c r="B54" s="300">
        <v>0</v>
      </c>
      <c r="C54" s="27">
        <v>0</v>
      </c>
      <c r="D54" s="27">
        <v>0</v>
      </c>
      <c r="E54" s="27"/>
      <c r="F54" s="27"/>
      <c r="G54" s="27"/>
      <c r="H54" s="27"/>
      <c r="I54" s="27"/>
      <c r="J54" s="27"/>
      <c r="K54" s="27">
        <v>0</v>
      </c>
      <c r="L54" s="27">
        <v>0</v>
      </c>
      <c r="M54" s="27">
        <v>0</v>
      </c>
      <c r="N54" s="301">
        <f t="shared" si="6"/>
        <v>0</v>
      </c>
      <c r="O54" s="104" t="str">
        <f t="shared" si="7"/>
        <v/>
      </c>
    </row>
    <row r="55" spans="1:15" s="25" customFormat="1" ht="12" customHeight="1" x14ac:dyDescent="0.2">
      <c r="A55" s="109" t="s">
        <v>166</v>
      </c>
      <c r="B55" s="37">
        <v>0</v>
      </c>
      <c r="C55" s="27">
        <v>0</v>
      </c>
      <c r="D55" s="27">
        <v>0</v>
      </c>
      <c r="E55" s="27"/>
      <c r="F55" s="27"/>
      <c r="G55" s="27"/>
      <c r="H55" s="27"/>
      <c r="I55" s="27"/>
      <c r="J55" s="27"/>
      <c r="K55" s="27">
        <v>0</v>
      </c>
      <c r="L55" s="27">
        <v>0</v>
      </c>
      <c r="M55" s="27">
        <v>0</v>
      </c>
      <c r="N55" s="216">
        <f t="shared" si="6"/>
        <v>0</v>
      </c>
      <c r="O55" s="104" t="str">
        <f t="shared" si="7"/>
        <v/>
      </c>
    </row>
    <row r="56" spans="1:15" s="25" customFormat="1" ht="12" customHeight="1" thickBot="1" x14ac:dyDescent="0.25">
      <c r="A56" s="171" t="s">
        <v>1</v>
      </c>
      <c r="B56" s="172">
        <f>SUM(B51:B55)</f>
        <v>0</v>
      </c>
      <c r="C56" s="172">
        <f>SUM(C51:C55)</f>
        <v>3950</v>
      </c>
      <c r="D56" s="172">
        <f t="shared" ref="D56:M56" si="8">SUM(D51:D55)</f>
        <v>4147.5</v>
      </c>
      <c r="E56" s="172">
        <f t="shared" si="8"/>
        <v>0</v>
      </c>
      <c r="F56" s="172">
        <f t="shared" si="8"/>
        <v>0</v>
      </c>
      <c r="G56" s="172">
        <f t="shared" si="8"/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172">
        <f t="shared" si="8"/>
        <v>0</v>
      </c>
      <c r="N56" s="172">
        <f t="shared" si="6"/>
        <v>8097.5</v>
      </c>
      <c r="O56" s="294">
        <f t="shared" si="7"/>
        <v>4048.75</v>
      </c>
    </row>
    <row r="57" spans="1:15" s="25" customFormat="1" ht="12" customHeight="1" thickBo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43"/>
      <c r="O57" s="39"/>
    </row>
    <row r="58" spans="1:15" s="34" customFormat="1" ht="12" customHeight="1" thickBot="1" x14ac:dyDescent="0.25">
      <c r="A58" s="180" t="s">
        <v>9</v>
      </c>
      <c r="B58" s="181">
        <f>'[2]2020'!C22</f>
        <v>1413.5</v>
      </c>
      <c r="C58" s="181">
        <f>'[2]2020'!D22</f>
        <v>772.81</v>
      </c>
      <c r="D58" s="181">
        <f>'[2]2020'!E22</f>
        <v>4878.3100000000004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f>'[2]2020'!K22</f>
        <v>0</v>
      </c>
      <c r="K58" s="181">
        <f>'[2]2020'!L22</f>
        <v>0</v>
      </c>
      <c r="L58" s="181">
        <f>'[2]2020'!M22</f>
        <v>0</v>
      </c>
      <c r="M58" s="181">
        <f>'[2]2020'!N22</f>
        <v>0</v>
      </c>
      <c r="N58" s="43"/>
      <c r="O58" s="43"/>
    </row>
    <row r="59" spans="1:15" s="25" customFormat="1" ht="14.1" customHeight="1" x14ac:dyDescent="0.2">
      <c r="N59" s="34"/>
    </row>
    <row r="60" spans="1:15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249"/>
      <c r="O60" s="96"/>
    </row>
    <row r="61" spans="1:15" x14ac:dyDescent="0.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249"/>
      <c r="O61" s="9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J48:M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Q78"/>
  <sheetViews>
    <sheetView zoomScale="140" zoomScaleNormal="140" workbookViewId="0">
      <selection activeCell="J14" sqref="J14"/>
    </sheetView>
  </sheetViews>
  <sheetFormatPr defaultRowHeight="12.75" x14ac:dyDescent="0.2"/>
  <cols>
    <col min="1" max="1" width="34.85546875" customWidth="1"/>
    <col min="2" max="2" width="10" bestFit="1" customWidth="1"/>
    <col min="3" max="3" width="9.7109375" customWidth="1"/>
    <col min="4" max="4" width="10" bestFit="1" customWidth="1"/>
    <col min="5" max="5" width="9.85546875" bestFit="1" customWidth="1"/>
    <col min="6" max="7" width="9" bestFit="1" customWidth="1"/>
    <col min="8" max="9" width="10" bestFit="1" customWidth="1"/>
    <col min="10" max="10" width="11" style="1" customWidth="1"/>
    <col min="11" max="11" width="10" bestFit="1" customWidth="1"/>
    <col min="12" max="12" width="9.85546875" customWidth="1"/>
    <col min="13" max="13" width="10" bestFit="1" customWidth="1"/>
    <col min="14" max="14" width="11" bestFit="1" customWidth="1"/>
    <col min="15" max="15" width="12.140625" customWidth="1"/>
  </cols>
  <sheetData>
    <row r="1" spans="1:17" s="5" customFormat="1" ht="12.6" customHeight="1" x14ac:dyDescent="0.2">
      <c r="A1" s="510" t="s">
        <v>14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2"/>
    </row>
    <row r="2" spans="1:17" s="5" customFormat="1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7" s="1" customFormat="1" ht="12.6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7" s="1" customFormat="1" ht="12.6" customHeight="1" thickBot="1" x14ac:dyDescent="0.25">
      <c r="A4" s="516" t="s">
        <v>60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8"/>
    </row>
    <row r="5" spans="1:17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25" customFormat="1" ht="12.6" customHeight="1" thickBot="1" x14ac:dyDescent="0.25">
      <c r="A6" s="501" t="s">
        <v>0</v>
      </c>
      <c r="B6" s="502">
        <v>43831</v>
      </c>
      <c r="C6" s="503">
        <v>43862</v>
      </c>
      <c r="D6" s="503">
        <v>43891</v>
      </c>
      <c r="E6" s="504">
        <v>43922</v>
      </c>
      <c r="F6" s="11">
        <v>43952</v>
      </c>
      <c r="G6" s="502">
        <v>43983</v>
      </c>
      <c r="H6" s="503">
        <v>44013</v>
      </c>
      <c r="I6" s="503">
        <v>44044</v>
      </c>
      <c r="J6" s="503">
        <v>44075</v>
      </c>
      <c r="K6" s="503">
        <v>44105</v>
      </c>
      <c r="L6" s="503">
        <v>44136</v>
      </c>
      <c r="M6" s="503">
        <v>44166</v>
      </c>
      <c r="N6" s="505" t="s">
        <v>12</v>
      </c>
      <c r="O6" s="506" t="s">
        <v>13</v>
      </c>
    </row>
    <row r="7" spans="1:17" s="25" customFormat="1" ht="12.6" customHeight="1" x14ac:dyDescent="0.2">
      <c r="A7" s="125" t="s">
        <v>222</v>
      </c>
      <c r="B7" s="499">
        <v>0</v>
      </c>
      <c r="C7" s="499">
        <v>0</v>
      </c>
      <c r="D7" s="499">
        <v>0</v>
      </c>
      <c r="E7" s="499"/>
      <c r="F7" s="499"/>
      <c r="G7" s="499"/>
      <c r="H7" s="499"/>
      <c r="I7" s="499"/>
      <c r="J7" s="499">
        <v>0</v>
      </c>
      <c r="K7" s="499">
        <v>0</v>
      </c>
      <c r="L7" s="499">
        <v>0</v>
      </c>
      <c r="M7" s="499">
        <v>0</v>
      </c>
      <c r="N7" s="219">
        <f>SUM(B7:M7)</f>
        <v>0</v>
      </c>
      <c r="O7" s="500" t="str">
        <f>IFERROR(AVERAGEIF(B7:M7,"&gt;0"),"")</f>
        <v/>
      </c>
    </row>
    <row r="8" spans="1:17" s="25" customFormat="1" ht="12.6" customHeight="1" x14ac:dyDescent="0.2">
      <c r="A8" s="157" t="s">
        <v>116</v>
      </c>
      <c r="B8" s="53">
        <v>16.670000000000002</v>
      </c>
      <c r="C8" s="53">
        <v>16.670000000000002</v>
      </c>
      <c r="D8" s="53">
        <v>16.670000000000002</v>
      </c>
      <c r="E8" s="53"/>
      <c r="F8" s="53"/>
      <c r="G8" s="53"/>
      <c r="H8" s="53"/>
      <c r="I8" s="53"/>
      <c r="J8" s="53">
        <v>0</v>
      </c>
      <c r="K8" s="53">
        <v>0</v>
      </c>
      <c r="L8" s="53">
        <v>0</v>
      </c>
      <c r="M8" s="53">
        <v>0</v>
      </c>
      <c r="N8" s="206">
        <f t="shared" ref="N8:N30" si="0">SUM(B8:M8)</f>
        <v>50.010000000000005</v>
      </c>
      <c r="O8" s="104">
        <f t="shared" ref="O8:O59" si="1">IFERROR(AVERAGEIF(B8:M8,"&gt;0"),"")</f>
        <v>16.670000000000002</v>
      </c>
      <c r="P8" s="76"/>
      <c r="Q8" s="76"/>
    </row>
    <row r="9" spans="1:17" s="25" customFormat="1" ht="12.6" customHeight="1" x14ac:dyDescent="0.2">
      <c r="A9" s="157" t="s">
        <v>113</v>
      </c>
      <c r="B9" s="53">
        <v>179.9</v>
      </c>
      <c r="C9" s="53">
        <v>0</v>
      </c>
      <c r="D9" s="53">
        <v>0</v>
      </c>
      <c r="E9" s="53"/>
      <c r="F9" s="53"/>
      <c r="G9" s="53"/>
      <c r="H9" s="53"/>
      <c r="I9" s="53"/>
      <c r="J9" s="53">
        <v>0</v>
      </c>
      <c r="K9" s="53">
        <v>0</v>
      </c>
      <c r="L9" s="53">
        <v>0</v>
      </c>
      <c r="M9" s="53">
        <v>0</v>
      </c>
      <c r="N9" s="206">
        <f>SUM(B9:M9)</f>
        <v>179.9</v>
      </c>
      <c r="O9" s="104">
        <f t="shared" si="1"/>
        <v>179.9</v>
      </c>
      <c r="P9" s="76"/>
      <c r="Q9" s="76"/>
    </row>
    <row r="10" spans="1:17" s="25" customFormat="1" ht="12.6" customHeight="1" x14ac:dyDescent="0.2">
      <c r="A10" s="157" t="s">
        <v>491</v>
      </c>
      <c r="B10" s="53">
        <v>0</v>
      </c>
      <c r="C10" s="53">
        <v>0</v>
      </c>
      <c r="D10" s="53">
        <v>0</v>
      </c>
      <c r="E10" s="53"/>
      <c r="F10" s="53"/>
      <c r="G10" s="53"/>
      <c r="H10" s="53"/>
      <c r="I10" s="53"/>
      <c r="J10" s="53">
        <v>0</v>
      </c>
      <c r="K10" s="53">
        <v>0</v>
      </c>
      <c r="L10" s="53">
        <v>0</v>
      </c>
      <c r="M10" s="53">
        <v>0</v>
      </c>
      <c r="N10" s="206">
        <f t="shared" si="0"/>
        <v>0</v>
      </c>
      <c r="O10" s="104" t="str">
        <f t="shared" si="1"/>
        <v/>
      </c>
      <c r="P10" s="76"/>
      <c r="Q10" s="76"/>
    </row>
    <row r="11" spans="1:17" s="25" customFormat="1" ht="12.6" customHeight="1" x14ac:dyDescent="0.2">
      <c r="A11" s="157" t="s">
        <v>618</v>
      </c>
      <c r="B11" s="53">
        <v>1335</v>
      </c>
      <c r="C11" s="53">
        <v>0</v>
      </c>
      <c r="D11" s="53">
        <v>0</v>
      </c>
      <c r="E11" s="53"/>
      <c r="F11" s="53"/>
      <c r="G11" s="53"/>
      <c r="H11" s="53"/>
      <c r="I11" s="53"/>
      <c r="J11" s="53">
        <v>0</v>
      </c>
      <c r="K11" s="53">
        <v>0</v>
      </c>
      <c r="L11" s="53">
        <v>0</v>
      </c>
      <c r="M11" s="53">
        <v>0</v>
      </c>
      <c r="N11" s="206">
        <f t="shared" si="0"/>
        <v>1335</v>
      </c>
      <c r="O11" s="104">
        <f t="shared" si="1"/>
        <v>1335</v>
      </c>
      <c r="P11" s="76"/>
      <c r="Q11" s="76"/>
    </row>
    <row r="12" spans="1:17" s="25" customFormat="1" ht="12.6" customHeight="1" x14ac:dyDescent="0.2">
      <c r="A12" s="157" t="s">
        <v>278</v>
      </c>
      <c r="B12" s="53">
        <v>0</v>
      </c>
      <c r="C12" s="53">
        <v>0</v>
      </c>
      <c r="D12" s="53">
        <v>0</v>
      </c>
      <c r="E12" s="53"/>
      <c r="F12" s="53"/>
      <c r="G12" s="53"/>
      <c r="H12" s="53"/>
      <c r="I12" s="53"/>
      <c r="J12" s="53">
        <v>0</v>
      </c>
      <c r="K12" s="53">
        <v>0</v>
      </c>
      <c r="L12" s="53">
        <v>0</v>
      </c>
      <c r="M12" s="53">
        <v>0</v>
      </c>
      <c r="N12" s="206">
        <f>SUM(B12:M12)</f>
        <v>0</v>
      </c>
      <c r="O12" s="104" t="str">
        <f t="shared" si="1"/>
        <v/>
      </c>
      <c r="P12" s="76"/>
      <c r="Q12" s="76"/>
    </row>
    <row r="13" spans="1:17" s="25" customFormat="1" ht="12.6" customHeight="1" x14ac:dyDescent="0.2">
      <c r="A13" s="283" t="s">
        <v>301</v>
      </c>
      <c r="B13" s="53">
        <v>0</v>
      </c>
      <c r="C13" s="53">
        <v>0</v>
      </c>
      <c r="D13" s="53">
        <v>0</v>
      </c>
      <c r="E13" s="53"/>
      <c r="F13" s="53"/>
      <c r="G13" s="53"/>
      <c r="H13" s="53"/>
      <c r="I13" s="53"/>
      <c r="J13" s="53">
        <v>0</v>
      </c>
      <c r="K13" s="53">
        <v>0</v>
      </c>
      <c r="L13" s="53">
        <v>0</v>
      </c>
      <c r="M13" s="53">
        <v>0</v>
      </c>
      <c r="N13" s="284">
        <f>SUM(B13:M13)</f>
        <v>0</v>
      </c>
      <c r="O13" s="104" t="str">
        <f t="shared" si="1"/>
        <v/>
      </c>
      <c r="P13" s="76"/>
      <c r="Q13" s="76"/>
    </row>
    <row r="14" spans="1:17" s="25" customFormat="1" ht="12.6" customHeight="1" x14ac:dyDescent="0.2">
      <c r="A14" s="157" t="s">
        <v>131</v>
      </c>
      <c r="B14" s="53">
        <v>0</v>
      </c>
      <c r="C14" s="53">
        <v>0</v>
      </c>
      <c r="D14" s="53">
        <v>0</v>
      </c>
      <c r="E14" s="53"/>
      <c r="F14" s="53"/>
      <c r="G14" s="53"/>
      <c r="H14" s="53"/>
      <c r="I14" s="53"/>
      <c r="J14" s="53">
        <v>0</v>
      </c>
      <c r="K14" s="53">
        <v>0</v>
      </c>
      <c r="L14" s="53">
        <v>0</v>
      </c>
      <c r="M14" s="53">
        <v>0</v>
      </c>
      <c r="N14" s="206">
        <f>SUM(B14:M14)</f>
        <v>0</v>
      </c>
      <c r="O14" s="104" t="str">
        <f t="shared" si="1"/>
        <v/>
      </c>
      <c r="P14" s="76"/>
      <c r="Q14" s="76"/>
    </row>
    <row r="15" spans="1:17" s="25" customFormat="1" ht="12.6" customHeight="1" x14ac:dyDescent="0.2">
      <c r="A15" s="157" t="s">
        <v>149</v>
      </c>
      <c r="B15" s="53">
        <v>150</v>
      </c>
      <c r="C15" s="53">
        <v>0</v>
      </c>
      <c r="D15" s="53">
        <v>0</v>
      </c>
      <c r="E15" s="53"/>
      <c r="F15" s="53"/>
      <c r="G15" s="53"/>
      <c r="H15" s="53"/>
      <c r="I15" s="53"/>
      <c r="J15" s="53">
        <v>0</v>
      </c>
      <c r="K15" s="53">
        <v>0</v>
      </c>
      <c r="L15" s="53">
        <v>0</v>
      </c>
      <c r="M15" s="53">
        <v>0</v>
      </c>
      <c r="N15" s="206">
        <f t="shared" si="0"/>
        <v>150</v>
      </c>
      <c r="O15" s="104">
        <f t="shared" si="1"/>
        <v>150</v>
      </c>
    </row>
    <row r="16" spans="1:17" s="25" customFormat="1" ht="12.6" customHeight="1" x14ac:dyDescent="0.2">
      <c r="A16" s="157" t="s">
        <v>167</v>
      </c>
      <c r="B16" s="53">
        <v>0</v>
      </c>
      <c r="C16" s="53">
        <v>0</v>
      </c>
      <c r="D16" s="53">
        <v>0</v>
      </c>
      <c r="E16" s="53"/>
      <c r="F16" s="53"/>
      <c r="G16" s="53"/>
      <c r="H16" s="53"/>
      <c r="I16" s="53"/>
      <c r="J16" s="53">
        <v>0</v>
      </c>
      <c r="K16" s="53">
        <v>0</v>
      </c>
      <c r="L16" s="53">
        <v>0</v>
      </c>
      <c r="M16" s="53">
        <v>0</v>
      </c>
      <c r="N16" s="206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03" t="s">
        <v>187</v>
      </c>
      <c r="B17" s="53">
        <v>0</v>
      </c>
      <c r="C17" s="53">
        <v>0</v>
      </c>
      <c r="D17" s="53">
        <v>0</v>
      </c>
      <c r="E17" s="53"/>
      <c r="F17" s="53"/>
      <c r="G17" s="53"/>
      <c r="H17" s="53"/>
      <c r="I17" s="53"/>
      <c r="J17" s="53">
        <v>0</v>
      </c>
      <c r="K17" s="53">
        <v>0</v>
      </c>
      <c r="L17" s="53">
        <v>0</v>
      </c>
      <c r="M17" s="53">
        <v>0</v>
      </c>
      <c r="N17" s="219">
        <f t="shared" si="0"/>
        <v>0</v>
      </c>
      <c r="O17" s="104" t="str">
        <f t="shared" si="1"/>
        <v/>
      </c>
    </row>
    <row r="18" spans="1:15" s="25" customFormat="1" ht="12.6" customHeight="1" x14ac:dyDescent="0.2">
      <c r="A18" s="157" t="s">
        <v>182</v>
      </c>
      <c r="B18" s="53">
        <v>0</v>
      </c>
      <c r="C18" s="53">
        <v>15</v>
      </c>
      <c r="D18" s="53">
        <v>670.82</v>
      </c>
      <c r="E18" s="53"/>
      <c r="F18" s="53"/>
      <c r="G18" s="53"/>
      <c r="H18" s="53"/>
      <c r="I18" s="53"/>
      <c r="J18" s="53">
        <v>0</v>
      </c>
      <c r="K18" s="53">
        <v>0</v>
      </c>
      <c r="L18" s="53">
        <v>0</v>
      </c>
      <c r="M18" s="53">
        <v>0</v>
      </c>
      <c r="N18" s="206">
        <f t="shared" si="0"/>
        <v>685.82</v>
      </c>
      <c r="O18" s="104">
        <f t="shared" si="1"/>
        <v>342.91</v>
      </c>
    </row>
    <row r="19" spans="1:15" s="25" customFormat="1" ht="12.6" customHeight="1" x14ac:dyDescent="0.2">
      <c r="A19" s="157" t="s">
        <v>492</v>
      </c>
      <c r="B19" s="53">
        <v>380.38</v>
      </c>
      <c r="C19" s="53">
        <v>27.7</v>
      </c>
      <c r="D19" s="53">
        <v>28.98</v>
      </c>
      <c r="E19" s="53"/>
      <c r="F19" s="53"/>
      <c r="G19" s="53"/>
      <c r="H19" s="53"/>
      <c r="I19" s="53"/>
      <c r="J19" s="53">
        <v>0</v>
      </c>
      <c r="K19" s="53">
        <v>0</v>
      </c>
      <c r="L19" s="53">
        <v>0</v>
      </c>
      <c r="M19" s="53">
        <v>0</v>
      </c>
      <c r="N19" s="206">
        <f t="shared" si="0"/>
        <v>437.06</v>
      </c>
      <c r="O19" s="104">
        <f t="shared" si="1"/>
        <v>145.68666666666667</v>
      </c>
    </row>
    <row r="20" spans="1:15" s="25" customFormat="1" ht="12.6" customHeight="1" x14ac:dyDescent="0.2">
      <c r="A20" s="157" t="s">
        <v>304</v>
      </c>
      <c r="B20" s="53">
        <v>0</v>
      </c>
      <c r="C20" s="53">
        <v>0</v>
      </c>
      <c r="D20" s="53">
        <v>0</v>
      </c>
      <c r="E20" s="53"/>
      <c r="F20" s="53"/>
      <c r="G20" s="53"/>
      <c r="H20" s="53"/>
      <c r="I20" s="53"/>
      <c r="J20" s="53">
        <v>0</v>
      </c>
      <c r="K20" s="53">
        <v>0</v>
      </c>
      <c r="L20" s="53">
        <v>0</v>
      </c>
      <c r="M20" s="53">
        <v>0</v>
      </c>
      <c r="N20" s="206">
        <f t="shared" si="0"/>
        <v>0</v>
      </c>
      <c r="O20" s="104" t="str">
        <f t="shared" si="1"/>
        <v/>
      </c>
    </row>
    <row r="21" spans="1:15" s="25" customFormat="1" ht="12.6" customHeight="1" x14ac:dyDescent="0.2">
      <c r="A21" s="157" t="s">
        <v>67</v>
      </c>
      <c r="B21" s="53">
        <v>0</v>
      </c>
      <c r="C21" s="53">
        <v>43.6</v>
      </c>
      <c r="D21" s="53">
        <v>137.69999999999999</v>
      </c>
      <c r="E21" s="53"/>
      <c r="F21" s="53"/>
      <c r="G21" s="53"/>
      <c r="H21" s="53"/>
      <c r="I21" s="53"/>
      <c r="J21" s="53">
        <v>0</v>
      </c>
      <c r="K21" s="53">
        <v>0</v>
      </c>
      <c r="L21" s="53">
        <v>0</v>
      </c>
      <c r="M21" s="53">
        <v>0</v>
      </c>
      <c r="N21" s="206">
        <f t="shared" si="0"/>
        <v>181.29999999999998</v>
      </c>
      <c r="O21" s="104">
        <f t="shared" si="1"/>
        <v>90.649999999999991</v>
      </c>
    </row>
    <row r="22" spans="1:15" s="25" customFormat="1" ht="12.6" customHeight="1" x14ac:dyDescent="0.2">
      <c r="A22" s="157" t="s">
        <v>216</v>
      </c>
      <c r="B22" s="53">
        <v>0</v>
      </c>
      <c r="C22" s="53">
        <v>0</v>
      </c>
      <c r="D22" s="53">
        <v>0</v>
      </c>
      <c r="E22" s="53"/>
      <c r="F22" s="53"/>
      <c r="G22" s="53"/>
      <c r="H22" s="53"/>
      <c r="I22" s="53"/>
      <c r="J22" s="53">
        <v>0</v>
      </c>
      <c r="K22" s="53">
        <v>0</v>
      </c>
      <c r="L22" s="53">
        <v>0</v>
      </c>
      <c r="M22" s="53">
        <v>0</v>
      </c>
      <c r="N22" s="206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57" t="s">
        <v>493</v>
      </c>
      <c r="B23" s="53">
        <v>0</v>
      </c>
      <c r="C23" s="53">
        <v>140</v>
      </c>
      <c r="D23" s="53">
        <v>0</v>
      </c>
      <c r="E23" s="53"/>
      <c r="F23" s="53"/>
      <c r="G23" s="53"/>
      <c r="H23" s="53"/>
      <c r="I23" s="53"/>
      <c r="J23" s="53">
        <v>0</v>
      </c>
      <c r="K23" s="53">
        <v>0</v>
      </c>
      <c r="L23" s="53">
        <v>0</v>
      </c>
      <c r="M23" s="53">
        <v>0</v>
      </c>
      <c r="N23" s="206">
        <f t="shared" si="0"/>
        <v>140</v>
      </c>
      <c r="O23" s="104">
        <f t="shared" si="1"/>
        <v>140</v>
      </c>
    </row>
    <row r="24" spans="1:15" s="25" customFormat="1" ht="12.6" customHeight="1" x14ac:dyDescent="0.2">
      <c r="A24" s="157" t="s">
        <v>78</v>
      </c>
      <c r="B24" s="53">
        <v>0</v>
      </c>
      <c r="C24" s="53">
        <v>0</v>
      </c>
      <c r="D24" s="53">
        <v>0</v>
      </c>
      <c r="E24" s="53"/>
      <c r="F24" s="53"/>
      <c r="G24" s="53"/>
      <c r="H24" s="53"/>
      <c r="I24" s="53"/>
      <c r="J24" s="53">
        <v>0</v>
      </c>
      <c r="K24" s="53">
        <v>0</v>
      </c>
      <c r="L24" s="53">
        <v>0</v>
      </c>
      <c r="M24" s="53">
        <v>0</v>
      </c>
      <c r="N24" s="206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57" t="s">
        <v>183</v>
      </c>
      <c r="B25" s="53">
        <v>0</v>
      </c>
      <c r="C25" s="53">
        <v>0</v>
      </c>
      <c r="D25" s="53">
        <v>0</v>
      </c>
      <c r="E25" s="53"/>
      <c r="F25" s="53"/>
      <c r="G25" s="53"/>
      <c r="H25" s="53"/>
      <c r="I25" s="53"/>
      <c r="J25" s="53">
        <v>0</v>
      </c>
      <c r="K25" s="53">
        <v>0</v>
      </c>
      <c r="L25" s="53">
        <v>0</v>
      </c>
      <c r="M25" s="53">
        <v>0</v>
      </c>
      <c r="N25" s="206">
        <f t="shared" si="0"/>
        <v>0</v>
      </c>
      <c r="O25" s="104" t="str">
        <f t="shared" si="1"/>
        <v/>
      </c>
    </row>
    <row r="26" spans="1:15" s="25" customFormat="1" ht="12.6" customHeight="1" x14ac:dyDescent="0.2">
      <c r="A26" s="157" t="s">
        <v>259</v>
      </c>
      <c r="B26" s="53">
        <v>0</v>
      </c>
      <c r="C26" s="53">
        <v>726.61</v>
      </c>
      <c r="D26" s="53">
        <v>727.22</v>
      </c>
      <c r="E26" s="53"/>
      <c r="F26" s="53"/>
      <c r="G26" s="53"/>
      <c r="H26" s="53"/>
      <c r="I26" s="53"/>
      <c r="J26" s="53">
        <v>0</v>
      </c>
      <c r="K26" s="53">
        <v>0</v>
      </c>
      <c r="L26" s="53">
        <v>0</v>
      </c>
      <c r="M26" s="53">
        <v>0</v>
      </c>
      <c r="N26" s="206">
        <f t="shared" si="0"/>
        <v>1453.83</v>
      </c>
      <c r="O26" s="104">
        <f t="shared" si="1"/>
        <v>726.91499999999996</v>
      </c>
    </row>
    <row r="27" spans="1:15" s="25" customFormat="1" ht="12.6" customHeight="1" x14ac:dyDescent="0.2">
      <c r="A27" s="157" t="s">
        <v>142</v>
      </c>
      <c r="B27" s="53">
        <v>0</v>
      </c>
      <c r="C27" s="53">
        <v>0</v>
      </c>
      <c r="D27" s="53">
        <v>590</v>
      </c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3">
        <v>0</v>
      </c>
      <c r="N27" s="206">
        <f t="shared" si="0"/>
        <v>590</v>
      </c>
      <c r="O27" s="104">
        <f t="shared" si="1"/>
        <v>590</v>
      </c>
    </row>
    <row r="28" spans="1:15" s="25" customFormat="1" ht="12.6" customHeight="1" x14ac:dyDescent="0.2">
      <c r="A28" s="157" t="s">
        <v>68</v>
      </c>
      <c r="B28" s="53">
        <v>147</v>
      </c>
      <c r="C28" s="53">
        <v>368.9</v>
      </c>
      <c r="D28" s="53">
        <v>379.8</v>
      </c>
      <c r="E28" s="53"/>
      <c r="F28" s="53"/>
      <c r="G28" s="53"/>
      <c r="H28" s="53"/>
      <c r="I28" s="53"/>
      <c r="J28" s="53">
        <v>0</v>
      </c>
      <c r="K28" s="53">
        <v>0</v>
      </c>
      <c r="L28" s="53">
        <v>0</v>
      </c>
      <c r="M28" s="53">
        <v>0</v>
      </c>
      <c r="N28" s="206">
        <f t="shared" si="0"/>
        <v>895.7</v>
      </c>
      <c r="O28" s="104">
        <f t="shared" si="1"/>
        <v>298.56666666666666</v>
      </c>
    </row>
    <row r="29" spans="1:15" s="25" customFormat="1" ht="12.6" customHeight="1" x14ac:dyDescent="0.2">
      <c r="A29" s="157" t="s">
        <v>77</v>
      </c>
      <c r="B29" s="53">
        <v>105</v>
      </c>
      <c r="C29" s="53">
        <v>0</v>
      </c>
      <c r="D29" s="53">
        <v>128</v>
      </c>
      <c r="E29" s="53"/>
      <c r="F29" s="53"/>
      <c r="G29" s="53"/>
      <c r="H29" s="53"/>
      <c r="I29" s="53"/>
      <c r="J29" s="53">
        <v>0</v>
      </c>
      <c r="K29" s="53">
        <v>0</v>
      </c>
      <c r="L29" s="53">
        <v>0</v>
      </c>
      <c r="M29" s="53">
        <v>0</v>
      </c>
      <c r="N29" s="206">
        <f t="shared" si="0"/>
        <v>233</v>
      </c>
      <c r="O29" s="104">
        <f t="shared" si="1"/>
        <v>116.5</v>
      </c>
    </row>
    <row r="30" spans="1:15" s="25" customFormat="1" ht="12.6" customHeight="1" x14ac:dyDescent="0.2">
      <c r="A30" s="157" t="s">
        <v>69</v>
      </c>
      <c r="B30" s="53">
        <v>61.5</v>
      </c>
      <c r="C30" s="53">
        <v>0</v>
      </c>
      <c r="D30" s="53">
        <v>0</v>
      </c>
      <c r="E30" s="53"/>
      <c r="F30" s="53"/>
      <c r="G30" s="53"/>
      <c r="H30" s="53"/>
      <c r="I30" s="53"/>
      <c r="J30" s="53">
        <v>0</v>
      </c>
      <c r="K30" s="53">
        <v>0</v>
      </c>
      <c r="L30" s="53">
        <v>0</v>
      </c>
      <c r="M30" s="53">
        <v>0</v>
      </c>
      <c r="N30" s="206">
        <f t="shared" si="0"/>
        <v>61.5</v>
      </c>
      <c r="O30" s="104">
        <f t="shared" si="1"/>
        <v>61.5</v>
      </c>
    </row>
    <row r="31" spans="1:15" s="25" customFormat="1" ht="12.6" customHeight="1" x14ac:dyDescent="0.2">
      <c r="A31" s="157" t="s">
        <v>111</v>
      </c>
      <c r="B31" s="53">
        <v>0</v>
      </c>
      <c r="C31" s="53">
        <v>65.75</v>
      </c>
      <c r="D31" s="53">
        <v>764.24</v>
      </c>
      <c r="E31" s="53"/>
      <c r="F31" s="53"/>
      <c r="G31" s="53"/>
      <c r="H31" s="53"/>
      <c r="I31" s="53"/>
      <c r="J31" s="53">
        <v>0</v>
      </c>
      <c r="K31" s="53">
        <v>0</v>
      </c>
      <c r="L31" s="53">
        <v>0</v>
      </c>
      <c r="M31" s="53">
        <v>0</v>
      </c>
      <c r="N31" s="206">
        <f>SUM(B31:M31)</f>
        <v>829.99</v>
      </c>
      <c r="O31" s="104">
        <f t="shared" si="1"/>
        <v>414.995</v>
      </c>
    </row>
    <row r="32" spans="1:15" s="25" customFormat="1" ht="12.6" customHeight="1" x14ac:dyDescent="0.2">
      <c r="A32" s="157" t="s">
        <v>126</v>
      </c>
      <c r="B32" s="53">
        <v>0</v>
      </c>
      <c r="C32" s="53">
        <v>0</v>
      </c>
      <c r="D32" s="53">
        <v>0</v>
      </c>
      <c r="E32" s="53"/>
      <c r="F32" s="53"/>
      <c r="G32" s="53"/>
      <c r="H32" s="53"/>
      <c r="I32" s="53"/>
      <c r="J32" s="53">
        <v>0</v>
      </c>
      <c r="K32" s="53">
        <v>0</v>
      </c>
      <c r="L32" s="53">
        <v>0</v>
      </c>
      <c r="M32" s="53">
        <v>0</v>
      </c>
      <c r="N32" s="206">
        <f t="shared" ref="N32:N47" si="2">SUM(B32:M32)</f>
        <v>0</v>
      </c>
      <c r="O32" s="104" t="str">
        <f t="shared" si="1"/>
        <v/>
      </c>
    </row>
    <row r="33" spans="1:15" s="25" customFormat="1" ht="12.6" customHeight="1" x14ac:dyDescent="0.2">
      <c r="A33" s="157" t="s">
        <v>76</v>
      </c>
      <c r="B33" s="53">
        <v>0</v>
      </c>
      <c r="C33" s="53">
        <v>0</v>
      </c>
      <c r="D33" s="53">
        <v>0</v>
      </c>
      <c r="E33" s="53"/>
      <c r="F33" s="53"/>
      <c r="G33" s="53"/>
      <c r="H33" s="53"/>
      <c r="I33" s="53"/>
      <c r="J33" s="53">
        <v>0</v>
      </c>
      <c r="K33" s="53">
        <v>0</v>
      </c>
      <c r="L33" s="53">
        <v>0</v>
      </c>
      <c r="M33" s="53">
        <v>0</v>
      </c>
      <c r="N33" s="206">
        <f t="shared" si="2"/>
        <v>0</v>
      </c>
      <c r="O33" s="104" t="str">
        <f t="shared" si="1"/>
        <v/>
      </c>
    </row>
    <row r="34" spans="1:15" s="25" customFormat="1" ht="12.6" customHeight="1" x14ac:dyDescent="0.2">
      <c r="A34" s="157" t="s">
        <v>494</v>
      </c>
      <c r="B34" s="53">
        <v>0</v>
      </c>
      <c r="C34" s="53">
        <v>0</v>
      </c>
      <c r="D34" s="53">
        <v>0</v>
      </c>
      <c r="E34" s="53"/>
      <c r="F34" s="53"/>
      <c r="G34" s="53"/>
      <c r="H34" s="53"/>
      <c r="I34" s="53"/>
      <c r="J34" s="53">
        <v>0</v>
      </c>
      <c r="K34" s="53">
        <v>0</v>
      </c>
      <c r="L34" s="53">
        <v>0</v>
      </c>
      <c r="M34" s="53">
        <v>0</v>
      </c>
      <c r="N34" s="206">
        <f t="shared" si="2"/>
        <v>0</v>
      </c>
      <c r="O34" s="104" t="str">
        <f t="shared" si="1"/>
        <v/>
      </c>
    </row>
    <row r="35" spans="1:15" s="25" customFormat="1" ht="12.6" customHeight="1" x14ac:dyDescent="0.2">
      <c r="A35" s="157" t="s">
        <v>495</v>
      </c>
      <c r="B35" s="53">
        <v>0</v>
      </c>
      <c r="C35" s="53">
        <v>0</v>
      </c>
      <c r="D35" s="53">
        <v>0</v>
      </c>
      <c r="E35" s="53"/>
      <c r="F35" s="53"/>
      <c r="G35" s="53"/>
      <c r="H35" s="53"/>
      <c r="I35" s="53"/>
      <c r="J35" s="53">
        <v>0</v>
      </c>
      <c r="K35" s="53">
        <v>0</v>
      </c>
      <c r="L35" s="53">
        <v>0</v>
      </c>
      <c r="M35" s="53">
        <v>0</v>
      </c>
      <c r="N35" s="206">
        <f t="shared" si="2"/>
        <v>0</v>
      </c>
      <c r="O35" s="104" t="str">
        <f t="shared" si="1"/>
        <v/>
      </c>
    </row>
    <row r="36" spans="1:15" s="25" customFormat="1" ht="12.6" customHeight="1" x14ac:dyDescent="0.2">
      <c r="A36" s="157" t="s">
        <v>496</v>
      </c>
      <c r="B36" s="53">
        <v>0</v>
      </c>
      <c r="C36" s="53">
        <v>0</v>
      </c>
      <c r="D36" s="53">
        <v>8.4</v>
      </c>
      <c r="E36" s="53"/>
      <c r="F36" s="53"/>
      <c r="G36" s="53"/>
      <c r="H36" s="53"/>
      <c r="I36" s="53"/>
      <c r="J36" s="53">
        <v>0</v>
      </c>
      <c r="K36" s="53">
        <v>0</v>
      </c>
      <c r="L36" s="53">
        <v>0</v>
      </c>
      <c r="M36" s="53">
        <v>0</v>
      </c>
      <c r="N36" s="206">
        <f t="shared" si="2"/>
        <v>8.4</v>
      </c>
      <c r="O36" s="104">
        <f t="shared" si="1"/>
        <v>8.4</v>
      </c>
    </row>
    <row r="37" spans="1:15" s="25" customFormat="1" ht="12.6" customHeight="1" x14ac:dyDescent="0.2">
      <c r="A37" s="157" t="s">
        <v>217</v>
      </c>
      <c r="B37" s="53">
        <v>0</v>
      </c>
      <c r="C37" s="53">
        <v>50</v>
      </c>
      <c r="D37" s="53">
        <v>0</v>
      </c>
      <c r="E37" s="53"/>
      <c r="F37" s="53"/>
      <c r="G37" s="53"/>
      <c r="H37" s="53"/>
      <c r="I37" s="53"/>
      <c r="J37" s="53">
        <v>0</v>
      </c>
      <c r="K37" s="53">
        <v>0</v>
      </c>
      <c r="L37" s="53">
        <v>0</v>
      </c>
      <c r="M37" s="53">
        <v>0</v>
      </c>
      <c r="N37" s="206">
        <f t="shared" si="2"/>
        <v>50</v>
      </c>
      <c r="O37" s="104">
        <f t="shared" si="1"/>
        <v>50</v>
      </c>
    </row>
    <row r="38" spans="1:15" s="25" customFormat="1" ht="12.6" customHeight="1" x14ac:dyDescent="0.2">
      <c r="A38" s="157" t="s">
        <v>195</v>
      </c>
      <c r="B38" s="53">
        <v>0</v>
      </c>
      <c r="C38" s="53">
        <v>0</v>
      </c>
      <c r="D38" s="53">
        <v>0</v>
      </c>
      <c r="E38" s="53"/>
      <c r="F38" s="53"/>
      <c r="G38" s="53"/>
      <c r="H38" s="53"/>
      <c r="I38" s="53"/>
      <c r="J38" s="53">
        <v>0</v>
      </c>
      <c r="K38" s="53">
        <v>0</v>
      </c>
      <c r="L38" s="53">
        <v>0</v>
      </c>
      <c r="M38" s="53">
        <v>0</v>
      </c>
      <c r="N38" s="206">
        <f t="shared" si="2"/>
        <v>0</v>
      </c>
      <c r="O38" s="104" t="str">
        <f t="shared" si="1"/>
        <v/>
      </c>
    </row>
    <row r="39" spans="1:15" s="25" customFormat="1" ht="12.6" customHeight="1" x14ac:dyDescent="0.2">
      <c r="A39" s="157" t="s">
        <v>176</v>
      </c>
      <c r="B39" s="53">
        <v>0</v>
      </c>
      <c r="C39" s="53">
        <v>0</v>
      </c>
      <c r="D39" s="53">
        <v>0</v>
      </c>
      <c r="E39" s="53"/>
      <c r="F39" s="53"/>
      <c r="G39" s="53"/>
      <c r="H39" s="53"/>
      <c r="I39" s="53"/>
      <c r="J39" s="53">
        <v>0</v>
      </c>
      <c r="K39" s="53">
        <v>0</v>
      </c>
      <c r="L39" s="53">
        <v>0</v>
      </c>
      <c r="M39" s="53">
        <v>0</v>
      </c>
      <c r="N39" s="206">
        <f t="shared" si="2"/>
        <v>0</v>
      </c>
      <c r="O39" s="104" t="str">
        <f t="shared" si="1"/>
        <v/>
      </c>
    </row>
    <row r="40" spans="1:15" s="25" customFormat="1" ht="12.6" customHeight="1" x14ac:dyDescent="0.2">
      <c r="A40" s="157" t="s">
        <v>497</v>
      </c>
      <c r="B40" s="53">
        <v>0</v>
      </c>
      <c r="C40" s="53">
        <v>0</v>
      </c>
      <c r="D40" s="53">
        <v>0</v>
      </c>
      <c r="E40" s="53"/>
      <c r="F40" s="53"/>
      <c r="G40" s="53"/>
      <c r="H40" s="53"/>
      <c r="I40" s="53"/>
      <c r="J40" s="53">
        <v>0</v>
      </c>
      <c r="K40" s="53">
        <v>0</v>
      </c>
      <c r="L40" s="53">
        <v>0</v>
      </c>
      <c r="M40" s="53">
        <v>0</v>
      </c>
      <c r="N40" s="206">
        <f>SUM(B40:M40)</f>
        <v>0</v>
      </c>
      <c r="O40" s="104" t="str">
        <f t="shared" si="1"/>
        <v/>
      </c>
    </row>
    <row r="41" spans="1:15" s="25" customFormat="1" ht="12.6" customHeight="1" x14ac:dyDescent="0.2">
      <c r="A41" s="157" t="s">
        <v>132</v>
      </c>
      <c r="B41" s="53">
        <v>0</v>
      </c>
      <c r="C41" s="53">
        <v>0</v>
      </c>
      <c r="D41" s="53">
        <v>0</v>
      </c>
      <c r="E41" s="53"/>
      <c r="F41" s="53"/>
      <c r="G41" s="53"/>
      <c r="H41" s="53"/>
      <c r="I41" s="53"/>
      <c r="J41" s="53">
        <v>0</v>
      </c>
      <c r="K41" s="53">
        <v>0</v>
      </c>
      <c r="L41" s="53">
        <v>0</v>
      </c>
      <c r="M41" s="53">
        <v>0</v>
      </c>
      <c r="N41" s="206">
        <f t="shared" si="2"/>
        <v>0</v>
      </c>
      <c r="O41" s="104" t="str">
        <f t="shared" si="1"/>
        <v/>
      </c>
    </row>
    <row r="42" spans="1:15" s="25" customFormat="1" ht="12.6" customHeight="1" x14ac:dyDescent="0.2">
      <c r="A42" s="157" t="s">
        <v>181</v>
      </c>
      <c r="B42" s="53">
        <v>0</v>
      </c>
      <c r="C42" s="53">
        <v>826</v>
      </c>
      <c r="D42" s="53">
        <v>0</v>
      </c>
      <c r="E42" s="53"/>
      <c r="F42" s="53"/>
      <c r="G42" s="53"/>
      <c r="H42" s="53"/>
      <c r="I42" s="53"/>
      <c r="J42" s="53">
        <v>0</v>
      </c>
      <c r="K42" s="53">
        <v>0</v>
      </c>
      <c r="L42" s="53">
        <v>0</v>
      </c>
      <c r="M42" s="53">
        <v>0</v>
      </c>
      <c r="N42" s="206">
        <f t="shared" si="2"/>
        <v>826</v>
      </c>
      <c r="O42" s="104">
        <f t="shared" si="1"/>
        <v>826</v>
      </c>
    </row>
    <row r="43" spans="1:15" s="25" customFormat="1" ht="12.6" customHeight="1" x14ac:dyDescent="0.2">
      <c r="A43" s="260" t="s">
        <v>372</v>
      </c>
      <c r="B43" s="53">
        <v>61.01</v>
      </c>
      <c r="C43" s="53">
        <v>61.01</v>
      </c>
      <c r="D43" s="53">
        <v>61.01</v>
      </c>
      <c r="E43" s="53"/>
      <c r="F43" s="53"/>
      <c r="G43" s="53"/>
      <c r="H43" s="53"/>
      <c r="I43" s="53"/>
      <c r="J43" s="53">
        <v>0</v>
      </c>
      <c r="K43" s="53">
        <v>0</v>
      </c>
      <c r="L43" s="53">
        <v>0</v>
      </c>
      <c r="M43" s="53">
        <v>0</v>
      </c>
      <c r="N43" s="179">
        <f>SUM(B43:M43)</f>
        <v>183.03</v>
      </c>
      <c r="O43" s="104">
        <f t="shared" si="1"/>
        <v>61.01</v>
      </c>
    </row>
    <row r="44" spans="1:15" s="25" customFormat="1" ht="12.6" customHeight="1" x14ac:dyDescent="0.2">
      <c r="A44" s="157" t="s">
        <v>498</v>
      </c>
      <c r="B44" s="53">
        <v>0</v>
      </c>
      <c r="C44" s="53">
        <v>0</v>
      </c>
      <c r="D44" s="53">
        <v>0</v>
      </c>
      <c r="E44" s="53"/>
      <c r="F44" s="53"/>
      <c r="G44" s="53"/>
      <c r="H44" s="53"/>
      <c r="I44" s="53"/>
      <c r="J44" s="53">
        <v>0</v>
      </c>
      <c r="K44" s="53">
        <v>0</v>
      </c>
      <c r="L44" s="53">
        <v>0</v>
      </c>
      <c r="M44" s="53">
        <v>0</v>
      </c>
      <c r="N44" s="206">
        <f t="shared" si="2"/>
        <v>0</v>
      </c>
      <c r="O44" s="104" t="str">
        <f t="shared" si="1"/>
        <v/>
      </c>
    </row>
    <row r="45" spans="1:15" s="25" customFormat="1" ht="12.6" customHeight="1" x14ac:dyDescent="0.2">
      <c r="A45" s="157" t="s">
        <v>499</v>
      </c>
      <c r="B45" s="53">
        <v>0</v>
      </c>
      <c r="C45" s="53">
        <v>200</v>
      </c>
      <c r="D45" s="53">
        <v>0</v>
      </c>
      <c r="E45" s="53"/>
      <c r="F45" s="53"/>
      <c r="G45" s="53"/>
      <c r="H45" s="53"/>
      <c r="I45" s="53"/>
      <c r="J45" s="53">
        <v>0</v>
      </c>
      <c r="K45" s="53">
        <v>0</v>
      </c>
      <c r="L45" s="53">
        <v>0</v>
      </c>
      <c r="M45" s="53">
        <v>0</v>
      </c>
      <c r="N45" s="206">
        <f t="shared" si="2"/>
        <v>200</v>
      </c>
      <c r="O45" s="104">
        <f t="shared" si="1"/>
        <v>200</v>
      </c>
    </row>
    <row r="46" spans="1:15" s="25" customFormat="1" ht="12.6" customHeight="1" x14ac:dyDescent="0.2">
      <c r="A46" s="157" t="s">
        <v>500</v>
      </c>
      <c r="B46" s="53">
        <v>0</v>
      </c>
      <c r="C46" s="53">
        <v>0</v>
      </c>
      <c r="D46" s="53">
        <v>0</v>
      </c>
      <c r="E46" s="53"/>
      <c r="F46" s="53"/>
      <c r="G46" s="53"/>
      <c r="H46" s="53"/>
      <c r="I46" s="53"/>
      <c r="J46" s="53">
        <v>0</v>
      </c>
      <c r="K46" s="53">
        <v>0</v>
      </c>
      <c r="L46" s="53">
        <v>0</v>
      </c>
      <c r="M46" s="53">
        <v>0</v>
      </c>
      <c r="N46" s="206">
        <f>SUM(B46:M46)</f>
        <v>0</v>
      </c>
      <c r="O46" s="104" t="str">
        <f t="shared" si="1"/>
        <v/>
      </c>
    </row>
    <row r="47" spans="1:15" s="25" customFormat="1" ht="12.6" customHeight="1" x14ac:dyDescent="0.2">
      <c r="A47" s="157" t="s">
        <v>337</v>
      </c>
      <c r="B47" s="53">
        <v>0</v>
      </c>
      <c r="C47" s="53">
        <v>0</v>
      </c>
      <c r="D47" s="53">
        <v>0</v>
      </c>
      <c r="E47" s="53"/>
      <c r="F47" s="53"/>
      <c r="G47" s="53"/>
      <c r="H47" s="53"/>
      <c r="I47" s="53"/>
      <c r="J47" s="53">
        <v>0</v>
      </c>
      <c r="K47" s="53">
        <v>0</v>
      </c>
      <c r="L47" s="53">
        <v>0</v>
      </c>
      <c r="M47" s="53">
        <v>0</v>
      </c>
      <c r="N47" s="206">
        <f t="shared" si="2"/>
        <v>0</v>
      </c>
      <c r="O47" s="104" t="str">
        <f t="shared" si="1"/>
        <v/>
      </c>
    </row>
    <row r="48" spans="1:15" s="25" customFormat="1" ht="12.6" customHeight="1" x14ac:dyDescent="0.2">
      <c r="A48" s="157" t="s">
        <v>501</v>
      </c>
      <c r="B48" s="53">
        <v>69.05</v>
      </c>
      <c r="C48" s="53">
        <v>53.8</v>
      </c>
      <c r="D48" s="53">
        <v>59.8</v>
      </c>
      <c r="E48" s="53"/>
      <c r="F48" s="53"/>
      <c r="G48" s="53"/>
      <c r="H48" s="53"/>
      <c r="I48" s="53"/>
      <c r="J48" s="53">
        <v>0</v>
      </c>
      <c r="K48" s="53">
        <v>0</v>
      </c>
      <c r="L48" s="53">
        <v>0</v>
      </c>
      <c r="M48" s="53">
        <v>0</v>
      </c>
      <c r="N48" s="206">
        <f t="shared" ref="N48:N60" si="3">SUM(B48:M48)</f>
        <v>182.64999999999998</v>
      </c>
      <c r="O48" s="104">
        <f t="shared" si="1"/>
        <v>60.883333333333326</v>
      </c>
    </row>
    <row r="49" spans="1:15" s="25" customFormat="1" ht="12.6" customHeight="1" x14ac:dyDescent="0.2">
      <c r="A49" s="157" t="s">
        <v>72</v>
      </c>
      <c r="B49" s="53">
        <v>388.55</v>
      </c>
      <c r="C49" s="53">
        <v>237.05</v>
      </c>
      <c r="D49" s="53">
        <v>331.29</v>
      </c>
      <c r="E49" s="53"/>
      <c r="F49" s="53"/>
      <c r="G49" s="53"/>
      <c r="H49" s="53"/>
      <c r="I49" s="53"/>
      <c r="J49" s="53">
        <v>0</v>
      </c>
      <c r="K49" s="53">
        <v>0</v>
      </c>
      <c r="L49" s="53">
        <v>0</v>
      </c>
      <c r="M49" s="53">
        <v>0</v>
      </c>
      <c r="N49" s="206">
        <f t="shared" si="3"/>
        <v>956.8900000000001</v>
      </c>
      <c r="O49" s="104">
        <f t="shared" si="1"/>
        <v>318.96333333333337</v>
      </c>
    </row>
    <row r="50" spans="1:15" s="25" customFormat="1" ht="12.6" customHeight="1" x14ac:dyDescent="0.2">
      <c r="A50" s="103" t="s">
        <v>98</v>
      </c>
      <c r="B50" s="53">
        <v>0</v>
      </c>
      <c r="C50" s="53">
        <v>0</v>
      </c>
      <c r="D50" s="53">
        <v>0</v>
      </c>
      <c r="E50" s="53"/>
      <c r="F50" s="53"/>
      <c r="G50" s="53"/>
      <c r="H50" s="53"/>
      <c r="I50" s="53"/>
      <c r="J50" s="53">
        <v>0</v>
      </c>
      <c r="K50" s="53">
        <v>0</v>
      </c>
      <c r="L50" s="53">
        <v>0</v>
      </c>
      <c r="M50" s="53">
        <v>0</v>
      </c>
      <c r="N50" s="179">
        <f t="shared" si="3"/>
        <v>0</v>
      </c>
      <c r="O50" s="104" t="str">
        <f t="shared" si="1"/>
        <v/>
      </c>
    </row>
    <row r="51" spans="1:15" s="25" customFormat="1" ht="12.6" customHeight="1" x14ac:dyDescent="0.2">
      <c r="A51" s="157" t="s">
        <v>73</v>
      </c>
      <c r="B51" s="53">
        <v>127.8</v>
      </c>
      <c r="C51" s="53">
        <v>67.900000000000006</v>
      </c>
      <c r="D51" s="53">
        <v>195.7</v>
      </c>
      <c r="E51" s="53"/>
      <c r="F51" s="53"/>
      <c r="G51" s="53"/>
      <c r="H51" s="53"/>
      <c r="I51" s="53"/>
      <c r="J51" s="53">
        <v>0</v>
      </c>
      <c r="K51" s="53">
        <v>0</v>
      </c>
      <c r="L51" s="53">
        <v>0</v>
      </c>
      <c r="M51" s="53">
        <v>0</v>
      </c>
      <c r="N51" s="206">
        <f t="shared" si="3"/>
        <v>391.4</v>
      </c>
      <c r="O51" s="104">
        <f t="shared" si="1"/>
        <v>130.46666666666667</v>
      </c>
    </row>
    <row r="52" spans="1:15" s="25" customFormat="1" ht="12.6" customHeight="1" x14ac:dyDescent="0.2">
      <c r="A52" s="157" t="s">
        <v>74</v>
      </c>
      <c r="B52" s="53">
        <v>221</v>
      </c>
      <c r="C52" s="53">
        <v>221</v>
      </c>
      <c r="D52" s="53">
        <v>0</v>
      </c>
      <c r="E52" s="53"/>
      <c r="F52" s="53"/>
      <c r="G52" s="53"/>
      <c r="H52" s="53"/>
      <c r="I52" s="53"/>
      <c r="J52" s="53">
        <v>0</v>
      </c>
      <c r="K52" s="53">
        <v>0</v>
      </c>
      <c r="L52" s="53">
        <v>0</v>
      </c>
      <c r="M52" s="53">
        <v>0</v>
      </c>
      <c r="N52" s="206">
        <f t="shared" si="3"/>
        <v>442</v>
      </c>
      <c r="O52" s="104">
        <f t="shared" si="1"/>
        <v>221</v>
      </c>
    </row>
    <row r="53" spans="1:15" s="25" customFormat="1" ht="12.6" customHeight="1" x14ac:dyDescent="0.2">
      <c r="A53" s="157" t="s">
        <v>201</v>
      </c>
      <c r="B53" s="53">
        <v>0</v>
      </c>
      <c r="C53" s="53">
        <v>0</v>
      </c>
      <c r="D53" s="53">
        <v>0</v>
      </c>
      <c r="E53" s="53"/>
      <c r="F53" s="53"/>
      <c r="G53" s="53"/>
      <c r="H53" s="53"/>
      <c r="I53" s="53"/>
      <c r="J53" s="53">
        <v>0</v>
      </c>
      <c r="K53" s="53">
        <v>0</v>
      </c>
      <c r="L53" s="53">
        <v>0</v>
      </c>
      <c r="M53" s="53">
        <v>0</v>
      </c>
      <c r="N53" s="206">
        <f t="shared" si="3"/>
        <v>0</v>
      </c>
      <c r="O53" s="104" t="str">
        <f t="shared" si="1"/>
        <v/>
      </c>
    </row>
    <row r="54" spans="1:15" s="25" customFormat="1" ht="12.6" customHeight="1" x14ac:dyDescent="0.2">
      <c r="A54" s="157" t="s">
        <v>75</v>
      </c>
      <c r="B54" s="53">
        <v>1888.8</v>
      </c>
      <c r="C54" s="53">
        <v>1909.39</v>
      </c>
      <c r="D54" s="53">
        <v>2337.12</v>
      </c>
      <c r="E54" s="53"/>
      <c r="F54" s="53"/>
      <c r="G54" s="53"/>
      <c r="H54" s="53"/>
      <c r="I54" s="53"/>
      <c r="J54" s="53">
        <v>0</v>
      </c>
      <c r="K54" s="53">
        <v>0</v>
      </c>
      <c r="L54" s="53">
        <v>0</v>
      </c>
      <c r="M54" s="53">
        <v>0</v>
      </c>
      <c r="N54" s="206">
        <f t="shared" si="3"/>
        <v>6135.3099999999995</v>
      </c>
      <c r="O54" s="104">
        <f t="shared" si="1"/>
        <v>2045.1033333333332</v>
      </c>
    </row>
    <row r="55" spans="1:15" s="25" customFormat="1" ht="12.6" customHeight="1" x14ac:dyDescent="0.2">
      <c r="A55" s="157" t="s">
        <v>269</v>
      </c>
      <c r="B55" s="53">
        <v>0</v>
      </c>
      <c r="C55" s="53">
        <v>0</v>
      </c>
      <c r="D55" s="53">
        <v>0</v>
      </c>
      <c r="E55" s="53"/>
      <c r="F55" s="53"/>
      <c r="G55" s="53"/>
      <c r="H55" s="53"/>
      <c r="I55" s="53"/>
      <c r="J55" s="53">
        <v>0</v>
      </c>
      <c r="K55" s="53">
        <v>0</v>
      </c>
      <c r="L55" s="53">
        <v>0</v>
      </c>
      <c r="M55" s="53">
        <v>0</v>
      </c>
      <c r="N55" s="206">
        <f t="shared" si="3"/>
        <v>0</v>
      </c>
      <c r="O55" s="104" t="str">
        <f t="shared" si="1"/>
        <v/>
      </c>
    </row>
    <row r="56" spans="1:15" s="25" customFormat="1" ht="12.6" customHeight="1" x14ac:dyDescent="0.2">
      <c r="A56" s="157" t="s">
        <v>184</v>
      </c>
      <c r="B56" s="53">
        <v>0</v>
      </c>
      <c r="C56" s="53">
        <v>0</v>
      </c>
      <c r="D56" s="53">
        <v>221</v>
      </c>
      <c r="E56" s="53"/>
      <c r="F56" s="53"/>
      <c r="G56" s="53"/>
      <c r="H56" s="53"/>
      <c r="I56" s="53"/>
      <c r="J56" s="53">
        <v>0</v>
      </c>
      <c r="K56" s="53">
        <v>0</v>
      </c>
      <c r="L56" s="53">
        <v>0</v>
      </c>
      <c r="M56" s="53">
        <v>0</v>
      </c>
      <c r="N56" s="206">
        <f t="shared" si="3"/>
        <v>221</v>
      </c>
      <c r="O56" s="104">
        <f t="shared" si="1"/>
        <v>221</v>
      </c>
    </row>
    <row r="57" spans="1:15" s="25" customFormat="1" ht="12.6" customHeight="1" x14ac:dyDescent="0.2">
      <c r="A57" s="157" t="s">
        <v>79</v>
      </c>
      <c r="B57" s="53">
        <v>0</v>
      </c>
      <c r="C57" s="53">
        <v>9.5</v>
      </c>
      <c r="D57" s="53">
        <v>73.8</v>
      </c>
      <c r="E57" s="53"/>
      <c r="F57" s="53"/>
      <c r="G57" s="53"/>
      <c r="H57" s="53"/>
      <c r="I57" s="53"/>
      <c r="J57" s="53">
        <v>0</v>
      </c>
      <c r="K57" s="53">
        <v>0</v>
      </c>
      <c r="L57" s="53">
        <v>0</v>
      </c>
      <c r="M57" s="53">
        <v>0</v>
      </c>
      <c r="N57" s="206">
        <f t="shared" si="3"/>
        <v>83.3</v>
      </c>
      <c r="O57" s="104">
        <f t="shared" si="1"/>
        <v>41.65</v>
      </c>
    </row>
    <row r="58" spans="1:15" s="25" customFormat="1" ht="12.6" customHeight="1" x14ac:dyDescent="0.2">
      <c r="A58" s="157" t="s">
        <v>143</v>
      </c>
      <c r="B58" s="53">
        <v>158.03</v>
      </c>
      <c r="C58" s="53">
        <v>156.78</v>
      </c>
      <c r="D58" s="53">
        <v>156.76</v>
      </c>
      <c r="E58" s="53"/>
      <c r="F58" s="53"/>
      <c r="G58" s="53"/>
      <c r="H58" s="53"/>
      <c r="I58" s="53"/>
      <c r="J58" s="53">
        <v>0</v>
      </c>
      <c r="K58" s="53">
        <v>0</v>
      </c>
      <c r="L58" s="53">
        <v>0</v>
      </c>
      <c r="M58" s="53">
        <v>0</v>
      </c>
      <c r="N58" s="206">
        <f t="shared" si="3"/>
        <v>471.57</v>
      </c>
      <c r="O58" s="104">
        <f t="shared" si="1"/>
        <v>157.19</v>
      </c>
    </row>
    <row r="59" spans="1:15" s="25" customFormat="1" ht="12.6" customHeight="1" x14ac:dyDescent="0.2">
      <c r="A59" s="157" t="s">
        <v>87</v>
      </c>
      <c r="B59" s="53">
        <v>426.3</v>
      </c>
      <c r="C59" s="53">
        <v>16.36</v>
      </c>
      <c r="D59" s="53">
        <v>14.33</v>
      </c>
      <c r="E59" s="53"/>
      <c r="F59" s="53"/>
      <c r="G59" s="53"/>
      <c r="H59" s="53"/>
      <c r="I59" s="53"/>
      <c r="J59" s="53">
        <v>0</v>
      </c>
      <c r="K59" s="53">
        <v>0</v>
      </c>
      <c r="L59" s="53">
        <v>0</v>
      </c>
      <c r="M59" s="53">
        <v>0</v>
      </c>
      <c r="N59" s="206">
        <f t="shared" si="3"/>
        <v>456.99</v>
      </c>
      <c r="O59" s="104">
        <f t="shared" si="1"/>
        <v>152.33000000000001</v>
      </c>
    </row>
    <row r="60" spans="1:15" s="25" customFormat="1" ht="12.6" customHeight="1" x14ac:dyDescent="0.2">
      <c r="A60" s="157" t="s">
        <v>202</v>
      </c>
      <c r="B60" s="53">
        <v>0</v>
      </c>
      <c r="C60" s="53">
        <v>998.8</v>
      </c>
      <c r="D60" s="53">
        <v>0</v>
      </c>
      <c r="E60" s="53"/>
      <c r="F60" s="53"/>
      <c r="G60" s="53"/>
      <c r="H60" s="53"/>
      <c r="I60" s="53"/>
      <c r="J60" s="53">
        <v>0</v>
      </c>
      <c r="K60" s="53">
        <v>0</v>
      </c>
      <c r="L60" s="53">
        <v>0</v>
      </c>
      <c r="M60" s="53">
        <v>0</v>
      </c>
      <c r="N60" s="206">
        <f t="shared" si="3"/>
        <v>998.8</v>
      </c>
      <c r="O60" s="104">
        <f>IFERROR(AVERAGEIF(B60:M60,"&gt;0"),"")</f>
        <v>998.8</v>
      </c>
    </row>
    <row r="61" spans="1:15" s="25" customFormat="1" ht="12.6" customHeight="1" thickBot="1" x14ac:dyDescent="0.25">
      <c r="A61" s="166" t="s">
        <v>1</v>
      </c>
      <c r="B61" s="167">
        <f t="shared" ref="B61:M61" si="4">SUM(B7:B60)</f>
        <v>5715.9900000000007</v>
      </c>
      <c r="C61" s="167">
        <f t="shared" si="4"/>
        <v>6211.8200000000006</v>
      </c>
      <c r="D61" s="167">
        <f t="shared" si="4"/>
        <v>6902.6400000000012</v>
      </c>
      <c r="E61" s="167">
        <f t="shared" si="4"/>
        <v>0</v>
      </c>
      <c r="F61" s="167">
        <f t="shared" si="4"/>
        <v>0</v>
      </c>
      <c r="G61" s="167">
        <f t="shared" si="4"/>
        <v>0</v>
      </c>
      <c r="H61" s="167">
        <f t="shared" si="4"/>
        <v>0</v>
      </c>
      <c r="I61" s="167">
        <f t="shared" si="4"/>
        <v>0</v>
      </c>
      <c r="J61" s="167">
        <f t="shared" si="4"/>
        <v>0</v>
      </c>
      <c r="K61" s="167">
        <f t="shared" si="4"/>
        <v>0</v>
      </c>
      <c r="L61" s="167">
        <f t="shared" si="4"/>
        <v>0</v>
      </c>
      <c r="M61" s="167">
        <f t="shared" si="4"/>
        <v>0</v>
      </c>
      <c r="N61" s="168">
        <f>SUM(N6:N60)</f>
        <v>18830.449999999997</v>
      </c>
      <c r="O61" s="165">
        <f>IFERROR(AVERAGEIF(B61:M61,"&gt;0"),"")</f>
        <v>6276.8166666666684</v>
      </c>
    </row>
    <row r="62" spans="1:15" s="25" customFormat="1" ht="12.6" customHeight="1" thickBo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98"/>
      <c r="K62" s="36"/>
      <c r="L62" s="36"/>
      <c r="M62" s="36"/>
      <c r="N62" s="36"/>
      <c r="O62" s="31"/>
    </row>
    <row r="63" spans="1:15" s="25" customFormat="1" ht="12.6" customHeight="1" thickBot="1" x14ac:dyDescent="0.25">
      <c r="A63" s="63" t="s">
        <v>2</v>
      </c>
      <c r="B63" s="105">
        <f t="shared" ref="B63:M63" si="5">B6</f>
        <v>43831</v>
      </c>
      <c r="C63" s="106">
        <f t="shared" si="5"/>
        <v>43862</v>
      </c>
      <c r="D63" s="106">
        <f t="shared" si="5"/>
        <v>43891</v>
      </c>
      <c r="E63" s="106">
        <f t="shared" si="5"/>
        <v>43922</v>
      </c>
      <c r="F63" s="106">
        <f t="shared" si="5"/>
        <v>43952</v>
      </c>
      <c r="G63" s="106">
        <f t="shared" si="5"/>
        <v>43983</v>
      </c>
      <c r="H63" s="106">
        <f t="shared" si="5"/>
        <v>44013</v>
      </c>
      <c r="I63" s="106">
        <f t="shared" si="5"/>
        <v>44044</v>
      </c>
      <c r="J63" s="106">
        <f t="shared" si="5"/>
        <v>44075</v>
      </c>
      <c r="K63" s="106">
        <f t="shared" si="5"/>
        <v>44105</v>
      </c>
      <c r="L63" s="106">
        <f t="shared" si="5"/>
        <v>44136</v>
      </c>
      <c r="M63" s="106">
        <f t="shared" si="5"/>
        <v>44166</v>
      </c>
      <c r="N63" s="107" t="str">
        <f>$N$6</f>
        <v>Total</v>
      </c>
      <c r="O63" s="108" t="str">
        <f>$O$6</f>
        <v>Média</v>
      </c>
    </row>
    <row r="64" spans="1:15" s="25" customFormat="1" ht="12.6" customHeight="1" x14ac:dyDescent="0.2">
      <c r="A64" s="109" t="s">
        <v>5</v>
      </c>
      <c r="B64" s="29">
        <v>0</v>
      </c>
      <c r="C64" s="29">
        <v>0</v>
      </c>
      <c r="D64" s="29">
        <v>11500</v>
      </c>
      <c r="E64" s="29"/>
      <c r="F64" s="29"/>
      <c r="G64" s="29"/>
      <c r="H64" s="29"/>
      <c r="I64" s="29"/>
      <c r="J64" s="29">
        <v>0</v>
      </c>
      <c r="K64" s="29">
        <v>0</v>
      </c>
      <c r="L64" s="29">
        <v>0</v>
      </c>
      <c r="M64" s="29">
        <v>0</v>
      </c>
      <c r="N64" s="207">
        <f t="shared" ref="N64:N73" si="6">SUM(B64:M64)</f>
        <v>11500</v>
      </c>
      <c r="O64" s="104">
        <f>IFERROR(AVERAGEIF(B64:M64,"&gt;0"),"")</f>
        <v>11500</v>
      </c>
    </row>
    <row r="65" spans="1:15" s="25" customFormat="1" ht="12.6" customHeight="1" x14ac:dyDescent="0.2">
      <c r="A65" s="109" t="s">
        <v>260</v>
      </c>
      <c r="B65" s="29">
        <v>0</v>
      </c>
      <c r="C65" s="29">
        <v>0</v>
      </c>
      <c r="D65" s="29">
        <v>0</v>
      </c>
      <c r="E65" s="29"/>
      <c r="F65" s="29"/>
      <c r="G65" s="29"/>
      <c r="H65" s="29"/>
      <c r="I65" s="29"/>
      <c r="J65" s="29">
        <v>0</v>
      </c>
      <c r="K65" s="29">
        <v>0</v>
      </c>
      <c r="L65" s="29">
        <v>0</v>
      </c>
      <c r="M65" s="29">
        <v>0</v>
      </c>
      <c r="N65" s="207">
        <f>SUM(B65:M65)</f>
        <v>0</v>
      </c>
      <c r="O65" s="104" t="str">
        <f t="shared" ref="O65:O73" si="7">IFERROR(AVERAGEIF(B65:M65,"&gt;0"),"")</f>
        <v/>
      </c>
    </row>
    <row r="66" spans="1:15" s="25" customFormat="1" ht="12.6" customHeight="1" x14ac:dyDescent="0.2">
      <c r="A66" s="109" t="s">
        <v>148</v>
      </c>
      <c r="B66" s="29">
        <v>0</v>
      </c>
      <c r="C66" s="29">
        <v>0</v>
      </c>
      <c r="D66" s="29">
        <v>0</v>
      </c>
      <c r="E66" s="29"/>
      <c r="F66" s="29"/>
      <c r="G66" s="29"/>
      <c r="H66" s="29"/>
      <c r="I66" s="29"/>
      <c r="J66" s="29">
        <v>0</v>
      </c>
      <c r="K66" s="29">
        <v>0</v>
      </c>
      <c r="L66" s="29">
        <v>0</v>
      </c>
      <c r="M66" s="29">
        <v>0</v>
      </c>
      <c r="N66" s="207">
        <f t="shared" si="6"/>
        <v>0</v>
      </c>
      <c r="O66" s="104" t="str">
        <f t="shared" si="7"/>
        <v/>
      </c>
    </row>
    <row r="67" spans="1:15" s="25" customFormat="1" ht="12.6" customHeight="1" x14ac:dyDescent="0.2">
      <c r="A67" s="109" t="s">
        <v>502</v>
      </c>
      <c r="B67" s="29">
        <v>0</v>
      </c>
      <c r="C67" s="29">
        <v>0</v>
      </c>
      <c r="D67" s="29">
        <v>0</v>
      </c>
      <c r="E67" s="29"/>
      <c r="F67" s="29"/>
      <c r="G67" s="29"/>
      <c r="H67" s="29"/>
      <c r="I67" s="29"/>
      <c r="J67" s="29">
        <v>0</v>
      </c>
      <c r="K67" s="29">
        <v>0</v>
      </c>
      <c r="L67" s="29">
        <v>0</v>
      </c>
      <c r="M67" s="29">
        <v>0</v>
      </c>
      <c r="N67" s="207">
        <f>SUM(B67:M67)</f>
        <v>0</v>
      </c>
      <c r="O67" s="104" t="str">
        <f t="shared" si="7"/>
        <v/>
      </c>
    </row>
    <row r="68" spans="1:15" s="25" customFormat="1" ht="12.6" customHeight="1" x14ac:dyDescent="0.2">
      <c r="A68" s="109" t="s">
        <v>503</v>
      </c>
      <c r="B68" s="29">
        <v>0</v>
      </c>
      <c r="C68" s="29">
        <v>0</v>
      </c>
      <c r="D68" s="29">
        <v>0</v>
      </c>
      <c r="E68" s="29"/>
      <c r="F68" s="29"/>
      <c r="G68" s="29"/>
      <c r="H68" s="29"/>
      <c r="I68" s="29"/>
      <c r="J68" s="29">
        <v>0</v>
      </c>
      <c r="K68" s="29">
        <v>0</v>
      </c>
      <c r="L68" s="29">
        <v>0</v>
      </c>
      <c r="M68" s="29">
        <v>0</v>
      </c>
      <c r="N68" s="207">
        <f>SUM(B68:M68)</f>
        <v>0</v>
      </c>
      <c r="O68" s="104" t="str">
        <f t="shared" si="7"/>
        <v/>
      </c>
    </row>
    <row r="69" spans="1:15" s="25" customFormat="1" ht="12.6" customHeight="1" x14ac:dyDescent="0.2">
      <c r="A69" s="109" t="s">
        <v>179</v>
      </c>
      <c r="B69" s="29">
        <v>49</v>
      </c>
      <c r="C69" s="29">
        <v>1450</v>
      </c>
      <c r="D69" s="29">
        <v>1350</v>
      </c>
      <c r="E69" s="29"/>
      <c r="F69" s="29"/>
      <c r="G69" s="29"/>
      <c r="H69" s="29"/>
      <c r="I69" s="29"/>
      <c r="J69" s="29">
        <v>0</v>
      </c>
      <c r="K69" s="29">
        <v>0</v>
      </c>
      <c r="L69" s="29">
        <v>0</v>
      </c>
      <c r="M69" s="29">
        <v>0</v>
      </c>
      <c r="N69" s="207">
        <f t="shared" si="6"/>
        <v>2849</v>
      </c>
      <c r="O69" s="104">
        <f t="shared" si="7"/>
        <v>949.66666666666663</v>
      </c>
    </row>
    <row r="70" spans="1:15" s="25" customFormat="1" ht="12.6" customHeight="1" x14ac:dyDescent="0.2">
      <c r="A70" s="110" t="s">
        <v>504</v>
      </c>
      <c r="B70" s="29">
        <v>0</v>
      </c>
      <c r="C70" s="29">
        <v>0</v>
      </c>
      <c r="D70" s="29">
        <v>0</v>
      </c>
      <c r="E70" s="29"/>
      <c r="F70" s="29"/>
      <c r="G70" s="29"/>
      <c r="H70" s="29"/>
      <c r="I70" s="29"/>
      <c r="J70" s="29">
        <v>0</v>
      </c>
      <c r="K70" s="29">
        <v>0</v>
      </c>
      <c r="L70" s="29">
        <v>0</v>
      </c>
      <c r="M70" s="29">
        <v>0</v>
      </c>
      <c r="N70" s="207">
        <f>SUM(B70:M70)</f>
        <v>0</v>
      </c>
      <c r="O70" s="104" t="str">
        <f t="shared" si="7"/>
        <v/>
      </c>
    </row>
    <row r="71" spans="1:15" s="25" customFormat="1" ht="12.6" customHeight="1" x14ac:dyDescent="0.2">
      <c r="A71" s="110" t="s">
        <v>3</v>
      </c>
      <c r="B71" s="29">
        <v>284.05</v>
      </c>
      <c r="C71" s="29">
        <v>155.1</v>
      </c>
      <c r="D71" s="29">
        <v>0</v>
      </c>
      <c r="E71" s="29"/>
      <c r="F71" s="29"/>
      <c r="G71" s="29"/>
      <c r="H71" s="29"/>
      <c r="I71" s="29"/>
      <c r="J71" s="29">
        <v>0</v>
      </c>
      <c r="K71" s="29">
        <v>0</v>
      </c>
      <c r="L71" s="29">
        <v>0</v>
      </c>
      <c r="M71" s="29">
        <v>0</v>
      </c>
      <c r="N71" s="207">
        <f t="shared" si="6"/>
        <v>439.15</v>
      </c>
      <c r="O71" s="104">
        <f t="shared" si="7"/>
        <v>219.57499999999999</v>
      </c>
    </row>
    <row r="72" spans="1:15" s="25" customFormat="1" ht="12.6" customHeight="1" x14ac:dyDescent="0.2">
      <c r="A72" s="110" t="s">
        <v>65</v>
      </c>
      <c r="B72" s="29">
        <v>105.99</v>
      </c>
      <c r="C72" s="29">
        <v>83.23</v>
      </c>
      <c r="D72" s="29">
        <v>96.36</v>
      </c>
      <c r="E72" s="29"/>
      <c r="F72" s="29"/>
      <c r="G72" s="29"/>
      <c r="H72" s="29"/>
      <c r="I72" s="29"/>
      <c r="J72" s="29">
        <v>0</v>
      </c>
      <c r="K72" s="29">
        <v>0</v>
      </c>
      <c r="L72" s="29">
        <v>0</v>
      </c>
      <c r="M72" s="29">
        <v>0</v>
      </c>
      <c r="N72" s="207">
        <f t="shared" si="6"/>
        <v>285.58</v>
      </c>
      <c r="O72" s="104">
        <f>IFERROR(AVERAGEIF(B72:M72,"&gt;0"),"")</f>
        <v>95.193333333333328</v>
      </c>
    </row>
    <row r="73" spans="1:15" s="25" customFormat="1" ht="12.6" customHeight="1" thickBot="1" x14ac:dyDescent="0.25">
      <c r="A73" s="171" t="s">
        <v>1</v>
      </c>
      <c r="B73" s="172">
        <f t="shared" ref="B73:M73" si="8">SUM(B64:B72)</f>
        <v>439.04</v>
      </c>
      <c r="C73" s="172">
        <f>SUM(C64:C72)</f>
        <v>1688.33</v>
      </c>
      <c r="D73" s="172">
        <f t="shared" si="8"/>
        <v>12946.36</v>
      </c>
      <c r="E73" s="172">
        <f t="shared" si="8"/>
        <v>0</v>
      </c>
      <c r="F73" s="172">
        <f t="shared" si="8"/>
        <v>0</v>
      </c>
      <c r="G73" s="172">
        <f t="shared" si="8"/>
        <v>0</v>
      </c>
      <c r="H73" s="172">
        <f t="shared" si="8"/>
        <v>0</v>
      </c>
      <c r="I73" s="172">
        <f>SUM(I64:I72)</f>
        <v>0</v>
      </c>
      <c r="J73" s="172">
        <f t="shared" si="8"/>
        <v>0</v>
      </c>
      <c r="K73" s="172">
        <f t="shared" si="8"/>
        <v>0</v>
      </c>
      <c r="L73" s="172">
        <f t="shared" si="8"/>
        <v>0</v>
      </c>
      <c r="M73" s="172">
        <f t="shared" si="8"/>
        <v>0</v>
      </c>
      <c r="N73" s="172">
        <f t="shared" si="6"/>
        <v>15073.73</v>
      </c>
      <c r="O73" s="507">
        <f t="shared" si="7"/>
        <v>5024.5766666666668</v>
      </c>
    </row>
    <row r="74" spans="1:15" s="25" customFormat="1" ht="12.6" customHeight="1" thickBot="1" x14ac:dyDescent="0.25"/>
    <row r="75" spans="1:15" s="34" customFormat="1" ht="12.6" customHeight="1" thickBot="1" x14ac:dyDescent="0.25">
      <c r="A75" s="180" t="s">
        <v>9</v>
      </c>
      <c r="B75" s="181">
        <f>'[2]2020'!C5</f>
        <v>48289.95</v>
      </c>
      <c r="C75" s="181">
        <f>'[2]2020'!D5</f>
        <v>44146.49</v>
      </c>
      <c r="D75" s="181">
        <f>'[2]2020'!E5</f>
        <v>50440.21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f>'[2]2020'!K5</f>
        <v>0</v>
      </c>
      <c r="K75" s="181">
        <f>'[2]2020'!L5</f>
        <v>0</v>
      </c>
      <c r="L75" s="181">
        <f>'[2]2020'!M5</f>
        <v>0</v>
      </c>
      <c r="M75" s="181">
        <f>'[2]2020'!N5</f>
        <v>0</v>
      </c>
    </row>
    <row r="76" spans="1:15" s="25" customFormat="1" ht="14.1" customHeight="1" x14ac:dyDescent="0.2"/>
    <row r="77" spans="1:15" ht="14.1" customHeight="1" x14ac:dyDescent="0.2"/>
    <row r="78" spans="1:15" ht="14.1" customHeight="1" x14ac:dyDescent="0.2">
      <c r="G78" s="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0" firstPageNumber="0" orientation="landscape" blackAndWhite="1" horizontalDpi="300" verticalDpi="300" r:id="rId1"/>
  <headerFooter alignWithMargins="0"/>
  <ignoredErrors>
    <ignoredError sqref="E61:M61 B61:C61" formulaRange="1"/>
    <ignoredError sqref="D61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:O77"/>
  <sheetViews>
    <sheetView zoomScale="140" zoomScaleNormal="140" workbookViewId="0">
      <selection activeCell="Q5" sqref="Q5"/>
    </sheetView>
  </sheetViews>
  <sheetFormatPr defaultRowHeight="12.75" x14ac:dyDescent="0.2"/>
  <cols>
    <col min="1" max="1" width="37.140625" style="44" customWidth="1"/>
    <col min="2" max="2" width="8.5703125" style="44" customWidth="1"/>
    <col min="3" max="3" width="9.7109375" style="44" customWidth="1"/>
    <col min="4" max="4" width="9.85546875" style="44" customWidth="1"/>
    <col min="5" max="5" width="10" style="44" customWidth="1"/>
    <col min="6" max="8" width="11" style="44" bestFit="1" customWidth="1"/>
    <col min="9" max="9" width="10.140625" style="44" bestFit="1" customWidth="1"/>
    <col min="10" max="11" width="10" style="44" bestFit="1" customWidth="1"/>
    <col min="12" max="13" width="10.28515625" style="44" customWidth="1"/>
    <col min="14" max="14" width="11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19" t="str">
        <f>ARAUCARIA!A1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57" t="str">
        <f>ARAUCARIA!A2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45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x14ac:dyDescent="0.2">
      <c r="A6" s="127" t="s">
        <v>0</v>
      </c>
      <c r="B6" s="128">
        <f>ARAUCARIA!B6</f>
        <v>43831</v>
      </c>
      <c r="C6" s="128">
        <f>ARAUCARIA!C6</f>
        <v>43862</v>
      </c>
      <c r="D6" s="128">
        <f>ARAUCARIA!D6</f>
        <v>43891</v>
      </c>
      <c r="E6" s="128">
        <f>ARAUCARIA!E6</f>
        <v>43922</v>
      </c>
      <c r="F6" s="128">
        <f>ARAUCARIA!F6</f>
        <v>43952</v>
      </c>
      <c r="G6" s="128">
        <f>ARAUCARIA!G6</f>
        <v>43983</v>
      </c>
      <c r="H6" s="128">
        <f>ARAUCARIA!H6</f>
        <v>44013</v>
      </c>
      <c r="I6" s="128">
        <f>ARAUCARIA!I6</f>
        <v>44044</v>
      </c>
      <c r="J6" s="128">
        <f>ARAUCARIA!J6</f>
        <v>44075</v>
      </c>
      <c r="K6" s="128">
        <f>ARAUCARIA!K6</f>
        <v>44105</v>
      </c>
      <c r="L6" s="128">
        <f>ARAUCARIA!L6</f>
        <v>44136</v>
      </c>
      <c r="M6" s="257">
        <f>ARAUCARIA!M6</f>
        <v>44166</v>
      </c>
      <c r="N6" s="258" t="str">
        <f>ARAUCARIA!N6</f>
        <v>Total</v>
      </c>
      <c r="O6" s="259" t="str">
        <f>ARAUCARIA!O6</f>
        <v>Média</v>
      </c>
    </row>
    <row r="7" spans="1:15" s="25" customFormat="1" ht="12.6" customHeight="1" x14ac:dyDescent="0.2">
      <c r="A7" s="157" t="s">
        <v>113</v>
      </c>
      <c r="B7" s="162">
        <v>0</v>
      </c>
      <c r="C7" s="162">
        <v>0</v>
      </c>
      <c r="D7" s="162">
        <v>298.8</v>
      </c>
      <c r="E7" s="162"/>
      <c r="F7" s="162"/>
      <c r="G7" s="162"/>
      <c r="H7" s="162"/>
      <c r="I7" s="162"/>
      <c r="J7" s="162">
        <v>0</v>
      </c>
      <c r="K7" s="162">
        <v>0</v>
      </c>
      <c r="L7" s="162">
        <v>0</v>
      </c>
      <c r="M7" s="162">
        <v>0</v>
      </c>
      <c r="N7" s="225">
        <f t="shared" ref="N7:N57" si="0">SUM(B7:M7)</f>
        <v>298.8</v>
      </c>
      <c r="O7" s="104">
        <f>IFERROR(AVERAGEIF(B7:M7,"&gt;0"),"")</f>
        <v>298.8</v>
      </c>
    </row>
    <row r="8" spans="1:15" s="25" customFormat="1" ht="12.6" customHeight="1" x14ac:dyDescent="0.2">
      <c r="A8" s="157" t="s">
        <v>547</v>
      </c>
      <c r="B8" s="162">
        <v>0</v>
      </c>
      <c r="C8" s="162">
        <v>0</v>
      </c>
      <c r="D8" s="162">
        <v>0</v>
      </c>
      <c r="E8" s="162"/>
      <c r="F8" s="162"/>
      <c r="G8" s="162"/>
      <c r="H8" s="162"/>
      <c r="I8" s="162"/>
      <c r="J8" s="162">
        <v>0</v>
      </c>
      <c r="K8" s="162">
        <v>0</v>
      </c>
      <c r="L8" s="162">
        <v>0</v>
      </c>
      <c r="M8" s="162">
        <v>0</v>
      </c>
      <c r="N8" s="225">
        <f t="shared" si="0"/>
        <v>0</v>
      </c>
      <c r="O8" s="104" t="str">
        <f t="shared" ref="O8:O57" si="1">IFERROR(AVERAGEIF(B8:M8,"&gt;0"),"")</f>
        <v/>
      </c>
    </row>
    <row r="9" spans="1:15" s="25" customFormat="1" ht="12.6" customHeight="1" x14ac:dyDescent="0.2">
      <c r="A9" s="157" t="s">
        <v>328</v>
      </c>
      <c r="B9" s="162">
        <v>0</v>
      </c>
      <c r="C9" s="162">
        <v>0</v>
      </c>
      <c r="D9" s="162">
        <v>0</v>
      </c>
      <c r="E9" s="162"/>
      <c r="F9" s="162"/>
      <c r="G9" s="162"/>
      <c r="H9" s="162"/>
      <c r="I9" s="162"/>
      <c r="J9" s="162">
        <v>0</v>
      </c>
      <c r="K9" s="162">
        <v>0</v>
      </c>
      <c r="L9" s="162">
        <v>0</v>
      </c>
      <c r="M9" s="162">
        <v>0</v>
      </c>
      <c r="N9" s="225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57" t="s">
        <v>278</v>
      </c>
      <c r="B10" s="162">
        <v>0</v>
      </c>
      <c r="C10" s="162">
        <v>75</v>
      </c>
      <c r="D10" s="162">
        <v>0</v>
      </c>
      <c r="E10" s="162"/>
      <c r="F10" s="162"/>
      <c r="G10" s="162"/>
      <c r="H10" s="162"/>
      <c r="I10" s="162"/>
      <c r="J10" s="162">
        <v>0</v>
      </c>
      <c r="K10" s="162">
        <v>0</v>
      </c>
      <c r="L10" s="162">
        <v>0</v>
      </c>
      <c r="M10" s="162">
        <v>0</v>
      </c>
      <c r="N10" s="225">
        <f t="shared" si="0"/>
        <v>75</v>
      </c>
      <c r="O10" s="104">
        <f t="shared" si="1"/>
        <v>75</v>
      </c>
    </row>
    <row r="11" spans="1:15" s="25" customFormat="1" ht="12.6" customHeight="1" x14ac:dyDescent="0.2">
      <c r="A11" s="151" t="s">
        <v>157</v>
      </c>
      <c r="B11" s="162">
        <v>0</v>
      </c>
      <c r="C11" s="162">
        <v>0</v>
      </c>
      <c r="D11" s="162">
        <v>0</v>
      </c>
      <c r="E11" s="162"/>
      <c r="F11" s="162"/>
      <c r="G11" s="162"/>
      <c r="H11" s="162"/>
      <c r="I11" s="162"/>
      <c r="J11" s="162">
        <v>0</v>
      </c>
      <c r="K11" s="162">
        <v>0</v>
      </c>
      <c r="L11" s="162">
        <v>0</v>
      </c>
      <c r="M11" s="162">
        <v>0</v>
      </c>
      <c r="N11" s="225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51" t="s">
        <v>167</v>
      </c>
      <c r="B12" s="162">
        <v>0</v>
      </c>
      <c r="C12" s="162">
        <v>254.57</v>
      </c>
      <c r="D12" s="162">
        <v>1582.9</v>
      </c>
      <c r="E12" s="162"/>
      <c r="F12" s="162"/>
      <c r="G12" s="162"/>
      <c r="H12" s="162"/>
      <c r="I12" s="162"/>
      <c r="J12" s="162">
        <v>0</v>
      </c>
      <c r="K12" s="162">
        <v>0</v>
      </c>
      <c r="L12" s="162">
        <v>0</v>
      </c>
      <c r="M12" s="162">
        <v>0</v>
      </c>
      <c r="N12" s="225">
        <f t="shared" si="0"/>
        <v>1837.47</v>
      </c>
      <c r="O12" s="104">
        <f t="shared" si="1"/>
        <v>918.73500000000001</v>
      </c>
    </row>
    <row r="13" spans="1:15" s="25" customFormat="1" ht="12.6" customHeight="1" x14ac:dyDescent="0.2">
      <c r="A13" s="151" t="s">
        <v>131</v>
      </c>
      <c r="B13" s="162">
        <v>7.5</v>
      </c>
      <c r="C13" s="162">
        <v>15</v>
      </c>
      <c r="D13" s="162">
        <v>0</v>
      </c>
      <c r="E13" s="162"/>
      <c r="F13" s="162"/>
      <c r="G13" s="162"/>
      <c r="H13" s="162"/>
      <c r="I13" s="162"/>
      <c r="J13" s="162">
        <v>0</v>
      </c>
      <c r="K13" s="162">
        <v>0</v>
      </c>
      <c r="L13" s="162">
        <v>0</v>
      </c>
      <c r="M13" s="162">
        <v>0</v>
      </c>
      <c r="N13" s="225">
        <f t="shared" si="0"/>
        <v>22.5</v>
      </c>
      <c r="O13" s="104">
        <f t="shared" si="1"/>
        <v>11.25</v>
      </c>
    </row>
    <row r="14" spans="1:15" s="25" customFormat="1" ht="12.6" customHeight="1" x14ac:dyDescent="0.2">
      <c r="A14" s="151" t="s">
        <v>154</v>
      </c>
      <c r="B14" s="162">
        <v>855</v>
      </c>
      <c r="C14" s="162">
        <v>149.19999999999999</v>
      </c>
      <c r="D14" s="162">
        <v>600</v>
      </c>
      <c r="E14" s="162"/>
      <c r="F14" s="162"/>
      <c r="G14" s="162"/>
      <c r="H14" s="162"/>
      <c r="I14" s="162"/>
      <c r="J14" s="162">
        <v>0</v>
      </c>
      <c r="K14" s="162">
        <v>0</v>
      </c>
      <c r="L14" s="162">
        <v>0</v>
      </c>
      <c r="M14" s="162">
        <v>0</v>
      </c>
      <c r="N14" s="225">
        <f t="shared" si="0"/>
        <v>1604.2</v>
      </c>
      <c r="O14" s="104">
        <f t="shared" si="1"/>
        <v>534.73333333333335</v>
      </c>
    </row>
    <row r="15" spans="1:15" s="25" customFormat="1" ht="12.6" customHeight="1" x14ac:dyDescent="0.2">
      <c r="A15" s="272" t="s">
        <v>182</v>
      </c>
      <c r="B15" s="162">
        <v>0</v>
      </c>
      <c r="C15" s="162">
        <v>0</v>
      </c>
      <c r="D15" s="162">
        <v>38</v>
      </c>
      <c r="E15" s="162"/>
      <c r="F15" s="162"/>
      <c r="G15" s="162"/>
      <c r="H15" s="162"/>
      <c r="I15" s="162"/>
      <c r="J15" s="162">
        <v>0</v>
      </c>
      <c r="K15" s="162">
        <v>0</v>
      </c>
      <c r="L15" s="162">
        <v>0</v>
      </c>
      <c r="M15" s="162">
        <v>0</v>
      </c>
      <c r="N15" s="225">
        <f t="shared" si="0"/>
        <v>38</v>
      </c>
      <c r="O15" s="104">
        <f t="shared" si="1"/>
        <v>38</v>
      </c>
    </row>
    <row r="16" spans="1:15" s="25" customFormat="1" ht="12.6" customHeight="1" x14ac:dyDescent="0.2">
      <c r="A16" s="272" t="s">
        <v>187</v>
      </c>
      <c r="B16" s="162">
        <v>0</v>
      </c>
      <c r="C16" s="162">
        <v>120</v>
      </c>
      <c r="D16" s="162">
        <v>0</v>
      </c>
      <c r="E16" s="162"/>
      <c r="F16" s="162"/>
      <c r="G16" s="162"/>
      <c r="H16" s="162"/>
      <c r="I16" s="162"/>
      <c r="J16" s="162">
        <v>0</v>
      </c>
      <c r="K16" s="162">
        <v>0</v>
      </c>
      <c r="L16" s="162">
        <v>0</v>
      </c>
      <c r="M16" s="162">
        <v>0</v>
      </c>
      <c r="N16" s="225">
        <f t="shared" si="0"/>
        <v>120</v>
      </c>
      <c r="O16" s="104">
        <f t="shared" si="1"/>
        <v>120</v>
      </c>
    </row>
    <row r="17" spans="1:15" s="25" customFormat="1" ht="12.6" customHeight="1" x14ac:dyDescent="0.2">
      <c r="A17" s="151" t="s">
        <v>492</v>
      </c>
      <c r="B17" s="162">
        <v>112.45</v>
      </c>
      <c r="C17" s="162">
        <v>489.56</v>
      </c>
      <c r="D17" s="162">
        <v>0</v>
      </c>
      <c r="E17" s="162"/>
      <c r="F17" s="162"/>
      <c r="G17" s="162"/>
      <c r="H17" s="162"/>
      <c r="I17" s="162"/>
      <c r="J17" s="162">
        <v>0</v>
      </c>
      <c r="K17" s="162">
        <v>0</v>
      </c>
      <c r="L17" s="162">
        <v>0</v>
      </c>
      <c r="M17" s="162">
        <v>0</v>
      </c>
      <c r="N17" s="225">
        <f t="shared" si="0"/>
        <v>602.01</v>
      </c>
      <c r="O17" s="104">
        <f t="shared" si="1"/>
        <v>301.005</v>
      </c>
    </row>
    <row r="18" spans="1:15" s="25" customFormat="1" ht="12.6" customHeight="1" x14ac:dyDescent="0.2">
      <c r="A18" s="125" t="s">
        <v>100</v>
      </c>
      <c r="B18" s="162">
        <v>0</v>
      </c>
      <c r="C18" s="162">
        <v>0</v>
      </c>
      <c r="D18" s="162">
        <v>249.17</v>
      </c>
      <c r="E18" s="162"/>
      <c r="F18" s="162"/>
      <c r="G18" s="162"/>
      <c r="H18" s="162"/>
      <c r="I18" s="162"/>
      <c r="J18" s="162">
        <v>0</v>
      </c>
      <c r="K18" s="162">
        <v>0</v>
      </c>
      <c r="L18" s="162">
        <v>0</v>
      </c>
      <c r="M18" s="162">
        <v>0</v>
      </c>
      <c r="N18" s="226">
        <f t="shared" si="0"/>
        <v>249.17</v>
      </c>
      <c r="O18" s="104">
        <f t="shared" si="1"/>
        <v>249.17</v>
      </c>
    </row>
    <row r="19" spans="1:15" s="25" customFormat="1" ht="12.6" customHeight="1" x14ac:dyDescent="0.2">
      <c r="A19" s="103" t="s">
        <v>216</v>
      </c>
      <c r="B19" s="162">
        <v>0</v>
      </c>
      <c r="C19" s="162">
        <v>0</v>
      </c>
      <c r="D19" s="162">
        <v>0</v>
      </c>
      <c r="E19" s="162"/>
      <c r="F19" s="162"/>
      <c r="G19" s="162"/>
      <c r="H19" s="162"/>
      <c r="I19" s="162"/>
      <c r="J19" s="162">
        <v>0</v>
      </c>
      <c r="K19" s="162">
        <v>0</v>
      </c>
      <c r="L19" s="162">
        <v>0</v>
      </c>
      <c r="M19" s="162">
        <v>0</v>
      </c>
      <c r="N19" s="226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191</v>
      </c>
      <c r="B20" s="162">
        <v>0</v>
      </c>
      <c r="C20" s="162">
        <v>0</v>
      </c>
      <c r="D20" s="162">
        <v>0</v>
      </c>
      <c r="E20" s="162"/>
      <c r="F20" s="162"/>
      <c r="G20" s="162"/>
      <c r="H20" s="162"/>
      <c r="I20" s="162"/>
      <c r="J20" s="162">
        <v>0</v>
      </c>
      <c r="K20" s="162">
        <v>0</v>
      </c>
      <c r="L20" s="162">
        <v>0</v>
      </c>
      <c r="M20" s="162">
        <v>0</v>
      </c>
      <c r="N20" s="226">
        <f t="shared" si="0"/>
        <v>0</v>
      </c>
      <c r="O20" s="104" t="str">
        <f t="shared" si="1"/>
        <v/>
      </c>
    </row>
    <row r="21" spans="1:15" s="25" customFormat="1" ht="12.6" customHeight="1" x14ac:dyDescent="0.2">
      <c r="A21" s="103" t="s">
        <v>281</v>
      </c>
      <c r="B21" s="162">
        <v>270</v>
      </c>
      <c r="C21" s="162">
        <v>270</v>
      </c>
      <c r="D21" s="162">
        <v>570</v>
      </c>
      <c r="E21" s="162"/>
      <c r="F21" s="162"/>
      <c r="G21" s="162"/>
      <c r="H21" s="162"/>
      <c r="I21" s="162"/>
      <c r="J21" s="162">
        <v>0</v>
      </c>
      <c r="K21" s="162">
        <v>0</v>
      </c>
      <c r="L21" s="162">
        <v>0</v>
      </c>
      <c r="M21" s="162">
        <v>0</v>
      </c>
      <c r="N21" s="226">
        <f t="shared" si="0"/>
        <v>1110</v>
      </c>
      <c r="O21" s="104">
        <f t="shared" si="1"/>
        <v>370</v>
      </c>
    </row>
    <row r="22" spans="1:15" s="25" customFormat="1" ht="12.6" customHeight="1" x14ac:dyDescent="0.2">
      <c r="A22" s="103" t="s">
        <v>624</v>
      </c>
      <c r="B22" s="162">
        <v>0</v>
      </c>
      <c r="C22" s="162">
        <v>400</v>
      </c>
      <c r="D22" s="162">
        <v>0</v>
      </c>
      <c r="E22" s="162"/>
      <c r="F22" s="162"/>
      <c r="G22" s="162"/>
      <c r="H22" s="162"/>
      <c r="I22" s="162"/>
      <c r="J22" s="162">
        <v>0</v>
      </c>
      <c r="K22" s="162">
        <v>0</v>
      </c>
      <c r="L22" s="162">
        <v>0</v>
      </c>
      <c r="M22" s="162">
        <v>0</v>
      </c>
      <c r="N22" s="226">
        <f t="shared" si="0"/>
        <v>400</v>
      </c>
      <c r="O22" s="104">
        <f t="shared" si="1"/>
        <v>400</v>
      </c>
    </row>
    <row r="23" spans="1:15" s="25" customFormat="1" ht="12.6" customHeight="1" x14ac:dyDescent="0.2">
      <c r="A23" s="103" t="s">
        <v>158</v>
      </c>
      <c r="B23" s="162">
        <v>500</v>
      </c>
      <c r="C23" s="162">
        <v>50</v>
      </c>
      <c r="D23" s="162">
        <v>60</v>
      </c>
      <c r="E23" s="162"/>
      <c r="F23" s="162"/>
      <c r="G23" s="162"/>
      <c r="H23" s="162"/>
      <c r="I23" s="162"/>
      <c r="J23" s="162">
        <v>0</v>
      </c>
      <c r="K23" s="162">
        <v>0</v>
      </c>
      <c r="L23" s="162">
        <v>0</v>
      </c>
      <c r="M23" s="162">
        <v>0</v>
      </c>
      <c r="N23" s="226">
        <f t="shared" si="0"/>
        <v>610</v>
      </c>
      <c r="O23" s="104">
        <f t="shared" si="1"/>
        <v>203.33333333333334</v>
      </c>
    </row>
    <row r="24" spans="1:15" s="25" customFormat="1" ht="12.6" customHeight="1" x14ac:dyDescent="0.2">
      <c r="A24" s="103" t="s">
        <v>548</v>
      </c>
      <c r="B24" s="162">
        <v>0</v>
      </c>
      <c r="C24" s="162">
        <v>0</v>
      </c>
      <c r="D24" s="162">
        <v>0</v>
      </c>
      <c r="E24" s="162"/>
      <c r="F24" s="162"/>
      <c r="G24" s="162"/>
      <c r="H24" s="162"/>
      <c r="I24" s="162"/>
      <c r="J24" s="162">
        <v>0</v>
      </c>
      <c r="K24" s="162">
        <v>0</v>
      </c>
      <c r="L24" s="162">
        <v>0</v>
      </c>
      <c r="M24" s="162">
        <v>0</v>
      </c>
      <c r="N24" s="226">
        <f>SUM(B24:M24)</f>
        <v>0</v>
      </c>
      <c r="O24" s="104" t="str">
        <f t="shared" si="1"/>
        <v/>
      </c>
    </row>
    <row r="25" spans="1:15" s="25" customFormat="1" ht="12.6" customHeight="1" x14ac:dyDescent="0.2">
      <c r="A25" s="103" t="s">
        <v>262</v>
      </c>
      <c r="B25" s="162">
        <v>120</v>
      </c>
      <c r="C25" s="162">
        <v>150</v>
      </c>
      <c r="D25" s="162">
        <v>35</v>
      </c>
      <c r="E25" s="162"/>
      <c r="F25" s="162"/>
      <c r="G25" s="162"/>
      <c r="H25" s="162"/>
      <c r="I25" s="162"/>
      <c r="J25" s="162">
        <v>0</v>
      </c>
      <c r="K25" s="162">
        <v>0</v>
      </c>
      <c r="L25" s="162">
        <v>0</v>
      </c>
      <c r="M25" s="162">
        <v>0</v>
      </c>
      <c r="N25" s="226">
        <f t="shared" si="0"/>
        <v>305</v>
      </c>
      <c r="O25" s="104">
        <f t="shared" si="1"/>
        <v>101.66666666666667</v>
      </c>
    </row>
    <row r="26" spans="1:15" s="25" customFormat="1" ht="12.6" customHeight="1" x14ac:dyDescent="0.2">
      <c r="A26" s="103" t="s">
        <v>88</v>
      </c>
      <c r="B26" s="162">
        <v>83.6</v>
      </c>
      <c r="C26" s="162">
        <v>239.88</v>
      </c>
      <c r="D26" s="162">
        <v>55.25</v>
      </c>
      <c r="E26" s="162"/>
      <c r="F26" s="162"/>
      <c r="G26" s="162"/>
      <c r="H26" s="162"/>
      <c r="I26" s="162"/>
      <c r="J26" s="162">
        <v>0</v>
      </c>
      <c r="K26" s="162">
        <v>0</v>
      </c>
      <c r="L26" s="162">
        <v>0</v>
      </c>
      <c r="M26" s="162">
        <v>0</v>
      </c>
      <c r="N26" s="226">
        <f t="shared" si="0"/>
        <v>378.73</v>
      </c>
      <c r="O26" s="104">
        <f t="shared" si="1"/>
        <v>126.24333333333334</v>
      </c>
    </row>
    <row r="27" spans="1:15" s="25" customFormat="1" ht="12.6" customHeight="1" x14ac:dyDescent="0.2">
      <c r="A27" s="103" t="s">
        <v>399</v>
      </c>
      <c r="B27" s="162">
        <v>0</v>
      </c>
      <c r="C27" s="162">
        <v>0</v>
      </c>
      <c r="D27" s="162">
        <v>0</v>
      </c>
      <c r="E27" s="162"/>
      <c r="F27" s="162"/>
      <c r="G27" s="162"/>
      <c r="H27" s="162"/>
      <c r="I27" s="162"/>
      <c r="J27" s="162">
        <v>0</v>
      </c>
      <c r="K27" s="162">
        <v>0</v>
      </c>
      <c r="L27" s="162">
        <v>0</v>
      </c>
      <c r="M27" s="162">
        <v>0</v>
      </c>
      <c r="N27" s="226">
        <f>SUM(B27:M27)</f>
        <v>0</v>
      </c>
      <c r="O27" s="104" t="str">
        <f t="shared" si="1"/>
        <v/>
      </c>
    </row>
    <row r="28" spans="1:15" s="25" customFormat="1" ht="12.6" customHeight="1" x14ac:dyDescent="0.2">
      <c r="A28" s="157" t="s">
        <v>77</v>
      </c>
      <c r="B28" s="162">
        <v>0</v>
      </c>
      <c r="C28" s="162">
        <v>755</v>
      </c>
      <c r="D28" s="162">
        <v>270</v>
      </c>
      <c r="E28" s="162"/>
      <c r="F28" s="162"/>
      <c r="G28" s="162"/>
      <c r="H28" s="162"/>
      <c r="I28" s="162"/>
      <c r="J28" s="162">
        <v>0</v>
      </c>
      <c r="K28" s="162">
        <v>0</v>
      </c>
      <c r="L28" s="162">
        <v>0</v>
      </c>
      <c r="M28" s="162">
        <v>0</v>
      </c>
      <c r="N28" s="226">
        <f t="shared" si="0"/>
        <v>1025</v>
      </c>
      <c r="O28" s="104">
        <f t="shared" si="1"/>
        <v>512.5</v>
      </c>
    </row>
    <row r="29" spans="1:15" s="25" customFormat="1" ht="12.6" customHeight="1" x14ac:dyDescent="0.2">
      <c r="A29" s="157" t="s">
        <v>111</v>
      </c>
      <c r="B29" s="162">
        <v>116.26</v>
      </c>
      <c r="C29" s="162">
        <v>753.66</v>
      </c>
      <c r="D29" s="162">
        <v>182.8</v>
      </c>
      <c r="E29" s="162"/>
      <c r="F29" s="162"/>
      <c r="G29" s="162"/>
      <c r="H29" s="162"/>
      <c r="I29" s="162"/>
      <c r="J29" s="162">
        <v>0</v>
      </c>
      <c r="K29" s="162">
        <v>0</v>
      </c>
      <c r="L29" s="162">
        <v>0</v>
      </c>
      <c r="M29" s="162">
        <v>0</v>
      </c>
      <c r="N29" s="226">
        <f t="shared" si="0"/>
        <v>1052.72</v>
      </c>
      <c r="O29" s="104">
        <f t="shared" si="1"/>
        <v>350.90666666666669</v>
      </c>
    </row>
    <row r="30" spans="1:15" s="25" customFormat="1" ht="12.6" customHeight="1" x14ac:dyDescent="0.2">
      <c r="A30" s="157" t="s">
        <v>69</v>
      </c>
      <c r="B30" s="162">
        <v>0</v>
      </c>
      <c r="C30" s="162">
        <v>0</v>
      </c>
      <c r="D30" s="162">
        <v>0</v>
      </c>
      <c r="E30" s="162"/>
      <c r="F30" s="162"/>
      <c r="G30" s="162"/>
      <c r="H30" s="162"/>
      <c r="I30" s="162"/>
      <c r="J30" s="162">
        <v>0</v>
      </c>
      <c r="K30" s="162">
        <v>0</v>
      </c>
      <c r="L30" s="162">
        <v>0</v>
      </c>
      <c r="M30" s="162">
        <v>0</v>
      </c>
      <c r="N30" s="226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57" t="s">
        <v>549</v>
      </c>
      <c r="B31" s="162">
        <v>0</v>
      </c>
      <c r="C31" s="162">
        <v>170.29</v>
      </c>
      <c r="D31" s="162">
        <v>0</v>
      </c>
      <c r="E31" s="162"/>
      <c r="F31" s="162"/>
      <c r="G31" s="162"/>
      <c r="H31" s="162"/>
      <c r="I31" s="162"/>
      <c r="J31" s="162">
        <v>0</v>
      </c>
      <c r="K31" s="162">
        <v>0</v>
      </c>
      <c r="L31" s="162">
        <v>0</v>
      </c>
      <c r="M31" s="162">
        <v>0</v>
      </c>
      <c r="N31" s="226">
        <f t="shared" si="0"/>
        <v>170.29</v>
      </c>
      <c r="O31" s="104">
        <f t="shared" si="1"/>
        <v>170.29</v>
      </c>
    </row>
    <row r="32" spans="1:15" s="25" customFormat="1" ht="12.6" customHeight="1" x14ac:dyDescent="0.2">
      <c r="A32" s="157" t="s">
        <v>494</v>
      </c>
      <c r="B32" s="162">
        <v>0</v>
      </c>
      <c r="C32" s="162">
        <v>0</v>
      </c>
      <c r="D32" s="162">
        <v>0</v>
      </c>
      <c r="E32" s="162"/>
      <c r="F32" s="162"/>
      <c r="G32" s="162"/>
      <c r="H32" s="162"/>
      <c r="I32" s="162"/>
      <c r="J32" s="162">
        <v>0</v>
      </c>
      <c r="K32" s="162">
        <v>0</v>
      </c>
      <c r="L32" s="162">
        <v>0</v>
      </c>
      <c r="M32" s="162">
        <v>0</v>
      </c>
      <c r="N32" s="226">
        <f t="shared" si="0"/>
        <v>0</v>
      </c>
      <c r="O32" s="104" t="str">
        <f t="shared" si="1"/>
        <v/>
      </c>
    </row>
    <row r="33" spans="1:15" s="25" customFormat="1" ht="12.6" customHeight="1" x14ac:dyDescent="0.2">
      <c r="A33" s="157" t="s">
        <v>150</v>
      </c>
      <c r="B33" s="162">
        <v>0</v>
      </c>
      <c r="C33" s="162">
        <v>0</v>
      </c>
      <c r="D33" s="162">
        <v>0</v>
      </c>
      <c r="E33" s="162"/>
      <c r="F33" s="162"/>
      <c r="G33" s="162"/>
      <c r="H33" s="162"/>
      <c r="I33" s="162"/>
      <c r="J33" s="162">
        <v>0</v>
      </c>
      <c r="K33" s="162">
        <v>0</v>
      </c>
      <c r="L33" s="162">
        <v>0</v>
      </c>
      <c r="M33" s="162">
        <v>0</v>
      </c>
      <c r="N33" s="226">
        <f t="shared" si="0"/>
        <v>0</v>
      </c>
      <c r="O33" s="104" t="str">
        <f t="shared" si="1"/>
        <v/>
      </c>
    </row>
    <row r="34" spans="1:15" s="25" customFormat="1" ht="12.6" customHeight="1" x14ac:dyDescent="0.2">
      <c r="A34" s="157" t="s">
        <v>244</v>
      </c>
      <c r="B34" s="162">
        <v>55.97</v>
      </c>
      <c r="C34" s="162">
        <v>574</v>
      </c>
      <c r="D34" s="162">
        <v>0</v>
      </c>
      <c r="E34" s="162"/>
      <c r="F34" s="162"/>
      <c r="G34" s="162"/>
      <c r="H34" s="162"/>
      <c r="I34" s="162"/>
      <c r="J34" s="162">
        <v>0</v>
      </c>
      <c r="K34" s="162">
        <v>0</v>
      </c>
      <c r="L34" s="162">
        <v>0</v>
      </c>
      <c r="M34" s="162">
        <v>0</v>
      </c>
      <c r="N34" s="226">
        <f t="shared" si="0"/>
        <v>629.97</v>
      </c>
      <c r="O34" s="104">
        <f t="shared" si="1"/>
        <v>314.98500000000001</v>
      </c>
    </row>
    <row r="35" spans="1:15" s="25" customFormat="1" ht="12.6" customHeight="1" x14ac:dyDescent="0.2">
      <c r="A35" s="157" t="s">
        <v>268</v>
      </c>
      <c r="B35" s="162">
        <v>0</v>
      </c>
      <c r="C35" s="162">
        <v>910</v>
      </c>
      <c r="D35" s="162">
        <v>0</v>
      </c>
      <c r="E35" s="162"/>
      <c r="F35" s="162"/>
      <c r="G35" s="162"/>
      <c r="H35" s="162"/>
      <c r="I35" s="162"/>
      <c r="J35" s="162">
        <v>0</v>
      </c>
      <c r="K35" s="162">
        <v>0</v>
      </c>
      <c r="L35" s="162">
        <v>0</v>
      </c>
      <c r="M35" s="162">
        <v>0</v>
      </c>
      <c r="N35" s="226">
        <f t="shared" si="0"/>
        <v>910</v>
      </c>
      <c r="O35" s="104">
        <f t="shared" si="1"/>
        <v>910</v>
      </c>
    </row>
    <row r="36" spans="1:15" s="25" customFormat="1" ht="12.6" customHeight="1" x14ac:dyDescent="0.2">
      <c r="A36" s="157" t="s">
        <v>126</v>
      </c>
      <c r="B36" s="162">
        <v>0</v>
      </c>
      <c r="C36" s="162">
        <v>12.18</v>
      </c>
      <c r="D36" s="162">
        <v>0</v>
      </c>
      <c r="E36" s="162"/>
      <c r="F36" s="162"/>
      <c r="G36" s="162"/>
      <c r="H36" s="162"/>
      <c r="I36" s="162"/>
      <c r="J36" s="162">
        <v>0</v>
      </c>
      <c r="K36" s="162">
        <v>0</v>
      </c>
      <c r="L36" s="162">
        <v>0</v>
      </c>
      <c r="M36" s="162">
        <v>0</v>
      </c>
      <c r="N36" s="226">
        <f>SUM(B36:M36)</f>
        <v>12.18</v>
      </c>
      <c r="O36" s="104">
        <f t="shared" si="1"/>
        <v>12.18</v>
      </c>
    </row>
    <row r="37" spans="1:15" s="25" customFormat="1" ht="12.6" customHeight="1" x14ac:dyDescent="0.2">
      <c r="A37" s="267" t="s">
        <v>459</v>
      </c>
      <c r="B37" s="162">
        <v>0</v>
      </c>
      <c r="C37" s="162">
        <v>0</v>
      </c>
      <c r="D37" s="162">
        <v>0</v>
      </c>
      <c r="E37" s="162"/>
      <c r="F37" s="162"/>
      <c r="G37" s="162"/>
      <c r="H37" s="162"/>
      <c r="I37" s="162"/>
      <c r="J37" s="162">
        <v>0</v>
      </c>
      <c r="K37" s="162">
        <v>0</v>
      </c>
      <c r="L37" s="162">
        <v>0</v>
      </c>
      <c r="M37" s="162">
        <v>0</v>
      </c>
      <c r="N37" s="226">
        <f>SUM(B37:M37)</f>
        <v>0</v>
      </c>
      <c r="O37" s="104" t="str">
        <f t="shared" si="1"/>
        <v/>
      </c>
    </row>
    <row r="38" spans="1:15" s="25" customFormat="1" ht="12.6" customHeight="1" x14ac:dyDescent="0.2">
      <c r="A38" s="151" t="s">
        <v>139</v>
      </c>
      <c r="B38" s="162">
        <v>0</v>
      </c>
      <c r="C38" s="162">
        <v>1031.25</v>
      </c>
      <c r="D38" s="162">
        <v>1840.75</v>
      </c>
      <c r="E38" s="162"/>
      <c r="F38" s="162"/>
      <c r="G38" s="162"/>
      <c r="H38" s="162"/>
      <c r="I38" s="162"/>
      <c r="J38" s="162">
        <v>0</v>
      </c>
      <c r="K38" s="162">
        <v>0</v>
      </c>
      <c r="L38" s="162">
        <v>0</v>
      </c>
      <c r="M38" s="162">
        <v>0</v>
      </c>
      <c r="N38" s="226">
        <f t="shared" si="0"/>
        <v>2872</v>
      </c>
      <c r="O38" s="104">
        <f t="shared" si="1"/>
        <v>1436</v>
      </c>
    </row>
    <row r="39" spans="1:15" s="25" customFormat="1" ht="12.6" customHeight="1" x14ac:dyDescent="0.2">
      <c r="A39" s="151" t="s">
        <v>101</v>
      </c>
      <c r="B39" s="162">
        <v>35.78</v>
      </c>
      <c r="C39" s="162">
        <v>35.78</v>
      </c>
      <c r="D39" s="162">
        <v>35.78</v>
      </c>
      <c r="E39" s="162"/>
      <c r="F39" s="162"/>
      <c r="G39" s="162"/>
      <c r="H39" s="162"/>
      <c r="I39" s="162"/>
      <c r="J39" s="162">
        <v>0</v>
      </c>
      <c r="K39" s="162">
        <v>0</v>
      </c>
      <c r="L39" s="162">
        <v>0</v>
      </c>
      <c r="M39" s="162">
        <v>0</v>
      </c>
      <c r="N39" s="226">
        <f t="shared" si="0"/>
        <v>107.34</v>
      </c>
      <c r="O39" s="104">
        <f t="shared" si="1"/>
        <v>35.78</v>
      </c>
    </row>
    <row r="40" spans="1:15" s="25" customFormat="1" ht="12.6" customHeight="1" x14ac:dyDescent="0.2">
      <c r="A40" s="151" t="s">
        <v>353</v>
      </c>
      <c r="B40" s="162">
        <v>0</v>
      </c>
      <c r="C40" s="162">
        <v>0</v>
      </c>
      <c r="D40" s="162">
        <v>0</v>
      </c>
      <c r="E40" s="162"/>
      <c r="F40" s="162"/>
      <c r="G40" s="162"/>
      <c r="H40" s="162"/>
      <c r="I40" s="162"/>
      <c r="J40" s="162">
        <v>0</v>
      </c>
      <c r="K40" s="162">
        <v>0</v>
      </c>
      <c r="L40" s="162">
        <v>0</v>
      </c>
      <c r="M40" s="162">
        <v>0</v>
      </c>
      <c r="N40" s="226">
        <f>SUM(B40:M40)</f>
        <v>0</v>
      </c>
      <c r="O40" s="104" t="str">
        <f t="shared" si="1"/>
        <v/>
      </c>
    </row>
    <row r="41" spans="1:15" s="25" customFormat="1" ht="12.6" customHeight="1" x14ac:dyDescent="0.2">
      <c r="A41" s="151" t="s">
        <v>361</v>
      </c>
      <c r="B41" s="162">
        <v>0</v>
      </c>
      <c r="C41" s="162">
        <v>0</v>
      </c>
      <c r="D41" s="162">
        <v>0</v>
      </c>
      <c r="E41" s="162"/>
      <c r="F41" s="162"/>
      <c r="G41" s="162"/>
      <c r="H41" s="162"/>
      <c r="I41" s="162"/>
      <c r="J41" s="162">
        <v>0</v>
      </c>
      <c r="K41" s="162">
        <v>0</v>
      </c>
      <c r="L41" s="162">
        <v>0</v>
      </c>
      <c r="M41" s="162">
        <v>0</v>
      </c>
      <c r="N41" s="226">
        <f>SUM(B41:M41)</f>
        <v>0</v>
      </c>
      <c r="O41" s="104" t="str">
        <f t="shared" si="1"/>
        <v/>
      </c>
    </row>
    <row r="42" spans="1:15" s="25" customFormat="1" ht="12.6" customHeight="1" x14ac:dyDescent="0.2">
      <c r="A42" s="125" t="s">
        <v>524</v>
      </c>
      <c r="B42" s="162">
        <v>70</v>
      </c>
      <c r="C42" s="162">
        <v>0</v>
      </c>
      <c r="D42" s="162">
        <v>0</v>
      </c>
      <c r="E42" s="162"/>
      <c r="F42" s="162"/>
      <c r="G42" s="162"/>
      <c r="H42" s="162"/>
      <c r="I42" s="162"/>
      <c r="J42" s="162">
        <v>0</v>
      </c>
      <c r="K42" s="162">
        <v>0</v>
      </c>
      <c r="L42" s="162">
        <v>0</v>
      </c>
      <c r="M42" s="162">
        <v>0</v>
      </c>
      <c r="N42" s="226">
        <f t="shared" si="0"/>
        <v>70</v>
      </c>
      <c r="O42" s="104">
        <f t="shared" si="1"/>
        <v>70</v>
      </c>
    </row>
    <row r="43" spans="1:15" s="25" customFormat="1" ht="12.6" customHeight="1" x14ac:dyDescent="0.2">
      <c r="A43" s="125" t="s">
        <v>532</v>
      </c>
      <c r="B43" s="162">
        <v>500</v>
      </c>
      <c r="C43" s="162">
        <v>2524.3000000000002</v>
      </c>
      <c r="D43" s="162">
        <v>1484.3</v>
      </c>
      <c r="E43" s="162"/>
      <c r="F43" s="162"/>
      <c r="G43" s="162"/>
      <c r="H43" s="162"/>
      <c r="I43" s="162"/>
      <c r="J43" s="162">
        <v>0</v>
      </c>
      <c r="K43" s="162">
        <v>0</v>
      </c>
      <c r="L43" s="162">
        <v>0</v>
      </c>
      <c r="M43" s="162">
        <v>0</v>
      </c>
      <c r="N43" s="226">
        <f t="shared" si="0"/>
        <v>4508.6000000000004</v>
      </c>
      <c r="O43" s="104">
        <f t="shared" si="1"/>
        <v>1502.8666666666668</v>
      </c>
    </row>
    <row r="44" spans="1:15" s="25" customFormat="1" ht="12.6" customHeight="1" x14ac:dyDescent="0.2">
      <c r="A44" s="103" t="s">
        <v>168</v>
      </c>
      <c r="B44" s="162">
        <v>0</v>
      </c>
      <c r="C44" s="162">
        <v>0</v>
      </c>
      <c r="D44" s="162">
        <v>43.5</v>
      </c>
      <c r="E44" s="162"/>
      <c r="F44" s="162"/>
      <c r="G44" s="162"/>
      <c r="H44" s="162"/>
      <c r="I44" s="162"/>
      <c r="J44" s="162">
        <v>0</v>
      </c>
      <c r="K44" s="162">
        <v>0</v>
      </c>
      <c r="L44" s="162">
        <v>0</v>
      </c>
      <c r="M44" s="162">
        <v>0</v>
      </c>
      <c r="N44" s="226">
        <f t="shared" si="0"/>
        <v>43.5</v>
      </c>
      <c r="O44" s="104">
        <f t="shared" si="1"/>
        <v>43.5</v>
      </c>
    </row>
    <row r="45" spans="1:15" s="25" customFormat="1" ht="12.6" customHeight="1" x14ac:dyDescent="0.2">
      <c r="A45" s="103" t="s">
        <v>501</v>
      </c>
      <c r="B45" s="162">
        <v>87.15</v>
      </c>
      <c r="C45" s="162">
        <v>0</v>
      </c>
      <c r="D45" s="162">
        <v>489.4</v>
      </c>
      <c r="E45" s="162"/>
      <c r="F45" s="162"/>
      <c r="G45" s="162"/>
      <c r="H45" s="162"/>
      <c r="I45" s="162"/>
      <c r="J45" s="162">
        <v>0</v>
      </c>
      <c r="K45" s="162">
        <v>0</v>
      </c>
      <c r="L45" s="162">
        <v>0</v>
      </c>
      <c r="M45" s="162">
        <v>0</v>
      </c>
      <c r="N45" s="226">
        <f t="shared" si="0"/>
        <v>576.54999999999995</v>
      </c>
      <c r="O45" s="104">
        <f t="shared" si="1"/>
        <v>288.27499999999998</v>
      </c>
    </row>
    <row r="46" spans="1:15" s="25" customFormat="1" ht="12.6" customHeight="1" x14ac:dyDescent="0.2">
      <c r="A46" s="103" t="s">
        <v>95</v>
      </c>
      <c r="B46" s="162">
        <v>479.78</v>
      </c>
      <c r="C46" s="162">
        <v>681.1</v>
      </c>
      <c r="D46" s="162">
        <v>902.69</v>
      </c>
      <c r="E46" s="162"/>
      <c r="F46" s="162"/>
      <c r="G46" s="162"/>
      <c r="H46" s="162"/>
      <c r="I46" s="162"/>
      <c r="J46" s="162">
        <v>0</v>
      </c>
      <c r="K46" s="162">
        <v>0</v>
      </c>
      <c r="L46" s="162">
        <v>0</v>
      </c>
      <c r="M46" s="162">
        <v>0</v>
      </c>
      <c r="N46" s="226">
        <f t="shared" si="0"/>
        <v>2063.5700000000002</v>
      </c>
      <c r="O46" s="104">
        <f t="shared" si="1"/>
        <v>687.85666666666668</v>
      </c>
    </row>
    <row r="47" spans="1:15" s="25" customFormat="1" ht="12.6" customHeight="1" x14ac:dyDescent="0.2">
      <c r="A47" s="103" t="s">
        <v>98</v>
      </c>
      <c r="B47" s="162">
        <v>0</v>
      </c>
      <c r="C47" s="162">
        <v>0</v>
      </c>
      <c r="D47" s="162">
        <v>0</v>
      </c>
      <c r="E47" s="162"/>
      <c r="F47" s="162"/>
      <c r="G47" s="162"/>
      <c r="H47" s="162"/>
      <c r="I47" s="162"/>
      <c r="J47" s="162">
        <v>0</v>
      </c>
      <c r="K47" s="162">
        <v>0</v>
      </c>
      <c r="L47" s="162">
        <v>0</v>
      </c>
      <c r="M47" s="162">
        <v>0</v>
      </c>
      <c r="N47" s="226">
        <f t="shared" si="0"/>
        <v>0</v>
      </c>
      <c r="O47" s="104" t="str">
        <f t="shared" si="1"/>
        <v/>
      </c>
    </row>
    <row r="48" spans="1:15" s="25" customFormat="1" ht="12.6" customHeight="1" x14ac:dyDescent="0.2">
      <c r="A48" s="103" t="s">
        <v>107</v>
      </c>
      <c r="B48" s="162">
        <v>0</v>
      </c>
      <c r="C48" s="162">
        <v>0</v>
      </c>
      <c r="D48" s="162">
        <v>0</v>
      </c>
      <c r="E48" s="162"/>
      <c r="F48" s="162"/>
      <c r="G48" s="162"/>
      <c r="H48" s="162"/>
      <c r="I48" s="162"/>
      <c r="J48" s="162">
        <v>0</v>
      </c>
      <c r="K48" s="162">
        <v>0</v>
      </c>
      <c r="L48" s="162">
        <v>0</v>
      </c>
      <c r="M48" s="162">
        <v>0</v>
      </c>
      <c r="N48" s="219">
        <f t="shared" si="0"/>
        <v>0</v>
      </c>
      <c r="O48" s="104" t="str">
        <f t="shared" si="1"/>
        <v/>
      </c>
    </row>
    <row r="49" spans="1:15" s="25" customFormat="1" ht="12.6" customHeight="1" x14ac:dyDescent="0.2">
      <c r="A49" s="103" t="s">
        <v>99</v>
      </c>
      <c r="B49" s="162">
        <v>505.7</v>
      </c>
      <c r="C49" s="162">
        <v>505.7</v>
      </c>
      <c r="D49" s="162">
        <v>505.7</v>
      </c>
      <c r="E49" s="162"/>
      <c r="F49" s="162"/>
      <c r="G49" s="162"/>
      <c r="H49" s="162"/>
      <c r="I49" s="162"/>
      <c r="J49" s="162">
        <v>0</v>
      </c>
      <c r="K49" s="162">
        <v>0</v>
      </c>
      <c r="L49" s="162">
        <v>0</v>
      </c>
      <c r="M49" s="162">
        <v>0</v>
      </c>
      <c r="N49" s="226">
        <f t="shared" si="0"/>
        <v>1517.1</v>
      </c>
      <c r="O49" s="104">
        <f t="shared" si="1"/>
        <v>505.7</v>
      </c>
    </row>
    <row r="50" spans="1:15" s="25" customFormat="1" ht="12.6" customHeight="1" x14ac:dyDescent="0.2">
      <c r="A50" s="103" t="s">
        <v>74</v>
      </c>
      <c r="B50" s="162">
        <v>0</v>
      </c>
      <c r="C50" s="162">
        <v>180</v>
      </c>
      <c r="D50" s="162">
        <v>180</v>
      </c>
      <c r="E50" s="162"/>
      <c r="F50" s="162"/>
      <c r="G50" s="162"/>
      <c r="H50" s="162"/>
      <c r="I50" s="162"/>
      <c r="J50" s="162">
        <v>0</v>
      </c>
      <c r="K50" s="162">
        <v>0</v>
      </c>
      <c r="L50" s="162">
        <v>0</v>
      </c>
      <c r="M50" s="162">
        <v>0</v>
      </c>
      <c r="N50" s="226">
        <f t="shared" si="0"/>
        <v>360</v>
      </c>
      <c r="O50" s="104">
        <f t="shared" si="1"/>
        <v>180</v>
      </c>
    </row>
    <row r="51" spans="1:15" s="25" customFormat="1" ht="12.6" customHeight="1" x14ac:dyDescent="0.2">
      <c r="A51" s="103" t="s">
        <v>75</v>
      </c>
      <c r="B51" s="162">
        <v>1247.73</v>
      </c>
      <c r="C51" s="162">
        <v>1249.43</v>
      </c>
      <c r="D51" s="162">
        <v>1241.3599999999999</v>
      </c>
      <c r="E51" s="162"/>
      <c r="F51" s="162"/>
      <c r="G51" s="162"/>
      <c r="H51" s="162"/>
      <c r="I51" s="162"/>
      <c r="J51" s="162">
        <v>0</v>
      </c>
      <c r="K51" s="162">
        <v>0</v>
      </c>
      <c r="L51" s="162">
        <v>0</v>
      </c>
      <c r="M51" s="162">
        <v>0</v>
      </c>
      <c r="N51" s="226">
        <f t="shared" si="0"/>
        <v>3738.5199999999995</v>
      </c>
      <c r="O51" s="104">
        <f t="shared" si="1"/>
        <v>1246.1733333333332</v>
      </c>
    </row>
    <row r="52" spans="1:15" s="25" customFormat="1" ht="12.6" customHeight="1" x14ac:dyDescent="0.2">
      <c r="A52" s="103" t="s">
        <v>352</v>
      </c>
      <c r="B52" s="162">
        <v>0</v>
      </c>
      <c r="C52" s="162">
        <v>0</v>
      </c>
      <c r="D52" s="162">
        <v>0</v>
      </c>
      <c r="E52" s="162"/>
      <c r="F52" s="162"/>
      <c r="G52" s="162"/>
      <c r="H52" s="162"/>
      <c r="I52" s="162"/>
      <c r="J52" s="162">
        <v>0</v>
      </c>
      <c r="K52" s="162">
        <v>0</v>
      </c>
      <c r="L52" s="162">
        <v>0</v>
      </c>
      <c r="M52" s="162">
        <v>0</v>
      </c>
      <c r="N52" s="226">
        <f t="shared" si="0"/>
        <v>0</v>
      </c>
      <c r="O52" s="104" t="str">
        <f t="shared" si="1"/>
        <v/>
      </c>
    </row>
    <row r="53" spans="1:15" s="25" customFormat="1" ht="12.6" customHeight="1" x14ac:dyDescent="0.2">
      <c r="A53" s="103" t="s">
        <v>544</v>
      </c>
      <c r="B53" s="162">
        <v>0</v>
      </c>
      <c r="C53" s="162">
        <v>0</v>
      </c>
      <c r="D53" s="162">
        <v>0</v>
      </c>
      <c r="E53" s="162"/>
      <c r="F53" s="162"/>
      <c r="G53" s="162"/>
      <c r="H53" s="162"/>
      <c r="I53" s="162"/>
      <c r="J53" s="162">
        <v>0</v>
      </c>
      <c r="K53" s="162">
        <v>0</v>
      </c>
      <c r="L53" s="162">
        <v>0</v>
      </c>
      <c r="M53" s="162">
        <v>0</v>
      </c>
      <c r="N53" s="226">
        <f t="shared" si="0"/>
        <v>0</v>
      </c>
      <c r="O53" s="104" t="str">
        <f t="shared" si="1"/>
        <v/>
      </c>
    </row>
    <row r="54" spans="1:15" s="25" customFormat="1" ht="12.6" customHeight="1" x14ac:dyDescent="0.2">
      <c r="A54" s="103" t="s">
        <v>79</v>
      </c>
      <c r="B54" s="162">
        <v>0</v>
      </c>
      <c r="C54" s="162">
        <v>0</v>
      </c>
      <c r="D54" s="162">
        <v>10.45</v>
      </c>
      <c r="E54" s="162"/>
      <c r="F54" s="162"/>
      <c r="G54" s="162"/>
      <c r="H54" s="162"/>
      <c r="I54" s="162"/>
      <c r="J54" s="162">
        <v>0</v>
      </c>
      <c r="K54" s="162">
        <v>0</v>
      </c>
      <c r="L54" s="162">
        <v>0</v>
      </c>
      <c r="M54" s="162">
        <v>0</v>
      </c>
      <c r="N54" s="226">
        <f t="shared" si="0"/>
        <v>10.45</v>
      </c>
      <c r="O54" s="104">
        <f t="shared" si="1"/>
        <v>10.45</v>
      </c>
    </row>
    <row r="55" spans="1:15" s="25" customFormat="1" ht="12.6" customHeight="1" x14ac:dyDescent="0.2">
      <c r="A55" s="103" t="s">
        <v>81</v>
      </c>
      <c r="B55" s="162">
        <v>0</v>
      </c>
      <c r="C55" s="162">
        <v>277.35000000000002</v>
      </c>
      <c r="D55" s="162">
        <v>130.54</v>
      </c>
      <c r="E55" s="162"/>
      <c r="F55" s="162"/>
      <c r="G55" s="162"/>
      <c r="H55" s="162"/>
      <c r="I55" s="162"/>
      <c r="J55" s="162">
        <v>0</v>
      </c>
      <c r="K55" s="162">
        <v>0</v>
      </c>
      <c r="L55" s="162">
        <v>0</v>
      </c>
      <c r="M55" s="162">
        <v>0</v>
      </c>
      <c r="N55" s="226">
        <f t="shared" si="0"/>
        <v>407.89</v>
      </c>
      <c r="O55" s="104">
        <f t="shared" si="1"/>
        <v>203.94499999999999</v>
      </c>
    </row>
    <row r="56" spans="1:15" s="25" customFormat="1" ht="12.6" customHeight="1" x14ac:dyDescent="0.2">
      <c r="A56" s="103" t="s">
        <v>550</v>
      </c>
      <c r="B56" s="162">
        <v>0</v>
      </c>
      <c r="C56" s="162">
        <v>425.96</v>
      </c>
      <c r="D56" s="162">
        <v>0.8</v>
      </c>
      <c r="E56" s="162"/>
      <c r="F56" s="162"/>
      <c r="G56" s="162"/>
      <c r="H56" s="162"/>
      <c r="I56" s="162"/>
      <c r="J56" s="162">
        <v>0</v>
      </c>
      <c r="K56" s="162">
        <v>0</v>
      </c>
      <c r="L56" s="162">
        <v>0</v>
      </c>
      <c r="M56" s="162">
        <v>0</v>
      </c>
      <c r="N56" s="226">
        <f>SUM(B56:M56)</f>
        <v>426.76</v>
      </c>
      <c r="O56" s="104">
        <f t="shared" si="1"/>
        <v>213.38</v>
      </c>
    </row>
    <row r="57" spans="1:15" s="25" customFormat="1" ht="12.6" customHeight="1" x14ac:dyDescent="0.2">
      <c r="A57" s="103" t="s">
        <v>202</v>
      </c>
      <c r="B57" s="162">
        <v>0</v>
      </c>
      <c r="C57" s="162">
        <v>0</v>
      </c>
      <c r="D57" s="162">
        <v>0</v>
      </c>
      <c r="E57" s="162"/>
      <c r="F57" s="162"/>
      <c r="G57" s="162"/>
      <c r="H57" s="162"/>
      <c r="I57" s="162"/>
      <c r="J57" s="162">
        <v>0</v>
      </c>
      <c r="K57" s="162">
        <v>0</v>
      </c>
      <c r="L57" s="162">
        <v>0</v>
      </c>
      <c r="M57" s="162">
        <v>0</v>
      </c>
      <c r="N57" s="226">
        <f t="shared" si="0"/>
        <v>0</v>
      </c>
      <c r="O57" s="104" t="str">
        <f t="shared" si="1"/>
        <v/>
      </c>
    </row>
    <row r="58" spans="1:15" s="25" customFormat="1" ht="12.6" customHeight="1" thickBot="1" x14ac:dyDescent="0.25">
      <c r="A58" s="163" t="s">
        <v>1</v>
      </c>
      <c r="B58" s="187">
        <f t="shared" ref="B58:N58" si="2">SUM(B7:B57)</f>
        <v>5046.92</v>
      </c>
      <c r="C58" s="187">
        <f t="shared" si="2"/>
        <v>12299.210000000001</v>
      </c>
      <c r="D58" s="187">
        <f t="shared" si="2"/>
        <v>10807.190000000002</v>
      </c>
      <c r="E58" s="187">
        <f t="shared" si="2"/>
        <v>0</v>
      </c>
      <c r="F58" s="187">
        <f t="shared" si="2"/>
        <v>0</v>
      </c>
      <c r="G58" s="187">
        <f t="shared" si="2"/>
        <v>0</v>
      </c>
      <c r="H58" s="187">
        <f t="shared" si="2"/>
        <v>0</v>
      </c>
      <c r="I58" s="187">
        <f t="shared" si="2"/>
        <v>0</v>
      </c>
      <c r="J58" s="187">
        <f t="shared" si="2"/>
        <v>0</v>
      </c>
      <c r="K58" s="187">
        <f>SUM(K7:K57)</f>
        <v>0</v>
      </c>
      <c r="L58" s="187">
        <f t="shared" si="2"/>
        <v>0</v>
      </c>
      <c r="M58" s="187">
        <f t="shared" si="2"/>
        <v>0</v>
      </c>
      <c r="N58" s="187">
        <f t="shared" si="2"/>
        <v>28153.32</v>
      </c>
      <c r="O58" s="305">
        <f>IFERROR(AVERAGEIF(B58:M58,"&gt;0"),"")</f>
        <v>9384.44</v>
      </c>
    </row>
    <row r="59" spans="1:15" s="25" customFormat="1" ht="12.6" customHeight="1" thickBot="1" x14ac:dyDescent="0.25">
      <c r="A59" s="250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</row>
    <row r="60" spans="1:15" s="25" customFormat="1" ht="12.6" customHeight="1" thickBot="1" x14ac:dyDescent="0.25">
      <c r="A60" s="63" t="s">
        <v>2</v>
      </c>
      <c r="B60" s="105">
        <f t="shared" ref="B60:O60" si="3">B6</f>
        <v>43831</v>
      </c>
      <c r="C60" s="106">
        <f t="shared" si="3"/>
        <v>43862</v>
      </c>
      <c r="D60" s="106">
        <f t="shared" si="3"/>
        <v>43891</v>
      </c>
      <c r="E60" s="106">
        <f t="shared" si="3"/>
        <v>43922</v>
      </c>
      <c r="F60" s="106">
        <f t="shared" si="3"/>
        <v>43952</v>
      </c>
      <c r="G60" s="106">
        <f t="shared" si="3"/>
        <v>43983</v>
      </c>
      <c r="H60" s="106">
        <f t="shared" si="3"/>
        <v>44013</v>
      </c>
      <c r="I60" s="106">
        <f t="shared" si="3"/>
        <v>44044</v>
      </c>
      <c r="J60" s="106">
        <f t="shared" si="3"/>
        <v>44075</v>
      </c>
      <c r="K60" s="106">
        <f t="shared" si="3"/>
        <v>44105</v>
      </c>
      <c r="L60" s="106">
        <f t="shared" si="3"/>
        <v>44136</v>
      </c>
      <c r="M60" s="106">
        <f t="shared" si="3"/>
        <v>44166</v>
      </c>
      <c r="N60" s="107" t="str">
        <f t="shared" si="3"/>
        <v>Total</v>
      </c>
      <c r="O60" s="118" t="str">
        <f t="shared" si="3"/>
        <v>Média</v>
      </c>
    </row>
    <row r="61" spans="1:15" s="25" customFormat="1" ht="12.6" customHeight="1" x14ac:dyDescent="0.2">
      <c r="A61" s="109" t="s">
        <v>5</v>
      </c>
      <c r="B61" s="162">
        <v>0</v>
      </c>
      <c r="C61" s="162">
        <v>6000</v>
      </c>
      <c r="D61" s="162">
        <v>6300</v>
      </c>
      <c r="E61" s="162"/>
      <c r="F61" s="162"/>
      <c r="G61" s="162"/>
      <c r="H61" s="162"/>
      <c r="I61" s="162"/>
      <c r="J61" s="162">
        <v>0</v>
      </c>
      <c r="K61" s="162">
        <v>0</v>
      </c>
      <c r="L61" s="162">
        <v>0</v>
      </c>
      <c r="M61" s="162">
        <v>0</v>
      </c>
      <c r="N61" s="226">
        <f t="shared" ref="N61:N72" si="4">SUM(B61:M61)</f>
        <v>12300</v>
      </c>
      <c r="O61" s="104">
        <f>IFERROR(AVERAGEIF(B61:M61,"&gt;0"),"")</f>
        <v>6150</v>
      </c>
    </row>
    <row r="62" spans="1:15" s="25" customFormat="1" ht="12.6" customHeight="1" x14ac:dyDescent="0.2">
      <c r="A62" s="109" t="s">
        <v>292</v>
      </c>
      <c r="B62" s="162">
        <v>0</v>
      </c>
      <c r="C62" s="162">
        <v>200.48</v>
      </c>
      <c r="D62" s="162">
        <v>0</v>
      </c>
      <c r="E62" s="162"/>
      <c r="F62" s="162"/>
      <c r="G62" s="162"/>
      <c r="H62" s="162"/>
      <c r="I62" s="162"/>
      <c r="J62" s="162">
        <v>0</v>
      </c>
      <c r="K62" s="162">
        <v>0</v>
      </c>
      <c r="L62" s="162">
        <v>0</v>
      </c>
      <c r="M62" s="162">
        <v>0</v>
      </c>
      <c r="N62" s="226">
        <f>SUM(B62:M62)</f>
        <v>200.48</v>
      </c>
      <c r="O62" s="104">
        <f t="shared" ref="O62:O71" si="5">IFERROR(AVERAGEIF(B62:M62,"&gt;0"),"")</f>
        <v>200.48</v>
      </c>
    </row>
    <row r="63" spans="1:15" s="25" customFormat="1" ht="12.6" customHeight="1" x14ac:dyDescent="0.2">
      <c r="A63" s="109" t="s">
        <v>321</v>
      </c>
      <c r="B63" s="162">
        <v>0</v>
      </c>
      <c r="C63" s="162">
        <v>0</v>
      </c>
      <c r="D63" s="162">
        <v>0</v>
      </c>
      <c r="E63" s="162"/>
      <c r="F63" s="162"/>
      <c r="G63" s="162"/>
      <c r="H63" s="162"/>
      <c r="I63" s="162"/>
      <c r="J63" s="162">
        <v>0</v>
      </c>
      <c r="K63" s="162">
        <v>0</v>
      </c>
      <c r="L63" s="162">
        <v>0</v>
      </c>
      <c r="M63" s="162">
        <v>0</v>
      </c>
      <c r="N63" s="226">
        <f>SUM(B63:M63)</f>
        <v>0</v>
      </c>
      <c r="O63" s="104" t="str">
        <f t="shared" si="5"/>
        <v/>
      </c>
    </row>
    <row r="64" spans="1:15" s="25" customFormat="1" ht="12.6" customHeight="1" x14ac:dyDescent="0.2">
      <c r="A64" s="109" t="s">
        <v>458</v>
      </c>
      <c r="B64" s="162">
        <v>800</v>
      </c>
      <c r="C64" s="162">
        <v>800</v>
      </c>
      <c r="D64" s="162">
        <v>1950</v>
      </c>
      <c r="E64" s="162"/>
      <c r="F64" s="162"/>
      <c r="G64" s="162"/>
      <c r="H64" s="162"/>
      <c r="I64" s="162"/>
      <c r="J64" s="162">
        <v>0</v>
      </c>
      <c r="K64" s="162">
        <v>0</v>
      </c>
      <c r="L64" s="162">
        <v>0</v>
      </c>
      <c r="M64" s="162">
        <v>0</v>
      </c>
      <c r="N64" s="179">
        <f>SUM(B64:M64)</f>
        <v>3550</v>
      </c>
      <c r="O64" s="104">
        <f t="shared" si="5"/>
        <v>1183.3333333333333</v>
      </c>
    </row>
    <row r="65" spans="1:15" s="25" customFormat="1" ht="12.6" customHeight="1" x14ac:dyDescent="0.2">
      <c r="A65" s="109" t="s">
        <v>148</v>
      </c>
      <c r="B65" s="162">
        <v>4.3099999999999996</v>
      </c>
      <c r="C65" s="162">
        <v>0</v>
      </c>
      <c r="D65" s="162">
        <v>5.4</v>
      </c>
      <c r="E65" s="162"/>
      <c r="F65" s="162"/>
      <c r="G65" s="162"/>
      <c r="H65" s="162"/>
      <c r="I65" s="162"/>
      <c r="J65" s="162">
        <v>0</v>
      </c>
      <c r="K65" s="162">
        <v>0</v>
      </c>
      <c r="L65" s="162">
        <v>0</v>
      </c>
      <c r="M65" s="162">
        <v>0</v>
      </c>
      <c r="N65" s="226">
        <f t="shared" si="4"/>
        <v>9.7100000000000009</v>
      </c>
      <c r="O65" s="104">
        <f t="shared" si="5"/>
        <v>4.8550000000000004</v>
      </c>
    </row>
    <row r="66" spans="1:15" s="25" customFormat="1" ht="12.6" customHeight="1" x14ac:dyDescent="0.2">
      <c r="A66" s="110" t="s">
        <v>62</v>
      </c>
      <c r="B66" s="162">
        <v>70</v>
      </c>
      <c r="C66" s="162">
        <v>865</v>
      </c>
      <c r="D66" s="162">
        <v>155</v>
      </c>
      <c r="E66" s="162"/>
      <c r="F66" s="162"/>
      <c r="G66" s="162"/>
      <c r="H66" s="162"/>
      <c r="I66" s="162"/>
      <c r="J66" s="162">
        <v>0</v>
      </c>
      <c r="K66" s="162">
        <v>0</v>
      </c>
      <c r="L66" s="162">
        <v>0</v>
      </c>
      <c r="M66" s="162">
        <v>0</v>
      </c>
      <c r="N66" s="226">
        <f t="shared" si="4"/>
        <v>1090</v>
      </c>
      <c r="O66" s="104">
        <f t="shared" si="5"/>
        <v>363.33333333333331</v>
      </c>
    </row>
    <row r="67" spans="1:15" s="25" customFormat="1" ht="12.6" customHeight="1" x14ac:dyDescent="0.2">
      <c r="A67" s="110" t="s">
        <v>3</v>
      </c>
      <c r="B67" s="162">
        <v>356</v>
      </c>
      <c r="C67" s="162">
        <v>748.25</v>
      </c>
      <c r="D67" s="162">
        <v>608.4</v>
      </c>
      <c r="E67" s="162"/>
      <c r="F67" s="162"/>
      <c r="G67" s="162"/>
      <c r="H67" s="162"/>
      <c r="I67" s="162"/>
      <c r="J67" s="162">
        <v>0</v>
      </c>
      <c r="K67" s="162">
        <v>0</v>
      </c>
      <c r="L67" s="162">
        <v>0</v>
      </c>
      <c r="M67" s="162">
        <v>0</v>
      </c>
      <c r="N67" s="226">
        <f t="shared" si="4"/>
        <v>1712.65</v>
      </c>
      <c r="O67" s="104">
        <f t="shared" si="5"/>
        <v>570.88333333333333</v>
      </c>
    </row>
    <row r="68" spans="1:15" s="25" customFormat="1" ht="12.6" customHeight="1" x14ac:dyDescent="0.2">
      <c r="A68" s="110" t="s">
        <v>508</v>
      </c>
      <c r="B68" s="162">
        <v>0</v>
      </c>
      <c r="C68" s="162">
        <v>0</v>
      </c>
      <c r="D68" s="162">
        <v>4000</v>
      </c>
      <c r="E68" s="162"/>
      <c r="F68" s="162"/>
      <c r="G68" s="162"/>
      <c r="H68" s="162"/>
      <c r="I68" s="162"/>
      <c r="J68" s="162">
        <v>0</v>
      </c>
      <c r="K68" s="162">
        <v>0</v>
      </c>
      <c r="L68" s="162">
        <v>0</v>
      </c>
      <c r="M68" s="162">
        <v>0</v>
      </c>
      <c r="N68" s="226">
        <f t="shared" si="4"/>
        <v>4000</v>
      </c>
      <c r="O68" s="104">
        <f t="shared" si="5"/>
        <v>4000</v>
      </c>
    </row>
    <row r="69" spans="1:15" s="25" customFormat="1" ht="12.6" customHeight="1" x14ac:dyDescent="0.2">
      <c r="A69" s="110" t="s">
        <v>263</v>
      </c>
      <c r="B69" s="162">
        <v>170</v>
      </c>
      <c r="C69" s="162">
        <v>0</v>
      </c>
      <c r="D69" s="162">
        <v>170</v>
      </c>
      <c r="E69" s="162"/>
      <c r="F69" s="162"/>
      <c r="G69" s="162"/>
      <c r="H69" s="162"/>
      <c r="I69" s="162"/>
      <c r="J69" s="162">
        <v>0</v>
      </c>
      <c r="K69" s="162">
        <v>0</v>
      </c>
      <c r="L69" s="162">
        <v>0</v>
      </c>
      <c r="M69" s="162">
        <v>0</v>
      </c>
      <c r="N69" s="226">
        <f>SUM(B69:M69)</f>
        <v>340</v>
      </c>
      <c r="O69" s="104">
        <f t="shared" si="5"/>
        <v>170</v>
      </c>
    </row>
    <row r="70" spans="1:15" s="25" customFormat="1" ht="12.6" customHeight="1" x14ac:dyDescent="0.2">
      <c r="A70" s="110" t="s">
        <v>66</v>
      </c>
      <c r="B70" s="162">
        <v>196.36</v>
      </c>
      <c r="C70" s="162">
        <v>152.78</v>
      </c>
      <c r="D70" s="162">
        <v>143.80000000000001</v>
      </c>
      <c r="E70" s="162"/>
      <c r="F70" s="162"/>
      <c r="G70" s="162"/>
      <c r="H70" s="162"/>
      <c r="I70" s="162"/>
      <c r="J70" s="162">
        <v>0</v>
      </c>
      <c r="K70" s="162">
        <v>0</v>
      </c>
      <c r="L70" s="162">
        <v>0</v>
      </c>
      <c r="M70" s="162">
        <v>0</v>
      </c>
      <c r="N70" s="226">
        <f>SUM(B70:M70)</f>
        <v>492.94</v>
      </c>
      <c r="O70" s="104">
        <f t="shared" si="5"/>
        <v>164.31333333333333</v>
      </c>
    </row>
    <row r="71" spans="1:15" s="25" customFormat="1" ht="12.6" customHeight="1" x14ac:dyDescent="0.2">
      <c r="A71" s="110" t="s">
        <v>517</v>
      </c>
      <c r="B71" s="162">
        <v>0</v>
      </c>
      <c r="C71" s="162">
        <v>380</v>
      </c>
      <c r="D71" s="162">
        <v>4508</v>
      </c>
      <c r="E71" s="162"/>
      <c r="F71" s="162"/>
      <c r="G71" s="162"/>
      <c r="H71" s="162"/>
      <c r="I71" s="162"/>
      <c r="J71" s="162">
        <v>0</v>
      </c>
      <c r="K71" s="162">
        <v>0</v>
      </c>
      <c r="L71" s="162">
        <v>0</v>
      </c>
      <c r="M71" s="162">
        <v>0</v>
      </c>
      <c r="N71" s="207">
        <f>SUM(B71:M71)</f>
        <v>4888</v>
      </c>
      <c r="O71" s="104">
        <f t="shared" si="5"/>
        <v>2444</v>
      </c>
    </row>
    <row r="72" spans="1:15" s="25" customFormat="1" ht="12.6" customHeight="1" thickBot="1" x14ac:dyDescent="0.25">
      <c r="A72" s="171" t="s">
        <v>1</v>
      </c>
      <c r="B72" s="188">
        <f t="shared" ref="B72:J72" si="6">SUM(B61:B71)</f>
        <v>1596.67</v>
      </c>
      <c r="C72" s="188">
        <f t="shared" si="6"/>
        <v>9146.51</v>
      </c>
      <c r="D72" s="188">
        <f t="shared" si="6"/>
        <v>17840.599999999999</v>
      </c>
      <c r="E72" s="188">
        <f t="shared" si="6"/>
        <v>0</v>
      </c>
      <c r="F72" s="188">
        <f t="shared" si="6"/>
        <v>0</v>
      </c>
      <c r="G72" s="188">
        <f t="shared" si="6"/>
        <v>0</v>
      </c>
      <c r="H72" s="188">
        <f t="shared" si="6"/>
        <v>0</v>
      </c>
      <c r="I72" s="188">
        <f t="shared" si="6"/>
        <v>0</v>
      </c>
      <c r="J72" s="188">
        <f t="shared" si="6"/>
        <v>0</v>
      </c>
      <c r="K72" s="188">
        <f>SUM(K61:K71)</f>
        <v>0</v>
      </c>
      <c r="L72" s="188">
        <f>SUM(L61:L71)</f>
        <v>0</v>
      </c>
      <c r="M72" s="188">
        <f>SUM(M61:M71)</f>
        <v>0</v>
      </c>
      <c r="N72" s="189">
        <f t="shared" si="4"/>
        <v>28583.78</v>
      </c>
      <c r="O72" s="294">
        <f>IFERROR(AVERAGEIF(B72:M72,"&gt;0"),"")</f>
        <v>9527.9266666666663</v>
      </c>
    </row>
    <row r="73" spans="1:15" s="25" customFormat="1" ht="12.6" customHeight="1" thickBot="1" x14ac:dyDescent="0.25">
      <c r="N73" s="34"/>
    </row>
    <row r="74" spans="1:15" s="34" customFormat="1" ht="12.6" customHeight="1" thickBot="1" x14ac:dyDescent="0.25">
      <c r="A74" s="182" t="s">
        <v>9</v>
      </c>
      <c r="B74" s="181">
        <f>'[2]2020'!C23</f>
        <v>59675.63</v>
      </c>
      <c r="C74" s="181">
        <f>'[2]2020'!D23</f>
        <v>58546.31</v>
      </c>
      <c r="D74" s="181">
        <f>'[2]2020'!E23</f>
        <v>59342.66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f>'[2]2020'!K23</f>
        <v>0</v>
      </c>
      <c r="K74" s="181">
        <f>'[2]2020'!L23</f>
        <v>0</v>
      </c>
      <c r="L74" s="181">
        <f>'[2]2020'!M23</f>
        <v>0</v>
      </c>
      <c r="M74" s="181">
        <f>'[2]2020'!N23</f>
        <v>0</v>
      </c>
      <c r="O74" s="42"/>
    </row>
    <row r="75" spans="1:15" s="25" customFormat="1" ht="12.6" customHeight="1" x14ac:dyDescent="0.2">
      <c r="N75" s="34"/>
    </row>
    <row r="76" spans="1:15" x14ac:dyDescent="0.2">
      <c r="N76" s="34"/>
    </row>
    <row r="77" spans="1:15" x14ac:dyDescent="0.2">
      <c r="M77" s="25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0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:P57"/>
  <sheetViews>
    <sheetView zoomScale="150" zoomScaleNormal="150" workbookViewId="0">
      <selection activeCell="H13" sqref="H13"/>
    </sheetView>
  </sheetViews>
  <sheetFormatPr defaultRowHeight="12.75" x14ac:dyDescent="0.2"/>
  <cols>
    <col min="1" max="1" width="37.42578125" style="44" customWidth="1"/>
    <col min="2" max="2" width="8.85546875" style="44" customWidth="1"/>
    <col min="3" max="3" width="9" style="44" bestFit="1" customWidth="1"/>
    <col min="4" max="4" width="8.7109375" style="44" customWidth="1"/>
    <col min="5" max="5" width="10" style="44" bestFit="1" customWidth="1"/>
    <col min="6" max="6" width="9" style="44" bestFit="1" customWidth="1"/>
    <col min="7" max="7" width="10" style="44" bestFit="1" customWidth="1"/>
    <col min="8" max="8" width="11" style="44" bestFit="1" customWidth="1"/>
    <col min="9" max="9" width="10" style="44" bestFit="1" customWidth="1"/>
    <col min="10" max="12" width="9" style="44" bestFit="1" customWidth="1"/>
    <col min="13" max="13" width="10" style="44" bestFit="1" customWidth="1"/>
    <col min="14" max="14" width="11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19" t="str">
        <f>ARAUCARIA!A1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57" t="str">
        <f>ARAUCARIA!A2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58" t="s">
        <v>44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08"/>
      <c r="O5" s="46"/>
    </row>
    <row r="6" spans="1:15" s="25" customFormat="1" ht="12.6" customHeight="1" thickBot="1" x14ac:dyDescent="0.25">
      <c r="A6" s="311" t="s">
        <v>0</v>
      </c>
      <c r="B6" s="312">
        <f>APUCARANA!B6</f>
        <v>43831</v>
      </c>
      <c r="C6" s="312">
        <f>APUCARANA!C6</f>
        <v>43862</v>
      </c>
      <c r="D6" s="312">
        <f>APUCARANA!D6</f>
        <v>43891</v>
      </c>
      <c r="E6" s="312">
        <f>APUCARANA!E6</f>
        <v>43922</v>
      </c>
      <c r="F6" s="312">
        <f>APUCARANA!F6</f>
        <v>43952</v>
      </c>
      <c r="G6" s="312">
        <f>APUCARANA!G6</f>
        <v>43983</v>
      </c>
      <c r="H6" s="312">
        <f>APUCARANA!H6</f>
        <v>44013</v>
      </c>
      <c r="I6" s="312">
        <f>APUCARANA!I6</f>
        <v>44044</v>
      </c>
      <c r="J6" s="312">
        <f>APUCARANA!J6</f>
        <v>44075</v>
      </c>
      <c r="K6" s="312">
        <f>APUCARANA!K6</f>
        <v>44105</v>
      </c>
      <c r="L6" s="312">
        <f>APUCARANA!L6</f>
        <v>44136</v>
      </c>
      <c r="M6" s="312">
        <f>APUCARANA!M6</f>
        <v>44166</v>
      </c>
      <c r="N6" s="313" t="str">
        <f>APUCARANA!N6</f>
        <v>Total</v>
      </c>
      <c r="O6" s="314" t="str">
        <f>APUCARANA!O6</f>
        <v>Média</v>
      </c>
    </row>
    <row r="7" spans="1:15" s="25" customFormat="1" ht="12.6" customHeight="1" x14ac:dyDescent="0.2">
      <c r="A7" s="315" t="s">
        <v>266</v>
      </c>
      <c r="B7" s="379">
        <v>0</v>
      </c>
      <c r="C7" s="379">
        <v>0</v>
      </c>
      <c r="D7" s="379">
        <v>0</v>
      </c>
      <c r="E7" s="379"/>
      <c r="F7" s="379"/>
      <c r="G7" s="379"/>
      <c r="H7" s="379"/>
      <c r="I7" s="379"/>
      <c r="J7" s="379">
        <v>0</v>
      </c>
      <c r="K7" s="379">
        <v>0</v>
      </c>
      <c r="L7" s="379">
        <v>0</v>
      </c>
      <c r="M7" s="379">
        <v>0</v>
      </c>
      <c r="N7" s="326">
        <f t="shared" ref="N7:N43" si="0">SUM(B7:M7)</f>
        <v>0</v>
      </c>
      <c r="O7" s="318" t="str">
        <f>IFERROR(AVERAGEIF(B7:M7,"&gt;0"),"")</f>
        <v/>
      </c>
    </row>
    <row r="8" spans="1:15" s="70" customFormat="1" ht="12.6" customHeight="1" x14ac:dyDescent="0.2">
      <c r="A8" s="315" t="s">
        <v>122</v>
      </c>
      <c r="B8" s="379">
        <v>0</v>
      </c>
      <c r="C8" s="379">
        <v>0</v>
      </c>
      <c r="D8" s="379">
        <v>0</v>
      </c>
      <c r="E8" s="379"/>
      <c r="F8" s="379"/>
      <c r="G8" s="379"/>
      <c r="H8" s="379"/>
      <c r="I8" s="379"/>
      <c r="J8" s="379">
        <v>0</v>
      </c>
      <c r="K8" s="379">
        <v>0</v>
      </c>
      <c r="L8" s="379">
        <v>0</v>
      </c>
      <c r="M8" s="379">
        <v>0</v>
      </c>
      <c r="N8" s="317">
        <f>SUM(B8:M8)</f>
        <v>0</v>
      </c>
      <c r="O8" s="318" t="str">
        <f t="shared" ref="O8:O43" si="1">IFERROR(AVERAGEIF(B8:M8,"&gt;0"),"")</f>
        <v/>
      </c>
    </row>
    <row r="9" spans="1:15" s="25" customFormat="1" ht="12.6" customHeight="1" x14ac:dyDescent="0.2">
      <c r="A9" s="315" t="s">
        <v>90</v>
      </c>
      <c r="B9" s="379">
        <v>0</v>
      </c>
      <c r="C9" s="379">
        <v>0</v>
      </c>
      <c r="D9" s="379">
        <v>179.6</v>
      </c>
      <c r="E9" s="379"/>
      <c r="F9" s="379"/>
      <c r="G9" s="379"/>
      <c r="H9" s="379"/>
      <c r="I9" s="379"/>
      <c r="J9" s="379">
        <v>0</v>
      </c>
      <c r="K9" s="379">
        <v>0</v>
      </c>
      <c r="L9" s="379">
        <v>0</v>
      </c>
      <c r="M9" s="379">
        <v>0</v>
      </c>
      <c r="N9" s="326">
        <f t="shared" ref="N9:N17" si="2">SUM(B9:M9)</f>
        <v>179.6</v>
      </c>
      <c r="O9" s="318">
        <f t="shared" si="1"/>
        <v>179.6</v>
      </c>
    </row>
    <row r="10" spans="1:15" s="25" customFormat="1" ht="12.6" customHeight="1" x14ac:dyDescent="0.2">
      <c r="A10" s="121" t="s">
        <v>680</v>
      </c>
      <c r="B10" s="379">
        <v>0</v>
      </c>
      <c r="C10" s="379">
        <v>0</v>
      </c>
      <c r="D10" s="379"/>
      <c r="E10" s="379"/>
      <c r="F10" s="379"/>
      <c r="G10" s="379"/>
      <c r="H10" s="379"/>
      <c r="I10" s="379"/>
      <c r="J10" s="379">
        <v>0</v>
      </c>
      <c r="K10" s="379">
        <v>0</v>
      </c>
      <c r="L10" s="379">
        <v>0</v>
      </c>
      <c r="M10" s="379">
        <v>0</v>
      </c>
      <c r="N10" s="326"/>
      <c r="O10" s="318"/>
    </row>
    <row r="11" spans="1:15" s="25" customFormat="1" ht="12.6" customHeight="1" x14ac:dyDescent="0.2">
      <c r="A11" s="321" t="s">
        <v>278</v>
      </c>
      <c r="B11" s="379">
        <v>0</v>
      </c>
      <c r="C11" s="379">
        <v>0</v>
      </c>
      <c r="D11" s="379">
        <v>0</v>
      </c>
      <c r="E11" s="379"/>
      <c r="F11" s="379"/>
      <c r="G11" s="379"/>
      <c r="H11" s="379"/>
      <c r="I11" s="379"/>
      <c r="J11" s="379">
        <v>0</v>
      </c>
      <c r="K11" s="379">
        <v>0</v>
      </c>
      <c r="L11" s="379">
        <v>0</v>
      </c>
      <c r="M11" s="379">
        <v>0</v>
      </c>
      <c r="N11" s="380">
        <f t="shared" si="2"/>
        <v>0</v>
      </c>
      <c r="O11" s="318" t="str">
        <f t="shared" si="1"/>
        <v/>
      </c>
    </row>
    <row r="12" spans="1:15" s="25" customFormat="1" ht="12.6" customHeight="1" x14ac:dyDescent="0.2">
      <c r="A12" s="315" t="s">
        <v>157</v>
      </c>
      <c r="B12" s="379">
        <v>0</v>
      </c>
      <c r="C12" s="379">
        <v>0</v>
      </c>
      <c r="D12" s="379">
        <v>0</v>
      </c>
      <c r="E12" s="379"/>
      <c r="F12" s="379"/>
      <c r="G12" s="379"/>
      <c r="H12" s="379"/>
      <c r="I12" s="379"/>
      <c r="J12" s="379">
        <v>0</v>
      </c>
      <c r="K12" s="379">
        <v>0</v>
      </c>
      <c r="L12" s="379">
        <v>0</v>
      </c>
      <c r="M12" s="379">
        <v>0</v>
      </c>
      <c r="N12" s="326">
        <f t="shared" si="2"/>
        <v>0</v>
      </c>
      <c r="O12" s="318" t="str">
        <f t="shared" si="1"/>
        <v/>
      </c>
    </row>
    <row r="13" spans="1:15" s="25" customFormat="1" ht="12.6" customHeight="1" x14ac:dyDescent="0.2">
      <c r="A13" s="315" t="s">
        <v>149</v>
      </c>
      <c r="B13" s="379">
        <v>120</v>
      </c>
      <c r="C13" s="379">
        <v>0</v>
      </c>
      <c r="D13" s="379">
        <v>240</v>
      </c>
      <c r="E13" s="379"/>
      <c r="F13" s="379"/>
      <c r="G13" s="379"/>
      <c r="H13" s="379"/>
      <c r="I13" s="379"/>
      <c r="J13" s="379">
        <v>0</v>
      </c>
      <c r="K13" s="379">
        <v>0</v>
      </c>
      <c r="L13" s="379">
        <v>0</v>
      </c>
      <c r="M13" s="379">
        <v>0</v>
      </c>
      <c r="N13" s="326">
        <f t="shared" si="2"/>
        <v>360</v>
      </c>
      <c r="O13" s="318">
        <f t="shared" si="1"/>
        <v>180</v>
      </c>
    </row>
    <row r="14" spans="1:15" s="25" customFormat="1" ht="12.6" customHeight="1" x14ac:dyDescent="0.2">
      <c r="A14" s="315" t="s">
        <v>134</v>
      </c>
      <c r="B14" s="379">
        <v>0</v>
      </c>
      <c r="C14" s="379">
        <v>0</v>
      </c>
      <c r="D14" s="379">
        <v>383.14</v>
      </c>
      <c r="E14" s="379"/>
      <c r="F14" s="379"/>
      <c r="G14" s="379"/>
      <c r="H14" s="379"/>
      <c r="I14" s="379"/>
      <c r="J14" s="379">
        <v>0</v>
      </c>
      <c r="K14" s="379">
        <v>0</v>
      </c>
      <c r="L14" s="379">
        <v>0</v>
      </c>
      <c r="M14" s="379">
        <v>0</v>
      </c>
      <c r="N14" s="326">
        <f t="shared" si="2"/>
        <v>383.14</v>
      </c>
      <c r="O14" s="318">
        <f t="shared" si="1"/>
        <v>383.14</v>
      </c>
    </row>
    <row r="15" spans="1:15" s="25" customFormat="1" ht="12.6" customHeight="1" x14ac:dyDescent="0.2">
      <c r="A15" s="315" t="s">
        <v>344</v>
      </c>
      <c r="B15" s="379">
        <v>0</v>
      </c>
      <c r="C15" s="379">
        <v>0</v>
      </c>
      <c r="D15" s="379">
        <v>0</v>
      </c>
      <c r="E15" s="379"/>
      <c r="F15" s="379"/>
      <c r="G15" s="379"/>
      <c r="H15" s="379"/>
      <c r="I15" s="379"/>
      <c r="J15" s="379">
        <v>0</v>
      </c>
      <c r="K15" s="379">
        <v>0</v>
      </c>
      <c r="L15" s="379">
        <v>0</v>
      </c>
      <c r="M15" s="379">
        <v>0</v>
      </c>
      <c r="N15" s="326">
        <f t="shared" si="2"/>
        <v>0</v>
      </c>
      <c r="O15" s="318" t="str">
        <f t="shared" si="1"/>
        <v/>
      </c>
    </row>
    <row r="16" spans="1:15" s="25" customFormat="1" ht="12.6" customHeight="1" x14ac:dyDescent="0.2">
      <c r="A16" s="315" t="s">
        <v>80</v>
      </c>
      <c r="B16" s="379">
        <v>0</v>
      </c>
      <c r="C16" s="379">
        <v>0</v>
      </c>
      <c r="D16" s="379">
        <v>0</v>
      </c>
      <c r="E16" s="379"/>
      <c r="F16" s="379"/>
      <c r="G16" s="379"/>
      <c r="H16" s="379"/>
      <c r="I16" s="379"/>
      <c r="J16" s="379">
        <v>0</v>
      </c>
      <c r="K16" s="379">
        <v>0</v>
      </c>
      <c r="L16" s="379">
        <v>0</v>
      </c>
      <c r="M16" s="379">
        <v>0</v>
      </c>
      <c r="N16" s="326">
        <f t="shared" si="2"/>
        <v>0</v>
      </c>
      <c r="O16" s="318" t="str">
        <f t="shared" si="1"/>
        <v/>
      </c>
    </row>
    <row r="17" spans="1:15" s="25" customFormat="1" ht="12.6" customHeight="1" x14ac:dyDescent="0.2">
      <c r="A17" s="315" t="s">
        <v>199</v>
      </c>
      <c r="B17" s="379">
        <v>0</v>
      </c>
      <c r="C17" s="379">
        <v>0</v>
      </c>
      <c r="D17" s="379">
        <v>0</v>
      </c>
      <c r="E17" s="379"/>
      <c r="F17" s="379"/>
      <c r="G17" s="379"/>
      <c r="H17" s="379"/>
      <c r="I17" s="379"/>
      <c r="J17" s="379">
        <v>0</v>
      </c>
      <c r="K17" s="379">
        <v>0</v>
      </c>
      <c r="L17" s="379">
        <v>0</v>
      </c>
      <c r="M17" s="379">
        <v>0</v>
      </c>
      <c r="N17" s="326">
        <f t="shared" si="2"/>
        <v>0</v>
      </c>
      <c r="O17" s="318" t="str">
        <f t="shared" si="1"/>
        <v/>
      </c>
    </row>
    <row r="18" spans="1:15" s="25" customFormat="1" ht="12.6" customHeight="1" x14ac:dyDescent="0.2">
      <c r="A18" s="315" t="s">
        <v>67</v>
      </c>
      <c r="B18" s="379">
        <v>0</v>
      </c>
      <c r="C18" s="379">
        <v>284.64999999999998</v>
      </c>
      <c r="D18" s="379">
        <v>0</v>
      </c>
      <c r="E18" s="379"/>
      <c r="F18" s="379"/>
      <c r="G18" s="379"/>
      <c r="H18" s="379"/>
      <c r="I18" s="379"/>
      <c r="J18" s="379">
        <v>0</v>
      </c>
      <c r="K18" s="379">
        <v>0</v>
      </c>
      <c r="L18" s="379">
        <v>0</v>
      </c>
      <c r="M18" s="379">
        <v>0</v>
      </c>
      <c r="N18" s="326">
        <f t="shared" si="0"/>
        <v>284.64999999999998</v>
      </c>
      <c r="O18" s="318">
        <f t="shared" si="1"/>
        <v>284.64999999999998</v>
      </c>
    </row>
    <row r="19" spans="1:15" s="25" customFormat="1" ht="12.6" customHeight="1" x14ac:dyDescent="0.2">
      <c r="A19" s="315" t="s">
        <v>191</v>
      </c>
      <c r="B19" s="379">
        <v>0</v>
      </c>
      <c r="C19" s="379">
        <v>0</v>
      </c>
      <c r="D19" s="379">
        <v>0</v>
      </c>
      <c r="E19" s="379"/>
      <c r="F19" s="379"/>
      <c r="G19" s="379"/>
      <c r="H19" s="379"/>
      <c r="I19" s="379"/>
      <c r="J19" s="379">
        <v>0</v>
      </c>
      <c r="K19" s="379">
        <v>0</v>
      </c>
      <c r="L19" s="379">
        <v>0</v>
      </c>
      <c r="M19" s="379">
        <v>0</v>
      </c>
      <c r="N19" s="326">
        <f>SUM(B19:M19)</f>
        <v>0</v>
      </c>
      <c r="O19" s="318" t="str">
        <f t="shared" si="1"/>
        <v/>
      </c>
    </row>
    <row r="20" spans="1:15" s="25" customFormat="1" ht="12.6" customHeight="1" x14ac:dyDescent="0.2">
      <c r="A20" s="315" t="s">
        <v>159</v>
      </c>
      <c r="B20" s="379">
        <v>0</v>
      </c>
      <c r="C20" s="379">
        <v>0</v>
      </c>
      <c r="D20" s="379">
        <v>0</v>
      </c>
      <c r="E20" s="379"/>
      <c r="F20" s="379"/>
      <c r="G20" s="379"/>
      <c r="H20" s="379"/>
      <c r="I20" s="379"/>
      <c r="J20" s="379">
        <v>0</v>
      </c>
      <c r="K20" s="379">
        <v>0</v>
      </c>
      <c r="L20" s="379">
        <v>0</v>
      </c>
      <c r="M20" s="379">
        <v>0</v>
      </c>
      <c r="N20" s="326">
        <f>SUM(B20:M20)</f>
        <v>0</v>
      </c>
      <c r="O20" s="318" t="str">
        <f t="shared" si="1"/>
        <v/>
      </c>
    </row>
    <row r="21" spans="1:15" s="25" customFormat="1" ht="12.6" customHeight="1" x14ac:dyDescent="0.2">
      <c r="A21" s="315" t="s">
        <v>92</v>
      </c>
      <c r="B21" s="379">
        <v>0</v>
      </c>
      <c r="C21" s="379">
        <v>0</v>
      </c>
      <c r="D21" s="379">
        <v>0</v>
      </c>
      <c r="E21" s="379"/>
      <c r="F21" s="379"/>
      <c r="G21" s="379"/>
      <c r="H21" s="379"/>
      <c r="I21" s="379"/>
      <c r="J21" s="379">
        <v>0</v>
      </c>
      <c r="K21" s="379">
        <v>0</v>
      </c>
      <c r="L21" s="379">
        <v>0</v>
      </c>
      <c r="M21" s="379">
        <v>0</v>
      </c>
      <c r="N21" s="326">
        <f t="shared" si="0"/>
        <v>0</v>
      </c>
      <c r="O21" s="318" t="str">
        <f t="shared" si="1"/>
        <v/>
      </c>
    </row>
    <row r="22" spans="1:15" s="25" customFormat="1" ht="12.6" customHeight="1" x14ac:dyDescent="0.2">
      <c r="A22" s="315" t="s">
        <v>454</v>
      </c>
      <c r="B22" s="379">
        <v>0</v>
      </c>
      <c r="C22" s="379">
        <v>0</v>
      </c>
      <c r="D22" s="379">
        <v>0</v>
      </c>
      <c r="E22" s="379"/>
      <c r="F22" s="379"/>
      <c r="G22" s="379"/>
      <c r="H22" s="379"/>
      <c r="I22" s="379"/>
      <c r="J22" s="379">
        <v>0</v>
      </c>
      <c r="K22" s="379">
        <v>0</v>
      </c>
      <c r="L22" s="379">
        <v>0</v>
      </c>
      <c r="M22" s="379">
        <v>0</v>
      </c>
      <c r="N22" s="326">
        <f>SUM(B22:M22)</f>
        <v>0</v>
      </c>
      <c r="O22" s="318" t="str">
        <f t="shared" si="1"/>
        <v/>
      </c>
    </row>
    <row r="23" spans="1:15" s="25" customFormat="1" ht="12.6" customHeight="1" x14ac:dyDescent="0.2">
      <c r="A23" s="315" t="s">
        <v>88</v>
      </c>
      <c r="B23" s="379">
        <v>0</v>
      </c>
      <c r="C23" s="379">
        <v>0</v>
      </c>
      <c r="D23" s="379">
        <v>329.8</v>
      </c>
      <c r="E23" s="379"/>
      <c r="F23" s="379"/>
      <c r="G23" s="379"/>
      <c r="H23" s="379"/>
      <c r="I23" s="379"/>
      <c r="J23" s="379">
        <v>0</v>
      </c>
      <c r="K23" s="379">
        <v>0</v>
      </c>
      <c r="L23" s="379">
        <v>0</v>
      </c>
      <c r="M23" s="379">
        <v>0</v>
      </c>
      <c r="N23" s="326">
        <f t="shared" si="0"/>
        <v>329.8</v>
      </c>
      <c r="O23" s="318">
        <f t="shared" si="1"/>
        <v>329.8</v>
      </c>
    </row>
    <row r="24" spans="1:15" s="25" customFormat="1" ht="12.6" customHeight="1" x14ac:dyDescent="0.2">
      <c r="A24" s="315" t="s">
        <v>123</v>
      </c>
      <c r="B24" s="379">
        <v>0</v>
      </c>
      <c r="C24" s="379">
        <v>0</v>
      </c>
      <c r="D24" s="379">
        <v>0</v>
      </c>
      <c r="E24" s="379"/>
      <c r="F24" s="379"/>
      <c r="G24" s="379"/>
      <c r="H24" s="379"/>
      <c r="I24" s="379"/>
      <c r="J24" s="379">
        <v>0</v>
      </c>
      <c r="K24" s="379">
        <v>0</v>
      </c>
      <c r="L24" s="379">
        <v>0</v>
      </c>
      <c r="M24" s="379">
        <v>0</v>
      </c>
      <c r="N24" s="380">
        <f t="shared" si="0"/>
        <v>0</v>
      </c>
      <c r="O24" s="318" t="str">
        <f t="shared" si="1"/>
        <v/>
      </c>
    </row>
    <row r="25" spans="1:15" s="25" customFormat="1" ht="12.6" customHeight="1" x14ac:dyDescent="0.2">
      <c r="A25" s="315" t="s">
        <v>108</v>
      </c>
      <c r="B25" s="379">
        <v>0</v>
      </c>
      <c r="C25" s="379">
        <v>0</v>
      </c>
      <c r="D25" s="379">
        <v>0</v>
      </c>
      <c r="E25" s="379"/>
      <c r="F25" s="379"/>
      <c r="G25" s="379"/>
      <c r="H25" s="379"/>
      <c r="I25" s="379"/>
      <c r="J25" s="379">
        <v>0</v>
      </c>
      <c r="K25" s="379">
        <v>0</v>
      </c>
      <c r="L25" s="379">
        <v>0</v>
      </c>
      <c r="M25" s="379">
        <v>0</v>
      </c>
      <c r="N25" s="326">
        <f t="shared" si="0"/>
        <v>0</v>
      </c>
      <c r="O25" s="318" t="str">
        <f t="shared" si="1"/>
        <v/>
      </c>
    </row>
    <row r="26" spans="1:15" s="25" customFormat="1" ht="12.6" customHeight="1" x14ac:dyDescent="0.2">
      <c r="A26" s="315" t="s">
        <v>111</v>
      </c>
      <c r="B26" s="379">
        <v>0</v>
      </c>
      <c r="C26" s="379">
        <v>363.92</v>
      </c>
      <c r="D26" s="379">
        <v>0</v>
      </c>
      <c r="E26" s="379"/>
      <c r="F26" s="379"/>
      <c r="G26" s="379"/>
      <c r="H26" s="379"/>
      <c r="I26" s="379"/>
      <c r="J26" s="379">
        <v>0</v>
      </c>
      <c r="K26" s="379">
        <v>0</v>
      </c>
      <c r="L26" s="379">
        <v>0</v>
      </c>
      <c r="M26" s="379">
        <v>0</v>
      </c>
      <c r="N26" s="326">
        <f t="shared" si="0"/>
        <v>363.92</v>
      </c>
      <c r="O26" s="318">
        <f t="shared" si="1"/>
        <v>363.92</v>
      </c>
    </row>
    <row r="27" spans="1:15" s="25" customFormat="1" ht="12.6" customHeight="1" x14ac:dyDescent="0.2">
      <c r="A27" s="315" t="s">
        <v>69</v>
      </c>
      <c r="B27" s="379">
        <v>0</v>
      </c>
      <c r="C27" s="379">
        <v>0</v>
      </c>
      <c r="D27" s="379">
        <v>0</v>
      </c>
      <c r="E27" s="379"/>
      <c r="F27" s="379"/>
      <c r="G27" s="379"/>
      <c r="H27" s="379"/>
      <c r="I27" s="379"/>
      <c r="J27" s="379">
        <v>0</v>
      </c>
      <c r="K27" s="379">
        <v>0</v>
      </c>
      <c r="L27" s="379">
        <v>0</v>
      </c>
      <c r="M27" s="379">
        <v>0</v>
      </c>
      <c r="N27" s="326">
        <f t="shared" si="0"/>
        <v>0</v>
      </c>
      <c r="O27" s="318" t="str">
        <f t="shared" si="1"/>
        <v/>
      </c>
    </row>
    <row r="28" spans="1:15" s="25" customFormat="1" ht="12.6" customHeight="1" x14ac:dyDescent="0.2">
      <c r="A28" s="315" t="s">
        <v>354</v>
      </c>
      <c r="B28" s="379">
        <v>0</v>
      </c>
      <c r="C28" s="379">
        <v>0</v>
      </c>
      <c r="D28" s="379">
        <v>0</v>
      </c>
      <c r="E28" s="379"/>
      <c r="F28" s="379"/>
      <c r="G28" s="379"/>
      <c r="H28" s="379"/>
      <c r="I28" s="379"/>
      <c r="J28" s="379">
        <v>0</v>
      </c>
      <c r="K28" s="379">
        <v>0</v>
      </c>
      <c r="L28" s="379">
        <v>0</v>
      </c>
      <c r="M28" s="379">
        <v>0</v>
      </c>
      <c r="N28" s="326">
        <f t="shared" si="0"/>
        <v>0</v>
      </c>
      <c r="O28" s="318" t="str">
        <f t="shared" si="1"/>
        <v/>
      </c>
    </row>
    <row r="29" spans="1:15" s="25" customFormat="1" ht="12.6" customHeight="1" x14ac:dyDescent="0.2">
      <c r="A29" s="315" t="s">
        <v>85</v>
      </c>
      <c r="B29" s="379">
        <v>0</v>
      </c>
      <c r="C29" s="379">
        <v>0</v>
      </c>
      <c r="D29" s="379">
        <v>0</v>
      </c>
      <c r="E29" s="379"/>
      <c r="F29" s="379"/>
      <c r="G29" s="379"/>
      <c r="H29" s="379"/>
      <c r="I29" s="379"/>
      <c r="J29" s="379">
        <v>0</v>
      </c>
      <c r="K29" s="379">
        <v>0</v>
      </c>
      <c r="L29" s="379">
        <v>0</v>
      </c>
      <c r="M29" s="379">
        <v>0</v>
      </c>
      <c r="N29" s="326">
        <f t="shared" si="0"/>
        <v>0</v>
      </c>
      <c r="O29" s="318" t="str">
        <f t="shared" si="1"/>
        <v/>
      </c>
    </row>
    <row r="30" spans="1:15" s="25" customFormat="1" ht="12.6" customHeight="1" x14ac:dyDescent="0.2">
      <c r="A30" s="324" t="s">
        <v>139</v>
      </c>
      <c r="B30" s="379">
        <v>0</v>
      </c>
      <c r="C30" s="379">
        <v>0</v>
      </c>
      <c r="D30" s="379">
        <v>0</v>
      </c>
      <c r="E30" s="379"/>
      <c r="F30" s="379"/>
      <c r="G30" s="379"/>
      <c r="H30" s="379"/>
      <c r="I30" s="379"/>
      <c r="J30" s="379">
        <v>0</v>
      </c>
      <c r="K30" s="379">
        <v>0</v>
      </c>
      <c r="L30" s="379">
        <v>0</v>
      </c>
      <c r="M30" s="379">
        <v>0</v>
      </c>
      <c r="N30" s="381">
        <f t="shared" si="0"/>
        <v>0</v>
      </c>
      <c r="O30" s="318" t="str">
        <f t="shared" si="1"/>
        <v/>
      </c>
    </row>
    <row r="31" spans="1:15" s="25" customFormat="1" ht="12.6" customHeight="1" x14ac:dyDescent="0.2">
      <c r="A31" s="325" t="s">
        <v>372</v>
      </c>
      <c r="B31" s="379">
        <v>125</v>
      </c>
      <c r="C31" s="379">
        <v>125</v>
      </c>
      <c r="D31" s="379">
        <v>125</v>
      </c>
      <c r="E31" s="379"/>
      <c r="F31" s="379"/>
      <c r="G31" s="379"/>
      <c r="H31" s="379"/>
      <c r="I31" s="379"/>
      <c r="J31" s="379">
        <v>0</v>
      </c>
      <c r="K31" s="379">
        <v>0</v>
      </c>
      <c r="L31" s="379">
        <v>0</v>
      </c>
      <c r="M31" s="379">
        <v>0</v>
      </c>
      <c r="N31" s="320">
        <f>SUM(B31:M31)</f>
        <v>375</v>
      </c>
      <c r="O31" s="318">
        <f t="shared" si="1"/>
        <v>125</v>
      </c>
    </row>
    <row r="32" spans="1:15" s="25" customFormat="1" ht="12.6" customHeight="1" x14ac:dyDescent="0.2">
      <c r="A32" s="315" t="s">
        <v>147</v>
      </c>
      <c r="B32" s="379">
        <v>0</v>
      </c>
      <c r="C32" s="379">
        <v>100</v>
      </c>
      <c r="D32" s="379">
        <v>800</v>
      </c>
      <c r="E32" s="379"/>
      <c r="F32" s="379"/>
      <c r="G32" s="379"/>
      <c r="H32" s="379"/>
      <c r="I32" s="379"/>
      <c r="J32" s="379">
        <v>0</v>
      </c>
      <c r="K32" s="379">
        <v>0</v>
      </c>
      <c r="L32" s="379">
        <v>0</v>
      </c>
      <c r="M32" s="379">
        <v>0</v>
      </c>
      <c r="N32" s="326">
        <f t="shared" si="0"/>
        <v>900</v>
      </c>
      <c r="O32" s="318">
        <f t="shared" si="1"/>
        <v>450</v>
      </c>
    </row>
    <row r="33" spans="1:15" s="25" customFormat="1" ht="12.6" customHeight="1" x14ac:dyDescent="0.2">
      <c r="A33" s="315" t="s">
        <v>274</v>
      </c>
      <c r="B33" s="379"/>
      <c r="C33" s="379">
        <v>0</v>
      </c>
      <c r="D33" s="379">
        <v>0</v>
      </c>
      <c r="E33" s="379"/>
      <c r="F33" s="379"/>
      <c r="G33" s="379"/>
      <c r="H33" s="379"/>
      <c r="I33" s="379"/>
      <c r="J33" s="379">
        <v>0</v>
      </c>
      <c r="K33" s="379">
        <v>0</v>
      </c>
      <c r="L33" s="379">
        <v>0</v>
      </c>
      <c r="M33" s="379">
        <v>0</v>
      </c>
      <c r="N33" s="326">
        <f>SUM(B33:M33)</f>
        <v>0</v>
      </c>
      <c r="O33" s="318" t="str">
        <f t="shared" si="1"/>
        <v/>
      </c>
    </row>
    <row r="34" spans="1:15" s="25" customFormat="1" ht="12.6" customHeight="1" x14ac:dyDescent="0.2">
      <c r="A34" s="315" t="s">
        <v>403</v>
      </c>
      <c r="B34" s="379">
        <v>0</v>
      </c>
      <c r="C34" s="379">
        <v>0</v>
      </c>
      <c r="D34" s="379">
        <v>0</v>
      </c>
      <c r="E34" s="379"/>
      <c r="F34" s="379"/>
      <c r="G34" s="379"/>
      <c r="H34" s="379"/>
      <c r="I34" s="379"/>
      <c r="J34" s="379">
        <v>0</v>
      </c>
      <c r="K34" s="379">
        <v>0</v>
      </c>
      <c r="L34" s="379">
        <v>0</v>
      </c>
      <c r="M34" s="379">
        <v>0</v>
      </c>
      <c r="N34" s="380">
        <f>SUM(B34:M34)</f>
        <v>0</v>
      </c>
      <c r="O34" s="318" t="str">
        <f t="shared" si="1"/>
        <v/>
      </c>
    </row>
    <row r="35" spans="1:15" s="25" customFormat="1" ht="12.6" customHeight="1" x14ac:dyDescent="0.2">
      <c r="A35" s="315" t="s">
        <v>192</v>
      </c>
      <c r="B35" s="379">
        <v>34.85</v>
      </c>
      <c r="C35" s="379">
        <v>75.349999999999994</v>
      </c>
      <c r="D35" s="379">
        <v>17.600000000000001</v>
      </c>
      <c r="E35" s="379"/>
      <c r="F35" s="379"/>
      <c r="G35" s="379"/>
      <c r="H35" s="379"/>
      <c r="I35" s="379"/>
      <c r="J35" s="379">
        <v>0</v>
      </c>
      <c r="K35" s="379">
        <v>0</v>
      </c>
      <c r="L35" s="379">
        <v>0</v>
      </c>
      <c r="M35" s="379">
        <v>0</v>
      </c>
      <c r="N35" s="326">
        <f t="shared" si="0"/>
        <v>127.79999999999998</v>
      </c>
      <c r="O35" s="318">
        <f t="shared" si="1"/>
        <v>42.599999999999994</v>
      </c>
    </row>
    <row r="36" spans="1:15" s="25" customFormat="1" ht="12.6" customHeight="1" x14ac:dyDescent="0.2">
      <c r="A36" s="315" t="s">
        <v>95</v>
      </c>
      <c r="B36" s="379">
        <v>194.17</v>
      </c>
      <c r="C36" s="379">
        <v>138.41999999999999</v>
      </c>
      <c r="D36" s="379">
        <v>236.26</v>
      </c>
      <c r="E36" s="379"/>
      <c r="F36" s="379"/>
      <c r="G36" s="379"/>
      <c r="H36" s="379"/>
      <c r="I36" s="379"/>
      <c r="J36" s="379">
        <v>0</v>
      </c>
      <c r="K36" s="379">
        <v>0</v>
      </c>
      <c r="L36" s="379">
        <v>0</v>
      </c>
      <c r="M36" s="379">
        <v>0</v>
      </c>
      <c r="N36" s="326">
        <f t="shared" si="0"/>
        <v>568.84999999999991</v>
      </c>
      <c r="O36" s="318">
        <f t="shared" si="1"/>
        <v>189.61666666666665</v>
      </c>
    </row>
    <row r="37" spans="1:15" s="25" customFormat="1" ht="12.6" customHeight="1" x14ac:dyDescent="0.2">
      <c r="A37" s="315" t="s">
        <v>99</v>
      </c>
      <c r="B37" s="379">
        <v>0</v>
      </c>
      <c r="C37" s="379">
        <v>199.8</v>
      </c>
      <c r="D37" s="379">
        <v>399.6</v>
      </c>
      <c r="E37" s="379"/>
      <c r="F37" s="379"/>
      <c r="G37" s="379"/>
      <c r="H37" s="379"/>
      <c r="I37" s="379"/>
      <c r="J37" s="379">
        <v>0</v>
      </c>
      <c r="K37" s="379">
        <v>0</v>
      </c>
      <c r="L37" s="379">
        <v>0</v>
      </c>
      <c r="M37" s="379">
        <v>0</v>
      </c>
      <c r="N37" s="326">
        <f t="shared" si="0"/>
        <v>599.40000000000009</v>
      </c>
      <c r="O37" s="318">
        <f t="shared" si="1"/>
        <v>299.70000000000005</v>
      </c>
    </row>
    <row r="38" spans="1:15" s="25" customFormat="1" ht="12.6" customHeight="1" x14ac:dyDescent="0.2">
      <c r="A38" s="315" t="s">
        <v>474</v>
      </c>
      <c r="B38" s="379">
        <v>0</v>
      </c>
      <c r="C38" s="379">
        <v>0</v>
      </c>
      <c r="D38" s="379">
        <v>0</v>
      </c>
      <c r="E38" s="379"/>
      <c r="F38" s="379"/>
      <c r="G38" s="379"/>
      <c r="H38" s="379"/>
      <c r="I38" s="379"/>
      <c r="J38" s="379">
        <v>0</v>
      </c>
      <c r="K38" s="379">
        <v>0</v>
      </c>
      <c r="L38" s="379">
        <v>0</v>
      </c>
      <c r="M38" s="379">
        <v>0</v>
      </c>
      <c r="N38" s="326">
        <f t="shared" si="0"/>
        <v>0</v>
      </c>
      <c r="O38" s="318" t="str">
        <f t="shared" si="1"/>
        <v/>
      </c>
    </row>
    <row r="39" spans="1:15" s="25" customFormat="1" ht="12.6" customHeight="1" x14ac:dyDescent="0.2">
      <c r="A39" s="315" t="s">
        <v>75</v>
      </c>
      <c r="B39" s="379">
        <v>308.36</v>
      </c>
      <c r="C39" s="379">
        <v>77.5</v>
      </c>
      <c r="D39" s="379">
        <v>178.68</v>
      </c>
      <c r="E39" s="379"/>
      <c r="F39" s="379"/>
      <c r="G39" s="379"/>
      <c r="H39" s="379"/>
      <c r="I39" s="379"/>
      <c r="J39" s="379">
        <v>0</v>
      </c>
      <c r="K39" s="379">
        <v>0</v>
      </c>
      <c r="L39" s="379">
        <v>0</v>
      </c>
      <c r="M39" s="379">
        <v>0</v>
      </c>
      <c r="N39" s="326">
        <f>SUM(B39:M39)</f>
        <v>564.54</v>
      </c>
      <c r="O39" s="318">
        <f t="shared" si="1"/>
        <v>188.17999999999998</v>
      </c>
    </row>
    <row r="40" spans="1:15" s="25" customFormat="1" ht="12.6" customHeight="1" x14ac:dyDescent="0.2">
      <c r="A40" s="315" t="s">
        <v>211</v>
      </c>
      <c r="B40" s="379">
        <v>0</v>
      </c>
      <c r="C40" s="379">
        <v>0</v>
      </c>
      <c r="D40" s="379">
        <v>0</v>
      </c>
      <c r="E40" s="379"/>
      <c r="F40" s="379"/>
      <c r="G40" s="379"/>
      <c r="H40" s="379"/>
      <c r="I40" s="379"/>
      <c r="J40" s="379">
        <v>0</v>
      </c>
      <c r="K40" s="379">
        <v>0</v>
      </c>
      <c r="L40" s="379">
        <v>0</v>
      </c>
      <c r="M40" s="379">
        <v>0</v>
      </c>
      <c r="N40" s="326">
        <f>SUM(B40:M40)</f>
        <v>0</v>
      </c>
      <c r="O40" s="318" t="str">
        <f t="shared" si="1"/>
        <v/>
      </c>
    </row>
    <row r="41" spans="1:15" s="25" customFormat="1" ht="12.6" customHeight="1" x14ac:dyDescent="0.2">
      <c r="A41" s="315" t="s">
        <v>79</v>
      </c>
      <c r="B41" s="379">
        <v>0</v>
      </c>
      <c r="C41" s="379">
        <v>0</v>
      </c>
      <c r="D41" s="379">
        <v>38</v>
      </c>
      <c r="E41" s="379"/>
      <c r="F41" s="379"/>
      <c r="G41" s="379"/>
      <c r="H41" s="379"/>
      <c r="I41" s="379"/>
      <c r="J41" s="379">
        <v>0</v>
      </c>
      <c r="K41" s="379">
        <v>0</v>
      </c>
      <c r="L41" s="379">
        <v>0</v>
      </c>
      <c r="M41" s="379">
        <v>0</v>
      </c>
      <c r="N41" s="326">
        <f t="shared" si="0"/>
        <v>38</v>
      </c>
      <c r="O41" s="318">
        <f t="shared" si="1"/>
        <v>38</v>
      </c>
    </row>
    <row r="42" spans="1:15" s="25" customFormat="1" ht="12.6" customHeight="1" x14ac:dyDescent="0.2">
      <c r="A42" s="315" t="s">
        <v>81</v>
      </c>
      <c r="B42" s="379">
        <v>0</v>
      </c>
      <c r="C42" s="379">
        <v>277.26</v>
      </c>
      <c r="D42" s="379">
        <v>141.56</v>
      </c>
      <c r="E42" s="379"/>
      <c r="F42" s="379"/>
      <c r="G42" s="379"/>
      <c r="H42" s="379"/>
      <c r="I42" s="379"/>
      <c r="J42" s="379">
        <v>0</v>
      </c>
      <c r="K42" s="379">
        <v>0</v>
      </c>
      <c r="L42" s="379">
        <v>0</v>
      </c>
      <c r="M42" s="379">
        <v>0</v>
      </c>
      <c r="N42" s="326">
        <f t="shared" si="0"/>
        <v>418.82</v>
      </c>
      <c r="O42" s="318">
        <f t="shared" si="1"/>
        <v>209.41</v>
      </c>
    </row>
    <row r="43" spans="1:15" s="25" customFormat="1" ht="12.6" customHeight="1" x14ac:dyDescent="0.2">
      <c r="A43" s="325" t="s">
        <v>193</v>
      </c>
      <c r="B43" s="379">
        <v>0</v>
      </c>
      <c r="C43" s="379">
        <v>7.27</v>
      </c>
      <c r="D43" s="379">
        <v>49.2</v>
      </c>
      <c r="E43" s="379"/>
      <c r="F43" s="379"/>
      <c r="G43" s="379"/>
      <c r="H43" s="379"/>
      <c r="I43" s="379"/>
      <c r="J43" s="379">
        <v>0</v>
      </c>
      <c r="K43" s="379">
        <v>0</v>
      </c>
      <c r="L43" s="379">
        <v>0</v>
      </c>
      <c r="M43" s="379">
        <v>0</v>
      </c>
      <c r="N43" s="382">
        <f t="shared" si="0"/>
        <v>56.47</v>
      </c>
      <c r="O43" s="318">
        <f t="shared" si="1"/>
        <v>28.234999999999999</v>
      </c>
    </row>
    <row r="44" spans="1:15" s="25" customFormat="1" ht="12.6" customHeight="1" thickBot="1" x14ac:dyDescent="0.25">
      <c r="A44" s="327" t="s">
        <v>1</v>
      </c>
      <c r="B44" s="383">
        <f t="shared" ref="B44:G44" si="3">SUM(B7:B43)</f>
        <v>782.38</v>
      </c>
      <c r="C44" s="383">
        <f t="shared" si="3"/>
        <v>1649.1699999999998</v>
      </c>
      <c r="D44" s="383">
        <f t="shared" si="3"/>
        <v>3118.4399999999991</v>
      </c>
      <c r="E44" s="383">
        <f t="shared" si="3"/>
        <v>0</v>
      </c>
      <c r="F44" s="383">
        <f t="shared" si="3"/>
        <v>0</v>
      </c>
      <c r="G44" s="383">
        <f t="shared" si="3"/>
        <v>0</v>
      </c>
      <c r="H44" s="383">
        <f t="shared" ref="H44:M44" si="4">SUM(H7:H43)</f>
        <v>0</v>
      </c>
      <c r="I44" s="383">
        <f t="shared" si="4"/>
        <v>0</v>
      </c>
      <c r="J44" s="383">
        <f>SUM(J7:J43)</f>
        <v>0</v>
      </c>
      <c r="K44" s="383">
        <f t="shared" si="4"/>
        <v>0</v>
      </c>
      <c r="L44" s="383">
        <f t="shared" si="4"/>
        <v>0</v>
      </c>
      <c r="M44" s="383">
        <f t="shared" si="4"/>
        <v>0</v>
      </c>
      <c r="N44" s="383">
        <f>SUM(N7:N43)</f>
        <v>5549.99</v>
      </c>
      <c r="O44" s="329">
        <f>IFERROR(AVERAGEIF(B44:M44,"&gt;0"),"")</f>
        <v>1849.9966666666662</v>
      </c>
    </row>
    <row r="45" spans="1:15" s="25" customFormat="1" ht="12.6" customHeight="1" thickBot="1" x14ac:dyDescent="0.25">
      <c r="A45" s="38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332"/>
    </row>
    <row r="46" spans="1:15" s="25" customFormat="1" ht="12.6" customHeight="1" thickBot="1" x14ac:dyDescent="0.25">
      <c r="A46" s="385" t="s">
        <v>2</v>
      </c>
      <c r="B46" s="361">
        <f t="shared" ref="B46:O46" si="5">B6</f>
        <v>43831</v>
      </c>
      <c r="C46" s="362">
        <f t="shared" si="5"/>
        <v>43862</v>
      </c>
      <c r="D46" s="362">
        <f t="shared" si="5"/>
        <v>43891</v>
      </c>
      <c r="E46" s="362">
        <f t="shared" si="5"/>
        <v>43922</v>
      </c>
      <c r="F46" s="362">
        <f t="shared" si="5"/>
        <v>43952</v>
      </c>
      <c r="G46" s="362">
        <f t="shared" si="5"/>
        <v>43983</v>
      </c>
      <c r="H46" s="362">
        <f t="shared" si="5"/>
        <v>44013</v>
      </c>
      <c r="I46" s="362">
        <f t="shared" si="5"/>
        <v>44044</v>
      </c>
      <c r="J46" s="362">
        <f t="shared" si="5"/>
        <v>44075</v>
      </c>
      <c r="K46" s="362">
        <f t="shared" si="5"/>
        <v>44105</v>
      </c>
      <c r="L46" s="386">
        <f t="shared" si="5"/>
        <v>44136</v>
      </c>
      <c r="M46" s="386">
        <f t="shared" si="5"/>
        <v>44166</v>
      </c>
      <c r="N46" s="363" t="str">
        <f t="shared" si="5"/>
        <v>Total</v>
      </c>
      <c r="O46" s="364" t="str">
        <f t="shared" si="5"/>
        <v>Média</v>
      </c>
    </row>
    <row r="47" spans="1:15" s="25" customFormat="1" ht="12.6" customHeight="1" x14ac:dyDescent="0.2">
      <c r="A47" s="387" t="s">
        <v>5</v>
      </c>
      <c r="B47" s="388">
        <v>0</v>
      </c>
      <c r="C47" s="388">
        <v>3000</v>
      </c>
      <c r="D47" s="388">
        <v>4000</v>
      </c>
      <c r="E47" s="388"/>
      <c r="F47" s="388"/>
      <c r="G47" s="388"/>
      <c r="H47" s="388"/>
      <c r="I47" s="388"/>
      <c r="J47" s="388">
        <v>0</v>
      </c>
      <c r="K47" s="388">
        <v>0</v>
      </c>
      <c r="L47" s="388">
        <v>0</v>
      </c>
      <c r="M47" s="388">
        <v>0</v>
      </c>
      <c r="N47" s="389">
        <f t="shared" ref="N47:N53" si="6">SUM(B47:M47)</f>
        <v>7000</v>
      </c>
      <c r="O47" s="318">
        <f t="shared" ref="O47:O53" si="7">IFERROR(AVERAGEIF(B47:M47,"&gt;0"),"")</f>
        <v>3500</v>
      </c>
    </row>
    <row r="48" spans="1:15" s="25" customFormat="1" ht="12.6" customHeight="1" x14ac:dyDescent="0.2">
      <c r="A48" s="387" t="s">
        <v>166</v>
      </c>
      <c r="B48" s="388">
        <v>0</v>
      </c>
      <c r="C48" s="388">
        <v>5.48</v>
      </c>
      <c r="D48" s="388">
        <v>0</v>
      </c>
      <c r="E48" s="388"/>
      <c r="F48" s="388"/>
      <c r="G48" s="388"/>
      <c r="H48" s="388"/>
      <c r="I48" s="388"/>
      <c r="J48" s="388">
        <v>0</v>
      </c>
      <c r="K48" s="388">
        <v>0</v>
      </c>
      <c r="L48" s="388">
        <v>0</v>
      </c>
      <c r="M48" s="388">
        <v>0</v>
      </c>
      <c r="N48" s="389">
        <f t="shared" si="6"/>
        <v>5.48</v>
      </c>
      <c r="O48" s="318">
        <f t="shared" si="7"/>
        <v>5.48</v>
      </c>
    </row>
    <row r="49" spans="1:16" s="25" customFormat="1" ht="12.6" customHeight="1" x14ac:dyDescent="0.2">
      <c r="A49" s="390" t="s">
        <v>458</v>
      </c>
      <c r="B49" s="388">
        <v>0</v>
      </c>
      <c r="C49" s="388">
        <v>0</v>
      </c>
      <c r="D49" s="388">
        <v>520</v>
      </c>
      <c r="E49" s="388"/>
      <c r="F49" s="388"/>
      <c r="G49" s="388"/>
      <c r="H49" s="388"/>
      <c r="I49" s="388"/>
      <c r="J49" s="388">
        <v>0</v>
      </c>
      <c r="K49" s="388">
        <v>0</v>
      </c>
      <c r="L49" s="388">
        <v>0</v>
      </c>
      <c r="M49" s="388">
        <v>0</v>
      </c>
      <c r="N49" s="320">
        <f t="shared" si="6"/>
        <v>520</v>
      </c>
      <c r="O49" s="318">
        <f t="shared" si="7"/>
        <v>520</v>
      </c>
    </row>
    <row r="50" spans="1:16" s="25" customFormat="1" ht="12.6" customHeight="1" x14ac:dyDescent="0.2">
      <c r="A50" s="387" t="s">
        <v>179</v>
      </c>
      <c r="B50" s="388">
        <v>188</v>
      </c>
      <c r="C50" s="388">
        <v>0</v>
      </c>
      <c r="D50" s="388">
        <v>0</v>
      </c>
      <c r="E50" s="388"/>
      <c r="F50" s="388"/>
      <c r="G50" s="388"/>
      <c r="H50" s="388"/>
      <c r="I50" s="388"/>
      <c r="J50" s="388">
        <v>0</v>
      </c>
      <c r="K50" s="388">
        <v>0</v>
      </c>
      <c r="L50" s="388">
        <v>0</v>
      </c>
      <c r="M50" s="388">
        <v>0</v>
      </c>
      <c r="N50" s="320">
        <f t="shared" si="6"/>
        <v>188</v>
      </c>
      <c r="O50" s="318">
        <f t="shared" si="7"/>
        <v>188</v>
      </c>
    </row>
    <row r="51" spans="1:16" s="25" customFormat="1" ht="12.6" customHeight="1" x14ac:dyDescent="0.2">
      <c r="A51" s="387" t="s">
        <v>650</v>
      </c>
      <c r="B51" s="388"/>
      <c r="C51" s="388">
        <v>94</v>
      </c>
      <c r="D51" s="388">
        <v>0</v>
      </c>
      <c r="E51" s="388"/>
      <c r="F51" s="388"/>
      <c r="G51" s="388"/>
      <c r="H51" s="388"/>
      <c r="I51" s="388"/>
      <c r="J51" s="388">
        <v>0</v>
      </c>
      <c r="K51" s="388">
        <v>0</v>
      </c>
      <c r="L51" s="388">
        <v>0</v>
      </c>
      <c r="M51" s="388">
        <v>0</v>
      </c>
      <c r="N51" s="320"/>
      <c r="O51" s="318">
        <f t="shared" si="7"/>
        <v>94</v>
      </c>
    </row>
    <row r="52" spans="1:16" s="25" customFormat="1" ht="12.6" customHeight="1" x14ac:dyDescent="0.2">
      <c r="A52" s="387" t="s">
        <v>265</v>
      </c>
      <c r="B52" s="388">
        <v>0</v>
      </c>
      <c r="C52" s="388">
        <v>0</v>
      </c>
      <c r="D52" s="388">
        <v>0</v>
      </c>
      <c r="E52" s="388"/>
      <c r="F52" s="388"/>
      <c r="G52" s="388"/>
      <c r="H52" s="388"/>
      <c r="I52" s="388"/>
      <c r="J52" s="388">
        <v>0</v>
      </c>
      <c r="K52" s="388">
        <v>0</v>
      </c>
      <c r="L52" s="388">
        <v>0</v>
      </c>
      <c r="M52" s="388">
        <v>0</v>
      </c>
      <c r="N52" s="389">
        <f t="shared" si="6"/>
        <v>0</v>
      </c>
      <c r="O52" s="318" t="str">
        <f t="shared" si="7"/>
        <v/>
      </c>
    </row>
    <row r="53" spans="1:16" s="25" customFormat="1" ht="12.6" customHeight="1" thickBot="1" x14ac:dyDescent="0.25">
      <c r="A53" s="391" t="s">
        <v>1</v>
      </c>
      <c r="B53" s="392">
        <f>SUM(B47:B52)</f>
        <v>188</v>
      </c>
      <c r="C53" s="392">
        <f t="shared" ref="C53:M53" si="8">SUM(C47:C52)</f>
        <v>3099.48</v>
      </c>
      <c r="D53" s="392">
        <f t="shared" si="8"/>
        <v>4520</v>
      </c>
      <c r="E53" s="392">
        <f t="shared" si="8"/>
        <v>0</v>
      </c>
      <c r="F53" s="392">
        <f t="shared" si="8"/>
        <v>0</v>
      </c>
      <c r="G53" s="392">
        <f t="shared" si="8"/>
        <v>0</v>
      </c>
      <c r="H53" s="392">
        <f t="shared" si="8"/>
        <v>0</v>
      </c>
      <c r="I53" s="392">
        <f t="shared" si="8"/>
        <v>0</v>
      </c>
      <c r="J53" s="392">
        <f t="shared" si="8"/>
        <v>0</v>
      </c>
      <c r="K53" s="392">
        <f t="shared" si="8"/>
        <v>0</v>
      </c>
      <c r="L53" s="392">
        <f t="shared" si="8"/>
        <v>0</v>
      </c>
      <c r="M53" s="392">
        <f t="shared" si="8"/>
        <v>0</v>
      </c>
      <c r="N53" s="393">
        <f t="shared" si="6"/>
        <v>7807.48</v>
      </c>
      <c r="O53" s="344">
        <f t="shared" si="7"/>
        <v>2602.4933333333333</v>
      </c>
    </row>
    <row r="54" spans="1:16" s="25" customFormat="1" ht="12.6" customHeight="1" thickBot="1" x14ac:dyDescent="0.25">
      <c r="A54" s="34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2"/>
      <c r="O54" s="373"/>
    </row>
    <row r="55" spans="1:16" s="34" customFormat="1" ht="12.6" customHeight="1" thickBot="1" x14ac:dyDescent="0.25">
      <c r="A55" s="348" t="s">
        <v>9</v>
      </c>
      <c r="B55" s="349">
        <f>'[2]2020'!C24</f>
        <v>16673.11</v>
      </c>
      <c r="C55" s="349">
        <f>'[2]2020'!D24</f>
        <v>18211.55</v>
      </c>
      <c r="D55" s="349">
        <f>'[2]2020'!E24</f>
        <v>19678.7</v>
      </c>
      <c r="E55" s="349">
        <v>0</v>
      </c>
      <c r="F55" s="349">
        <v>0</v>
      </c>
      <c r="G55" s="349">
        <v>0</v>
      </c>
      <c r="H55" s="349">
        <v>0</v>
      </c>
      <c r="I55" s="349">
        <v>0</v>
      </c>
      <c r="J55" s="349">
        <f>'[2]2020'!K24</f>
        <v>0</v>
      </c>
      <c r="K55" s="349">
        <f>'[2]2020'!L24</f>
        <v>0</v>
      </c>
      <c r="L55" s="349">
        <f>'[2]2020'!M24</f>
        <v>0</v>
      </c>
      <c r="M55" s="349">
        <f>'[2]2020'!N24</f>
        <v>0</v>
      </c>
      <c r="N55" s="372"/>
      <c r="O55" s="372"/>
      <c r="P55" s="43"/>
    </row>
    <row r="56" spans="1:16" s="25" customFormat="1" ht="14.1" customHeight="1" x14ac:dyDescent="0.2">
      <c r="N56" s="34"/>
    </row>
    <row r="57" spans="1:16" x14ac:dyDescent="0.2">
      <c r="A57" s="75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O65"/>
  <sheetViews>
    <sheetView zoomScale="115" zoomScaleNormal="115" workbookViewId="0">
      <selection activeCell="H13" sqref="H13"/>
    </sheetView>
  </sheetViews>
  <sheetFormatPr defaultRowHeight="12.75" x14ac:dyDescent="0.2"/>
  <cols>
    <col min="1" max="1" width="38.140625" style="44" customWidth="1"/>
    <col min="2" max="2" width="9.140625" style="44" customWidth="1"/>
    <col min="3" max="3" width="9.85546875" style="44" customWidth="1"/>
    <col min="4" max="4" width="9.28515625" style="44" customWidth="1"/>
    <col min="5" max="5" width="10.7109375" style="44" customWidth="1"/>
    <col min="6" max="6" width="9.5703125" style="44" customWidth="1"/>
    <col min="7" max="7" width="10.28515625" style="44" customWidth="1"/>
    <col min="8" max="8" width="9.28515625" style="44" customWidth="1"/>
    <col min="9" max="9" width="9.42578125" style="44" customWidth="1"/>
    <col min="10" max="10" width="9.140625" style="44" bestFit="1" customWidth="1"/>
    <col min="11" max="11" width="9.42578125" style="44" customWidth="1"/>
    <col min="12" max="12" width="9.140625" style="44" bestFit="1" customWidth="1"/>
    <col min="13" max="13" width="8.7109375" style="44" customWidth="1"/>
    <col min="14" max="14" width="11.42578125" style="212" customWidth="1"/>
    <col min="15" max="15" width="11.85546875" style="44" customWidth="1"/>
    <col min="16" max="16384" width="9.140625" style="44"/>
  </cols>
  <sheetData>
    <row r="1" spans="1:15" ht="14.1" customHeight="1" x14ac:dyDescent="0.2">
      <c r="A1" s="561" t="str">
        <f>APUCARANA!A1</f>
        <v xml:space="preserve">ORDEM DOS ADVOGADOS DO BRASIL - Seção PR 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3"/>
    </row>
    <row r="2" spans="1:15" ht="14.1" customHeight="1" thickBot="1" x14ac:dyDescent="0.25">
      <c r="A2" s="564" t="str">
        <f>APUCARANA!A2</f>
        <v>Demostrativo de Despesas - JANEIRO 2020 A DEZEMBRO 2020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6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4.1" customHeight="1" thickBot="1" x14ac:dyDescent="0.25">
      <c r="A4" s="552" t="s">
        <v>43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4.1" customHeight="1" thickBo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2"/>
    </row>
    <row r="6" spans="1:15" s="25" customFormat="1" ht="14.1" customHeight="1" thickBot="1" x14ac:dyDescent="0.25">
      <c r="A6" s="404" t="s">
        <v>0</v>
      </c>
      <c r="B6" s="405">
        <f>APUCARANA!B6</f>
        <v>43831</v>
      </c>
      <c r="C6" s="405">
        <f>APUCARANA!C6</f>
        <v>43862</v>
      </c>
      <c r="D6" s="405">
        <f>APUCARANA!D6</f>
        <v>43891</v>
      </c>
      <c r="E6" s="405">
        <f>APUCARANA!E6</f>
        <v>43922</v>
      </c>
      <c r="F6" s="405">
        <f>APUCARANA!F6</f>
        <v>43952</v>
      </c>
      <c r="G6" s="405">
        <f>APUCARANA!G6</f>
        <v>43983</v>
      </c>
      <c r="H6" s="405">
        <f>APUCARANA!H6</f>
        <v>44013</v>
      </c>
      <c r="I6" s="405">
        <f>APUCARANA!I6</f>
        <v>44044</v>
      </c>
      <c r="J6" s="405">
        <f>APUCARANA!J6</f>
        <v>44075</v>
      </c>
      <c r="K6" s="405">
        <f>APUCARANA!K6</f>
        <v>44105</v>
      </c>
      <c r="L6" s="405">
        <f>APUCARANA!L6</f>
        <v>44136</v>
      </c>
      <c r="M6" s="405">
        <f>APUCARANA!M6</f>
        <v>44166</v>
      </c>
      <c r="N6" s="406" t="str">
        <f>APUCARANA!N6</f>
        <v>Total</v>
      </c>
      <c r="O6" s="407" t="str">
        <f>APUCARANA!O6</f>
        <v>Média</v>
      </c>
    </row>
    <row r="7" spans="1:15" s="25" customFormat="1" ht="14.1" customHeight="1" x14ac:dyDescent="0.2">
      <c r="A7" s="408" t="s">
        <v>113</v>
      </c>
      <c r="B7" s="409">
        <v>0</v>
      </c>
      <c r="C7" s="409">
        <v>0</v>
      </c>
      <c r="D7" s="409">
        <v>0</v>
      </c>
      <c r="E7" s="409"/>
      <c r="F7" s="409"/>
      <c r="G7" s="409"/>
      <c r="H7" s="409"/>
      <c r="I7" s="409"/>
      <c r="J7" s="409"/>
      <c r="K7" s="409">
        <v>0</v>
      </c>
      <c r="L7" s="409">
        <v>0</v>
      </c>
      <c r="M7" s="409">
        <v>0</v>
      </c>
      <c r="N7" s="410">
        <f t="shared" ref="N7:N13" si="0">SUM(B7:M7)</f>
        <v>0</v>
      </c>
      <c r="O7" s="411" t="str">
        <f>IFERROR(AVERAGEIF(B7:M7,"&gt;0"),"")</f>
        <v/>
      </c>
    </row>
    <row r="8" spans="1:15" s="25" customFormat="1" ht="14.1" customHeight="1" x14ac:dyDescent="0.2">
      <c r="A8" s="408" t="s">
        <v>398</v>
      </c>
      <c r="B8" s="409">
        <v>0</v>
      </c>
      <c r="C8" s="409">
        <v>0</v>
      </c>
      <c r="D8" s="409">
        <v>0</v>
      </c>
      <c r="E8" s="409"/>
      <c r="F8" s="409"/>
      <c r="G8" s="409"/>
      <c r="H8" s="409"/>
      <c r="I8" s="409"/>
      <c r="J8" s="409"/>
      <c r="K8" s="409">
        <v>0</v>
      </c>
      <c r="L8" s="409">
        <v>0</v>
      </c>
      <c r="M8" s="409">
        <v>0</v>
      </c>
      <c r="N8" s="410">
        <f t="shared" si="0"/>
        <v>0</v>
      </c>
      <c r="O8" s="411" t="str">
        <f t="shared" ref="O8:O52" si="1">IFERROR(AVERAGEIF(B8:M8,"&gt;0"),"")</f>
        <v/>
      </c>
    </row>
    <row r="9" spans="1:15" s="25" customFormat="1" ht="14.1" customHeight="1" x14ac:dyDescent="0.2">
      <c r="A9" s="408" t="s">
        <v>491</v>
      </c>
      <c r="B9" s="409">
        <v>0</v>
      </c>
      <c r="C9" s="409">
        <v>60</v>
      </c>
      <c r="D9" s="409">
        <v>0</v>
      </c>
      <c r="E9" s="409"/>
      <c r="F9" s="409"/>
      <c r="G9" s="409"/>
      <c r="H9" s="409"/>
      <c r="I9" s="409"/>
      <c r="J9" s="409"/>
      <c r="K9" s="409">
        <v>0</v>
      </c>
      <c r="L9" s="409">
        <v>0</v>
      </c>
      <c r="M9" s="409">
        <v>0</v>
      </c>
      <c r="N9" s="410">
        <f t="shared" si="0"/>
        <v>60</v>
      </c>
      <c r="O9" s="411">
        <f t="shared" si="1"/>
        <v>60</v>
      </c>
    </row>
    <row r="10" spans="1:15" s="25" customFormat="1" ht="14.1" customHeight="1" x14ac:dyDescent="0.2">
      <c r="A10" s="408" t="s">
        <v>625</v>
      </c>
      <c r="B10" s="409">
        <v>0</v>
      </c>
      <c r="C10" s="409">
        <v>356</v>
      </c>
      <c r="D10" s="409">
        <v>0</v>
      </c>
      <c r="E10" s="409"/>
      <c r="F10" s="409"/>
      <c r="G10" s="409"/>
      <c r="H10" s="409"/>
      <c r="I10" s="409"/>
      <c r="J10" s="409"/>
      <c r="K10" s="409">
        <v>0</v>
      </c>
      <c r="L10" s="409">
        <v>0</v>
      </c>
      <c r="M10" s="409">
        <v>0</v>
      </c>
      <c r="N10" s="410"/>
      <c r="O10" s="411">
        <f t="shared" si="1"/>
        <v>356</v>
      </c>
    </row>
    <row r="11" spans="1:15" s="25" customFormat="1" ht="14.1" customHeight="1" x14ac:dyDescent="0.2">
      <c r="A11" s="408" t="s">
        <v>696</v>
      </c>
      <c r="B11" s="409">
        <v>0</v>
      </c>
      <c r="C11" s="409">
        <v>0</v>
      </c>
      <c r="D11" s="409">
        <v>0</v>
      </c>
      <c r="E11" s="409"/>
      <c r="F11" s="409"/>
      <c r="G11" s="409"/>
      <c r="H11" s="409"/>
      <c r="I11" s="409"/>
      <c r="J11" s="409"/>
      <c r="K11" s="409">
        <v>0</v>
      </c>
      <c r="L11" s="409">
        <v>0</v>
      </c>
      <c r="M11" s="409">
        <v>0</v>
      </c>
      <c r="N11" s="410">
        <f t="shared" si="0"/>
        <v>0</v>
      </c>
      <c r="O11" s="411" t="str">
        <f t="shared" si="1"/>
        <v/>
      </c>
    </row>
    <row r="12" spans="1:15" s="25" customFormat="1" ht="14.1" customHeight="1" x14ac:dyDescent="0.2">
      <c r="A12" s="408" t="s">
        <v>131</v>
      </c>
      <c r="B12" s="409">
        <v>0</v>
      </c>
      <c r="C12" s="409">
        <v>0</v>
      </c>
      <c r="D12" s="409">
        <v>0</v>
      </c>
      <c r="E12" s="409"/>
      <c r="F12" s="409"/>
      <c r="G12" s="409"/>
      <c r="H12" s="409"/>
      <c r="I12" s="409"/>
      <c r="J12" s="409"/>
      <c r="K12" s="409">
        <v>0</v>
      </c>
      <c r="L12" s="409">
        <v>0</v>
      </c>
      <c r="M12" s="409">
        <v>0</v>
      </c>
      <c r="N12" s="410">
        <f t="shared" si="0"/>
        <v>0</v>
      </c>
      <c r="O12" s="411" t="str">
        <f t="shared" si="1"/>
        <v/>
      </c>
    </row>
    <row r="13" spans="1:15" s="25" customFormat="1" ht="14.1" customHeight="1" x14ac:dyDescent="0.2">
      <c r="A13" s="408" t="s">
        <v>325</v>
      </c>
      <c r="B13" s="409">
        <v>0</v>
      </c>
      <c r="C13" s="409">
        <v>0</v>
      </c>
      <c r="D13" s="409">
        <v>0</v>
      </c>
      <c r="E13" s="409"/>
      <c r="F13" s="409"/>
      <c r="G13" s="409"/>
      <c r="H13" s="409"/>
      <c r="I13" s="409"/>
      <c r="J13" s="409"/>
      <c r="K13" s="409">
        <v>0</v>
      </c>
      <c r="L13" s="409">
        <v>0</v>
      </c>
      <c r="M13" s="409">
        <v>0</v>
      </c>
      <c r="N13" s="410">
        <f t="shared" si="0"/>
        <v>0</v>
      </c>
      <c r="O13" s="411" t="str">
        <f t="shared" si="1"/>
        <v/>
      </c>
    </row>
    <row r="14" spans="1:15" s="25" customFormat="1" ht="14.1" customHeight="1" x14ac:dyDescent="0.2">
      <c r="A14" s="408" t="s">
        <v>149</v>
      </c>
      <c r="B14" s="409">
        <v>0</v>
      </c>
      <c r="C14" s="409">
        <v>0</v>
      </c>
      <c r="D14" s="409">
        <v>1162.54</v>
      </c>
      <c r="E14" s="409"/>
      <c r="F14" s="409"/>
      <c r="G14" s="409"/>
      <c r="H14" s="409"/>
      <c r="I14" s="409"/>
      <c r="J14" s="409"/>
      <c r="K14" s="409">
        <v>0</v>
      </c>
      <c r="L14" s="409">
        <v>0</v>
      </c>
      <c r="M14" s="409">
        <v>0</v>
      </c>
      <c r="N14" s="410">
        <f t="shared" ref="N14:N37" si="2">SUM(B14:M14)</f>
        <v>1162.54</v>
      </c>
      <c r="O14" s="411">
        <f t="shared" si="1"/>
        <v>1162.54</v>
      </c>
    </row>
    <row r="15" spans="1:15" s="25" customFormat="1" ht="14.1" customHeight="1" x14ac:dyDescent="0.2">
      <c r="A15" s="408" t="s">
        <v>198</v>
      </c>
      <c r="B15" s="409">
        <v>0</v>
      </c>
      <c r="C15" s="409">
        <v>0</v>
      </c>
      <c r="D15" s="409">
        <v>621.95000000000005</v>
      </c>
      <c r="E15" s="409"/>
      <c r="F15" s="409"/>
      <c r="G15" s="409"/>
      <c r="H15" s="409"/>
      <c r="I15" s="409"/>
      <c r="J15" s="409"/>
      <c r="K15" s="409">
        <v>0</v>
      </c>
      <c r="L15" s="409">
        <v>0</v>
      </c>
      <c r="M15" s="409">
        <v>0</v>
      </c>
      <c r="N15" s="410">
        <f t="shared" si="2"/>
        <v>621.95000000000005</v>
      </c>
      <c r="O15" s="411">
        <f t="shared" si="1"/>
        <v>621.95000000000005</v>
      </c>
    </row>
    <row r="16" spans="1:15" s="25" customFormat="1" ht="14.1" customHeight="1" x14ac:dyDescent="0.2">
      <c r="A16" s="408" t="s">
        <v>276</v>
      </c>
      <c r="B16" s="409">
        <v>0</v>
      </c>
      <c r="C16" s="409">
        <v>0</v>
      </c>
      <c r="D16" s="409">
        <v>0</v>
      </c>
      <c r="E16" s="409"/>
      <c r="F16" s="409"/>
      <c r="G16" s="409"/>
      <c r="H16" s="409"/>
      <c r="I16" s="409"/>
      <c r="J16" s="409"/>
      <c r="K16" s="409">
        <v>0</v>
      </c>
      <c r="L16" s="409">
        <v>0</v>
      </c>
      <c r="M16" s="409">
        <v>0</v>
      </c>
      <c r="N16" s="410">
        <f t="shared" si="2"/>
        <v>0</v>
      </c>
      <c r="O16" s="411" t="str">
        <f t="shared" si="1"/>
        <v/>
      </c>
    </row>
    <row r="17" spans="1:15" s="25" customFormat="1" ht="14.1" customHeight="1" x14ac:dyDescent="0.2">
      <c r="A17" s="408" t="s">
        <v>492</v>
      </c>
      <c r="B17" s="409">
        <v>0</v>
      </c>
      <c r="C17" s="409">
        <v>0</v>
      </c>
      <c r="D17" s="409">
        <v>392.6</v>
      </c>
      <c r="E17" s="409"/>
      <c r="F17" s="409"/>
      <c r="G17" s="409"/>
      <c r="H17" s="409"/>
      <c r="I17" s="409"/>
      <c r="J17" s="409"/>
      <c r="K17" s="409">
        <v>0</v>
      </c>
      <c r="L17" s="409">
        <v>0</v>
      </c>
      <c r="M17" s="409">
        <v>0</v>
      </c>
      <c r="N17" s="410">
        <f t="shared" si="2"/>
        <v>392.6</v>
      </c>
      <c r="O17" s="411">
        <f t="shared" si="1"/>
        <v>392.6</v>
      </c>
    </row>
    <row r="18" spans="1:15" s="25" customFormat="1" ht="14.1" customHeight="1" x14ac:dyDescent="0.2">
      <c r="A18" s="408" t="s">
        <v>199</v>
      </c>
      <c r="B18" s="409">
        <v>0</v>
      </c>
      <c r="C18" s="409">
        <v>0</v>
      </c>
      <c r="D18" s="409">
        <v>0</v>
      </c>
      <c r="E18" s="409"/>
      <c r="F18" s="409"/>
      <c r="G18" s="409"/>
      <c r="H18" s="409"/>
      <c r="I18" s="409"/>
      <c r="J18" s="409"/>
      <c r="K18" s="409">
        <v>0</v>
      </c>
      <c r="L18" s="409">
        <v>0</v>
      </c>
      <c r="M18" s="409">
        <v>0</v>
      </c>
      <c r="N18" s="410">
        <f t="shared" si="2"/>
        <v>0</v>
      </c>
      <c r="O18" s="411" t="str">
        <f t="shared" si="1"/>
        <v/>
      </c>
    </row>
    <row r="19" spans="1:15" s="25" customFormat="1" ht="14.1" customHeight="1" x14ac:dyDescent="0.2">
      <c r="A19" s="408" t="s">
        <v>67</v>
      </c>
      <c r="B19" s="409">
        <v>0</v>
      </c>
      <c r="C19" s="409">
        <v>0</v>
      </c>
      <c r="D19" s="409">
        <v>0</v>
      </c>
      <c r="E19" s="409"/>
      <c r="F19" s="409"/>
      <c r="G19" s="409"/>
      <c r="H19" s="409"/>
      <c r="I19" s="409"/>
      <c r="J19" s="409"/>
      <c r="K19" s="409">
        <v>0</v>
      </c>
      <c r="L19" s="409">
        <v>0</v>
      </c>
      <c r="M19" s="409">
        <v>0</v>
      </c>
      <c r="N19" s="410">
        <f t="shared" si="2"/>
        <v>0</v>
      </c>
      <c r="O19" s="411" t="str">
        <f t="shared" si="1"/>
        <v/>
      </c>
    </row>
    <row r="20" spans="1:15" s="25" customFormat="1" ht="14.1" customHeight="1" x14ac:dyDescent="0.2">
      <c r="A20" s="408" t="s">
        <v>272</v>
      </c>
      <c r="B20" s="409">
        <v>0</v>
      </c>
      <c r="C20" s="409">
        <v>0</v>
      </c>
      <c r="D20" s="409">
        <v>0</v>
      </c>
      <c r="E20" s="409"/>
      <c r="F20" s="409"/>
      <c r="G20" s="409"/>
      <c r="H20" s="409"/>
      <c r="I20" s="409"/>
      <c r="J20" s="409"/>
      <c r="K20" s="409">
        <v>0</v>
      </c>
      <c r="L20" s="409">
        <v>0</v>
      </c>
      <c r="M20" s="409">
        <v>0</v>
      </c>
      <c r="N20" s="410">
        <f t="shared" si="2"/>
        <v>0</v>
      </c>
      <c r="O20" s="411" t="str">
        <f t="shared" si="1"/>
        <v/>
      </c>
    </row>
    <row r="21" spans="1:15" s="25" customFormat="1" ht="14.1" customHeight="1" x14ac:dyDescent="0.2">
      <c r="A21" s="408" t="s">
        <v>159</v>
      </c>
      <c r="B21" s="409">
        <v>0</v>
      </c>
      <c r="C21" s="409">
        <v>0</v>
      </c>
      <c r="D21" s="409">
        <v>0</v>
      </c>
      <c r="E21" s="409"/>
      <c r="F21" s="409"/>
      <c r="G21" s="409"/>
      <c r="H21" s="409"/>
      <c r="I21" s="409"/>
      <c r="J21" s="409"/>
      <c r="K21" s="409">
        <v>0</v>
      </c>
      <c r="L21" s="409">
        <v>0</v>
      </c>
      <c r="M21" s="409">
        <v>0</v>
      </c>
      <c r="N21" s="410">
        <f>SUM(B21:M21)</f>
        <v>0</v>
      </c>
      <c r="O21" s="411" t="str">
        <f t="shared" si="1"/>
        <v/>
      </c>
    </row>
    <row r="22" spans="1:15" s="25" customFormat="1" ht="14.1" customHeight="1" x14ac:dyDescent="0.2">
      <c r="A22" s="408" t="s">
        <v>445</v>
      </c>
      <c r="B22" s="409">
        <v>0</v>
      </c>
      <c r="C22" s="409">
        <v>0</v>
      </c>
      <c r="D22" s="409">
        <v>0</v>
      </c>
      <c r="E22" s="409"/>
      <c r="F22" s="409"/>
      <c r="G22" s="409"/>
      <c r="H22" s="409"/>
      <c r="I22" s="409"/>
      <c r="J22" s="409"/>
      <c r="K22" s="409">
        <v>0</v>
      </c>
      <c r="L22" s="409">
        <v>0</v>
      </c>
      <c r="M22" s="409">
        <v>0</v>
      </c>
      <c r="N22" s="410">
        <f>SUM(B22:M22)</f>
        <v>0</v>
      </c>
      <c r="O22" s="411" t="str">
        <f t="shared" si="1"/>
        <v/>
      </c>
    </row>
    <row r="23" spans="1:15" s="25" customFormat="1" ht="14.1" customHeight="1" x14ac:dyDescent="0.2">
      <c r="A23" s="408" t="s">
        <v>158</v>
      </c>
      <c r="B23" s="409">
        <v>0</v>
      </c>
      <c r="C23" s="409">
        <v>0</v>
      </c>
      <c r="D23" s="409">
        <v>50</v>
      </c>
      <c r="E23" s="409"/>
      <c r="F23" s="409"/>
      <c r="G23" s="409"/>
      <c r="H23" s="409"/>
      <c r="I23" s="409"/>
      <c r="J23" s="409"/>
      <c r="K23" s="409">
        <v>0</v>
      </c>
      <c r="L23" s="409">
        <v>0</v>
      </c>
      <c r="M23" s="409">
        <v>0</v>
      </c>
      <c r="N23" s="410">
        <f t="shared" si="2"/>
        <v>50</v>
      </c>
      <c r="O23" s="411">
        <f t="shared" si="1"/>
        <v>50</v>
      </c>
    </row>
    <row r="24" spans="1:15" s="25" customFormat="1" ht="14.1" customHeight="1" x14ac:dyDescent="0.2">
      <c r="A24" s="408" t="s">
        <v>142</v>
      </c>
      <c r="B24" s="409">
        <v>0</v>
      </c>
      <c r="C24" s="409">
        <v>0</v>
      </c>
      <c r="D24" s="409">
        <v>0</v>
      </c>
      <c r="E24" s="409"/>
      <c r="F24" s="409"/>
      <c r="G24" s="409"/>
      <c r="H24" s="409"/>
      <c r="I24" s="409"/>
      <c r="J24" s="409"/>
      <c r="K24" s="409">
        <v>0</v>
      </c>
      <c r="L24" s="409">
        <v>0</v>
      </c>
      <c r="M24" s="409">
        <v>0</v>
      </c>
      <c r="N24" s="410">
        <f t="shared" si="2"/>
        <v>0</v>
      </c>
      <c r="O24" s="411" t="str">
        <f t="shared" si="1"/>
        <v/>
      </c>
    </row>
    <row r="25" spans="1:15" s="25" customFormat="1" ht="14.1" customHeight="1" x14ac:dyDescent="0.2">
      <c r="A25" s="408" t="s">
        <v>68</v>
      </c>
      <c r="B25" s="409">
        <v>0</v>
      </c>
      <c r="C25" s="409">
        <v>84.9</v>
      </c>
      <c r="D25" s="409">
        <v>0</v>
      </c>
      <c r="E25" s="409"/>
      <c r="F25" s="409"/>
      <c r="G25" s="409"/>
      <c r="H25" s="409"/>
      <c r="I25" s="409"/>
      <c r="J25" s="409"/>
      <c r="K25" s="409">
        <v>0</v>
      </c>
      <c r="L25" s="409">
        <v>0</v>
      </c>
      <c r="M25" s="409">
        <v>0</v>
      </c>
      <c r="N25" s="410">
        <f t="shared" si="2"/>
        <v>84.9</v>
      </c>
      <c r="O25" s="411">
        <f t="shared" si="1"/>
        <v>84.9</v>
      </c>
    </row>
    <row r="26" spans="1:15" s="25" customFormat="1" ht="14.1" customHeight="1" x14ac:dyDescent="0.2">
      <c r="A26" s="408" t="s">
        <v>77</v>
      </c>
      <c r="B26" s="409">
        <v>0</v>
      </c>
      <c r="C26" s="409">
        <v>0</v>
      </c>
      <c r="D26" s="409">
        <v>0</v>
      </c>
      <c r="E26" s="409"/>
      <c r="F26" s="409"/>
      <c r="G26" s="409"/>
      <c r="H26" s="409"/>
      <c r="I26" s="409"/>
      <c r="J26" s="409"/>
      <c r="K26" s="409">
        <v>0</v>
      </c>
      <c r="L26" s="409">
        <v>0</v>
      </c>
      <c r="M26" s="409">
        <v>0</v>
      </c>
      <c r="N26" s="410">
        <f t="shared" si="2"/>
        <v>0</v>
      </c>
      <c r="O26" s="411" t="str">
        <f t="shared" si="1"/>
        <v/>
      </c>
    </row>
    <row r="27" spans="1:15" s="25" customFormat="1" ht="14.1" customHeight="1" x14ac:dyDescent="0.2">
      <c r="A27" s="408" t="s">
        <v>111</v>
      </c>
      <c r="B27" s="409">
        <v>180.14</v>
      </c>
      <c r="C27" s="409">
        <v>0</v>
      </c>
      <c r="D27" s="409">
        <v>0</v>
      </c>
      <c r="E27" s="409"/>
      <c r="F27" s="409"/>
      <c r="G27" s="409"/>
      <c r="H27" s="409"/>
      <c r="I27" s="409"/>
      <c r="J27" s="409"/>
      <c r="K27" s="409">
        <v>0</v>
      </c>
      <c r="L27" s="409">
        <v>0</v>
      </c>
      <c r="M27" s="409">
        <v>0</v>
      </c>
      <c r="N27" s="410">
        <f t="shared" si="2"/>
        <v>180.14</v>
      </c>
      <c r="O27" s="411">
        <f t="shared" si="1"/>
        <v>180.14</v>
      </c>
    </row>
    <row r="28" spans="1:15" s="25" customFormat="1" ht="14.1" customHeight="1" x14ac:dyDescent="0.2">
      <c r="A28" s="408" t="s">
        <v>247</v>
      </c>
      <c r="B28" s="409">
        <v>0</v>
      </c>
      <c r="C28" s="409">
        <v>0</v>
      </c>
      <c r="D28" s="409">
        <v>150</v>
      </c>
      <c r="E28" s="409"/>
      <c r="F28" s="409"/>
      <c r="G28" s="409"/>
      <c r="H28" s="409"/>
      <c r="I28" s="409"/>
      <c r="J28" s="409"/>
      <c r="K28" s="409">
        <v>0</v>
      </c>
      <c r="L28" s="409">
        <v>0</v>
      </c>
      <c r="M28" s="409">
        <v>0</v>
      </c>
      <c r="N28" s="410">
        <f t="shared" si="2"/>
        <v>150</v>
      </c>
      <c r="O28" s="411">
        <f t="shared" si="1"/>
        <v>150</v>
      </c>
    </row>
    <row r="29" spans="1:15" s="25" customFormat="1" ht="14.1" customHeight="1" x14ac:dyDescent="0.2">
      <c r="A29" s="408" t="s">
        <v>76</v>
      </c>
      <c r="B29" s="409">
        <v>0</v>
      </c>
      <c r="C29" s="409">
        <v>188</v>
      </c>
      <c r="D29" s="409">
        <v>77.7</v>
      </c>
      <c r="E29" s="409"/>
      <c r="F29" s="409"/>
      <c r="G29" s="409"/>
      <c r="H29" s="409"/>
      <c r="I29" s="409"/>
      <c r="J29" s="409"/>
      <c r="K29" s="409">
        <v>0</v>
      </c>
      <c r="L29" s="409">
        <v>0</v>
      </c>
      <c r="M29" s="409">
        <v>0</v>
      </c>
      <c r="N29" s="410">
        <f t="shared" si="2"/>
        <v>265.7</v>
      </c>
      <c r="O29" s="411">
        <f t="shared" si="1"/>
        <v>132.85</v>
      </c>
    </row>
    <row r="30" spans="1:15" s="25" customFormat="1" ht="14.1" customHeight="1" x14ac:dyDescent="0.2">
      <c r="A30" s="408" t="s">
        <v>295</v>
      </c>
      <c r="B30" s="409">
        <v>0</v>
      </c>
      <c r="C30" s="409">
        <v>0</v>
      </c>
      <c r="D30" s="409">
        <v>0</v>
      </c>
      <c r="E30" s="409"/>
      <c r="F30" s="409"/>
      <c r="G30" s="409"/>
      <c r="H30" s="409"/>
      <c r="I30" s="409"/>
      <c r="J30" s="409"/>
      <c r="K30" s="409">
        <v>0</v>
      </c>
      <c r="L30" s="409">
        <v>0</v>
      </c>
      <c r="M30" s="409">
        <v>0</v>
      </c>
      <c r="N30" s="410">
        <f t="shared" si="2"/>
        <v>0</v>
      </c>
      <c r="O30" s="411" t="str">
        <f t="shared" si="1"/>
        <v/>
      </c>
    </row>
    <row r="31" spans="1:15" s="25" customFormat="1" ht="14.1" customHeight="1" x14ac:dyDescent="0.2">
      <c r="A31" s="408" t="s">
        <v>126</v>
      </c>
      <c r="B31" s="409">
        <v>0</v>
      </c>
      <c r="C31" s="409">
        <v>0</v>
      </c>
      <c r="D31" s="409">
        <v>0</v>
      </c>
      <c r="E31" s="409"/>
      <c r="F31" s="409"/>
      <c r="G31" s="409"/>
      <c r="H31" s="409"/>
      <c r="I31" s="409"/>
      <c r="J31" s="409"/>
      <c r="K31" s="409">
        <v>0</v>
      </c>
      <c r="L31" s="409">
        <v>0</v>
      </c>
      <c r="M31" s="409">
        <v>0</v>
      </c>
      <c r="N31" s="410">
        <f>SUM(B31:M31)</f>
        <v>0</v>
      </c>
      <c r="O31" s="411" t="str">
        <f t="shared" si="1"/>
        <v/>
      </c>
    </row>
    <row r="32" spans="1:15" s="25" customFormat="1" ht="14.1" customHeight="1" x14ac:dyDescent="0.2">
      <c r="A32" s="408" t="s">
        <v>176</v>
      </c>
      <c r="B32" s="409">
        <v>0</v>
      </c>
      <c r="C32" s="409">
        <v>0</v>
      </c>
      <c r="D32" s="409">
        <v>0</v>
      </c>
      <c r="E32" s="409"/>
      <c r="F32" s="409"/>
      <c r="G32" s="409"/>
      <c r="H32" s="409"/>
      <c r="I32" s="409"/>
      <c r="J32" s="409"/>
      <c r="K32" s="409">
        <v>0</v>
      </c>
      <c r="L32" s="409">
        <v>0</v>
      </c>
      <c r="M32" s="409">
        <v>0</v>
      </c>
      <c r="N32" s="410">
        <f t="shared" si="2"/>
        <v>0</v>
      </c>
      <c r="O32" s="411" t="str">
        <f t="shared" si="1"/>
        <v/>
      </c>
    </row>
    <row r="33" spans="1:15" s="25" customFormat="1" ht="14.1" customHeight="1" x14ac:dyDescent="0.2">
      <c r="A33" s="408" t="s">
        <v>200</v>
      </c>
      <c r="B33" s="409">
        <v>0</v>
      </c>
      <c r="C33" s="409">
        <v>0</v>
      </c>
      <c r="D33" s="409">
        <v>0</v>
      </c>
      <c r="E33" s="409"/>
      <c r="F33" s="409"/>
      <c r="G33" s="409"/>
      <c r="H33" s="409"/>
      <c r="I33" s="409"/>
      <c r="J33" s="409"/>
      <c r="K33" s="409">
        <v>0</v>
      </c>
      <c r="L33" s="409">
        <v>0</v>
      </c>
      <c r="M33" s="409">
        <v>0</v>
      </c>
      <c r="N33" s="410">
        <f t="shared" si="2"/>
        <v>0</v>
      </c>
      <c r="O33" s="411" t="str">
        <f t="shared" si="1"/>
        <v/>
      </c>
    </row>
    <row r="34" spans="1:15" s="25" customFormat="1" ht="14.1" customHeight="1" x14ac:dyDescent="0.2">
      <c r="A34" s="451" t="s">
        <v>372</v>
      </c>
      <c r="B34" s="409">
        <v>76.260000000000005</v>
      </c>
      <c r="C34" s="409">
        <v>76.260000000000005</v>
      </c>
      <c r="D34" s="409">
        <v>76.260000000000005</v>
      </c>
      <c r="E34" s="409"/>
      <c r="F34" s="409"/>
      <c r="G34" s="409"/>
      <c r="H34" s="409"/>
      <c r="I34" s="409"/>
      <c r="J34" s="409"/>
      <c r="K34" s="409">
        <v>0</v>
      </c>
      <c r="L34" s="409">
        <v>0</v>
      </c>
      <c r="M34" s="409">
        <v>0</v>
      </c>
      <c r="N34" s="410">
        <f>SUM(B34:M34)</f>
        <v>228.78000000000003</v>
      </c>
      <c r="O34" s="411">
        <f t="shared" si="1"/>
        <v>76.260000000000005</v>
      </c>
    </row>
    <row r="35" spans="1:15" s="25" customFormat="1" ht="14.1" customHeight="1" x14ac:dyDescent="0.2">
      <c r="A35" s="408" t="s">
        <v>102</v>
      </c>
      <c r="B35" s="409">
        <v>0</v>
      </c>
      <c r="C35" s="409">
        <v>0</v>
      </c>
      <c r="D35" s="409">
        <v>0</v>
      </c>
      <c r="E35" s="409"/>
      <c r="F35" s="409"/>
      <c r="G35" s="409"/>
      <c r="H35" s="409"/>
      <c r="I35" s="409"/>
      <c r="J35" s="409"/>
      <c r="K35" s="409">
        <v>0</v>
      </c>
      <c r="L35" s="409">
        <v>0</v>
      </c>
      <c r="M35" s="409">
        <v>0</v>
      </c>
      <c r="N35" s="410">
        <f t="shared" si="2"/>
        <v>0</v>
      </c>
      <c r="O35" s="411" t="str">
        <f t="shared" si="1"/>
        <v/>
      </c>
    </row>
    <row r="36" spans="1:15" s="25" customFormat="1" ht="14.1" customHeight="1" x14ac:dyDescent="0.2">
      <c r="A36" s="408" t="s">
        <v>690</v>
      </c>
      <c r="B36" s="409">
        <v>0</v>
      </c>
      <c r="C36" s="409">
        <v>0</v>
      </c>
      <c r="D36" s="409">
        <v>0</v>
      </c>
      <c r="E36" s="409"/>
      <c r="F36" s="409"/>
      <c r="G36" s="409"/>
      <c r="H36" s="409"/>
      <c r="I36" s="409"/>
      <c r="J36" s="409"/>
      <c r="K36" s="409">
        <v>0</v>
      </c>
      <c r="L36" s="409">
        <v>0</v>
      </c>
      <c r="M36" s="409">
        <v>0</v>
      </c>
      <c r="N36" s="410">
        <f t="shared" si="2"/>
        <v>0</v>
      </c>
      <c r="O36" s="411" t="str">
        <f t="shared" si="1"/>
        <v/>
      </c>
    </row>
    <row r="37" spans="1:15" s="25" customFormat="1" ht="14.1" customHeight="1" x14ac:dyDescent="0.2">
      <c r="A37" s="408" t="s">
        <v>524</v>
      </c>
      <c r="B37" s="409">
        <v>200</v>
      </c>
      <c r="C37" s="409">
        <v>40</v>
      </c>
      <c r="D37" s="409">
        <v>320</v>
      </c>
      <c r="E37" s="409"/>
      <c r="F37" s="409"/>
      <c r="G37" s="409"/>
      <c r="H37" s="409"/>
      <c r="I37" s="409"/>
      <c r="J37" s="409"/>
      <c r="K37" s="409">
        <v>0</v>
      </c>
      <c r="L37" s="409">
        <v>0</v>
      </c>
      <c r="M37" s="409">
        <v>0</v>
      </c>
      <c r="N37" s="410">
        <f t="shared" si="2"/>
        <v>560</v>
      </c>
      <c r="O37" s="411">
        <f t="shared" si="1"/>
        <v>186.66666666666666</v>
      </c>
    </row>
    <row r="38" spans="1:15" s="25" customFormat="1" ht="14.1" customHeight="1" x14ac:dyDescent="0.2">
      <c r="A38" s="408" t="s">
        <v>532</v>
      </c>
      <c r="B38" s="409">
        <v>0</v>
      </c>
      <c r="C38" s="409">
        <v>0</v>
      </c>
      <c r="D38" s="409">
        <v>0</v>
      </c>
      <c r="E38" s="409"/>
      <c r="F38" s="409"/>
      <c r="G38" s="409"/>
      <c r="H38" s="409"/>
      <c r="I38" s="409"/>
      <c r="J38" s="409"/>
      <c r="K38" s="409">
        <v>0</v>
      </c>
      <c r="L38" s="409">
        <v>0</v>
      </c>
      <c r="M38" s="409">
        <v>0</v>
      </c>
      <c r="N38" s="410">
        <f t="shared" ref="N38:N52" si="3">SUM(B38:M38)</f>
        <v>0</v>
      </c>
      <c r="O38" s="411" t="str">
        <f t="shared" si="1"/>
        <v/>
      </c>
    </row>
    <row r="39" spans="1:15" s="25" customFormat="1" ht="14.1" customHeight="1" x14ac:dyDescent="0.2">
      <c r="A39" s="408" t="s">
        <v>551</v>
      </c>
      <c r="B39" s="409">
        <v>0</v>
      </c>
      <c r="C39" s="409">
        <v>0</v>
      </c>
      <c r="D39" s="409">
        <v>0</v>
      </c>
      <c r="E39" s="409"/>
      <c r="F39" s="409"/>
      <c r="G39" s="409"/>
      <c r="H39" s="409"/>
      <c r="I39" s="409"/>
      <c r="J39" s="409"/>
      <c r="K39" s="409">
        <v>0</v>
      </c>
      <c r="L39" s="409">
        <v>0</v>
      </c>
      <c r="M39" s="409">
        <v>0</v>
      </c>
      <c r="N39" s="410">
        <f t="shared" si="3"/>
        <v>0</v>
      </c>
      <c r="O39" s="411" t="str">
        <f t="shared" si="1"/>
        <v/>
      </c>
    </row>
    <row r="40" spans="1:15" s="25" customFormat="1" ht="14.1" customHeight="1" x14ac:dyDescent="0.2">
      <c r="A40" s="408" t="s">
        <v>537</v>
      </c>
      <c r="B40" s="409">
        <v>0</v>
      </c>
      <c r="C40" s="409">
        <v>0</v>
      </c>
      <c r="D40" s="409">
        <v>0</v>
      </c>
      <c r="E40" s="409"/>
      <c r="F40" s="409"/>
      <c r="G40" s="409"/>
      <c r="H40" s="409"/>
      <c r="I40" s="409"/>
      <c r="J40" s="409"/>
      <c r="K40" s="409">
        <v>0</v>
      </c>
      <c r="L40" s="409">
        <v>0</v>
      </c>
      <c r="M40" s="409">
        <v>0</v>
      </c>
      <c r="N40" s="410">
        <f>SUM(B40:M40)</f>
        <v>0</v>
      </c>
      <c r="O40" s="411" t="str">
        <f t="shared" si="1"/>
        <v/>
      </c>
    </row>
    <row r="41" spans="1:15" s="25" customFormat="1" ht="14.1" customHeight="1" x14ac:dyDescent="0.2">
      <c r="A41" s="408" t="s">
        <v>501</v>
      </c>
      <c r="B41" s="409">
        <v>138.1</v>
      </c>
      <c r="C41" s="409">
        <v>63.3</v>
      </c>
      <c r="D41" s="409">
        <v>65.25</v>
      </c>
      <c r="E41" s="409"/>
      <c r="F41" s="409"/>
      <c r="G41" s="409"/>
      <c r="H41" s="409"/>
      <c r="I41" s="409"/>
      <c r="J41" s="409"/>
      <c r="K41" s="409">
        <v>0</v>
      </c>
      <c r="L41" s="409">
        <v>0</v>
      </c>
      <c r="M41" s="409">
        <v>0</v>
      </c>
      <c r="N41" s="410">
        <f t="shared" si="3"/>
        <v>266.64999999999998</v>
      </c>
      <c r="O41" s="411">
        <f t="shared" si="1"/>
        <v>88.883333333333326</v>
      </c>
    </row>
    <row r="42" spans="1:15" s="25" customFormat="1" ht="14.1" customHeight="1" x14ac:dyDescent="0.2">
      <c r="A42" s="465" t="s">
        <v>476</v>
      </c>
      <c r="B42" s="409">
        <v>0</v>
      </c>
      <c r="C42" s="409">
        <v>0</v>
      </c>
      <c r="D42" s="409">
        <v>0</v>
      </c>
      <c r="E42" s="409"/>
      <c r="F42" s="409"/>
      <c r="G42" s="409"/>
      <c r="H42" s="409"/>
      <c r="I42" s="409"/>
      <c r="J42" s="409"/>
      <c r="K42" s="409">
        <v>0</v>
      </c>
      <c r="L42" s="409">
        <v>0</v>
      </c>
      <c r="M42" s="409">
        <v>0</v>
      </c>
      <c r="N42" s="445">
        <f t="shared" si="3"/>
        <v>0</v>
      </c>
      <c r="O42" s="411" t="str">
        <f t="shared" si="1"/>
        <v/>
      </c>
    </row>
    <row r="43" spans="1:15" s="25" customFormat="1" ht="14.1" customHeight="1" x14ac:dyDescent="0.2">
      <c r="A43" s="408" t="s">
        <v>72</v>
      </c>
      <c r="B43" s="409">
        <v>0</v>
      </c>
      <c r="C43" s="409">
        <v>108.62</v>
      </c>
      <c r="D43" s="409">
        <v>571.16</v>
      </c>
      <c r="E43" s="409"/>
      <c r="F43" s="409"/>
      <c r="G43" s="409"/>
      <c r="H43" s="409"/>
      <c r="I43" s="409"/>
      <c r="J43" s="409"/>
      <c r="K43" s="409">
        <v>0</v>
      </c>
      <c r="L43" s="409">
        <v>0</v>
      </c>
      <c r="M43" s="409">
        <v>0</v>
      </c>
      <c r="N43" s="410">
        <f t="shared" si="3"/>
        <v>679.78</v>
      </c>
      <c r="O43" s="411">
        <f t="shared" si="1"/>
        <v>339.89</v>
      </c>
    </row>
    <row r="44" spans="1:15" s="25" customFormat="1" ht="14.1" customHeight="1" x14ac:dyDescent="0.2">
      <c r="A44" s="408" t="s">
        <v>98</v>
      </c>
      <c r="B44" s="409">
        <v>0</v>
      </c>
      <c r="C44" s="409">
        <v>0</v>
      </c>
      <c r="D44" s="409">
        <v>0</v>
      </c>
      <c r="E44" s="409"/>
      <c r="F44" s="409"/>
      <c r="G44" s="409"/>
      <c r="H44" s="409"/>
      <c r="I44" s="409"/>
      <c r="J44" s="409"/>
      <c r="K44" s="409">
        <v>0</v>
      </c>
      <c r="L44" s="409">
        <v>0</v>
      </c>
      <c r="M44" s="409">
        <v>0</v>
      </c>
      <c r="N44" s="410">
        <f t="shared" si="3"/>
        <v>0</v>
      </c>
      <c r="O44" s="411" t="str">
        <f t="shared" si="1"/>
        <v/>
      </c>
    </row>
    <row r="45" spans="1:15" s="25" customFormat="1" ht="14.1" customHeight="1" x14ac:dyDescent="0.2">
      <c r="A45" s="408" t="s">
        <v>73</v>
      </c>
      <c r="B45" s="409">
        <v>80.900000000000006</v>
      </c>
      <c r="C45" s="409">
        <v>179.9</v>
      </c>
      <c r="D45" s="409">
        <v>278.89999999999998</v>
      </c>
      <c r="E45" s="409"/>
      <c r="F45" s="409"/>
      <c r="G45" s="409"/>
      <c r="H45" s="409"/>
      <c r="I45" s="409"/>
      <c r="J45" s="409"/>
      <c r="K45" s="409">
        <v>0</v>
      </c>
      <c r="L45" s="409">
        <v>0</v>
      </c>
      <c r="M45" s="409">
        <v>0</v>
      </c>
      <c r="N45" s="410">
        <f t="shared" si="3"/>
        <v>539.70000000000005</v>
      </c>
      <c r="O45" s="411">
        <f t="shared" si="1"/>
        <v>179.9</v>
      </c>
    </row>
    <row r="46" spans="1:15" s="25" customFormat="1" ht="14.1" customHeight="1" x14ac:dyDescent="0.2">
      <c r="A46" s="408" t="s">
        <v>75</v>
      </c>
      <c r="B46" s="409">
        <v>250.23</v>
      </c>
      <c r="C46" s="409">
        <v>250.35</v>
      </c>
      <c r="D46" s="409">
        <v>231.69</v>
      </c>
      <c r="E46" s="409"/>
      <c r="F46" s="409"/>
      <c r="G46" s="409"/>
      <c r="H46" s="409"/>
      <c r="I46" s="409"/>
      <c r="J46" s="409"/>
      <c r="K46" s="409">
        <v>0</v>
      </c>
      <c r="L46" s="409">
        <v>0</v>
      </c>
      <c r="M46" s="409">
        <v>0</v>
      </c>
      <c r="N46" s="410">
        <f t="shared" si="3"/>
        <v>732.27</v>
      </c>
      <c r="O46" s="411">
        <f t="shared" si="1"/>
        <v>244.09</v>
      </c>
    </row>
    <row r="47" spans="1:15" s="25" customFormat="1" ht="14.1" customHeight="1" x14ac:dyDescent="0.2">
      <c r="A47" s="408" t="s">
        <v>269</v>
      </c>
      <c r="B47" s="409">
        <v>0</v>
      </c>
      <c r="C47" s="409">
        <v>0</v>
      </c>
      <c r="D47" s="409">
        <v>0</v>
      </c>
      <c r="E47" s="409"/>
      <c r="F47" s="409"/>
      <c r="G47" s="409"/>
      <c r="H47" s="409"/>
      <c r="I47" s="409"/>
      <c r="J47" s="409"/>
      <c r="K47" s="409">
        <v>0</v>
      </c>
      <c r="L47" s="409">
        <v>0</v>
      </c>
      <c r="M47" s="409">
        <v>0</v>
      </c>
      <c r="N47" s="410">
        <f t="shared" si="3"/>
        <v>0</v>
      </c>
      <c r="O47" s="411" t="str">
        <f t="shared" si="1"/>
        <v/>
      </c>
    </row>
    <row r="48" spans="1:15" s="25" customFormat="1" ht="14.1" customHeight="1" x14ac:dyDescent="0.2">
      <c r="A48" s="408" t="s">
        <v>201</v>
      </c>
      <c r="B48" s="409">
        <v>0</v>
      </c>
      <c r="C48" s="409">
        <v>0</v>
      </c>
      <c r="D48" s="409">
        <v>0</v>
      </c>
      <c r="E48" s="409"/>
      <c r="F48" s="409"/>
      <c r="G48" s="409"/>
      <c r="H48" s="409"/>
      <c r="I48" s="409"/>
      <c r="J48" s="409"/>
      <c r="K48" s="409">
        <v>0</v>
      </c>
      <c r="L48" s="409">
        <v>0</v>
      </c>
      <c r="M48" s="409">
        <v>0</v>
      </c>
      <c r="N48" s="410">
        <f t="shared" si="3"/>
        <v>0</v>
      </c>
      <c r="O48" s="411" t="str">
        <f t="shared" si="1"/>
        <v/>
      </c>
    </row>
    <row r="49" spans="1:15" s="25" customFormat="1" ht="14.1" customHeight="1" x14ac:dyDescent="0.2">
      <c r="A49" s="408" t="s">
        <v>674</v>
      </c>
      <c r="B49" s="409">
        <v>0</v>
      </c>
      <c r="C49" s="409">
        <v>0</v>
      </c>
      <c r="D49" s="409">
        <v>0</v>
      </c>
      <c r="E49" s="409"/>
      <c r="F49" s="409"/>
      <c r="G49" s="409"/>
      <c r="H49" s="409"/>
      <c r="I49" s="409"/>
      <c r="J49" s="409"/>
      <c r="K49" s="409">
        <v>0</v>
      </c>
      <c r="L49" s="409">
        <v>0</v>
      </c>
      <c r="M49" s="409">
        <v>0</v>
      </c>
      <c r="N49" s="410"/>
      <c r="O49" s="411"/>
    </row>
    <row r="50" spans="1:15" s="25" customFormat="1" ht="14.1" customHeight="1" x14ac:dyDescent="0.2">
      <c r="A50" s="408" t="s">
        <v>79</v>
      </c>
      <c r="B50" s="409">
        <v>0</v>
      </c>
      <c r="C50" s="409">
        <v>0</v>
      </c>
      <c r="D50" s="409">
        <v>43.5</v>
      </c>
      <c r="E50" s="409"/>
      <c r="F50" s="409"/>
      <c r="G50" s="409"/>
      <c r="H50" s="409"/>
      <c r="I50" s="409"/>
      <c r="J50" s="409"/>
      <c r="K50" s="409">
        <v>0</v>
      </c>
      <c r="L50" s="409">
        <v>0</v>
      </c>
      <c r="M50" s="409">
        <v>0</v>
      </c>
      <c r="N50" s="410">
        <f t="shared" si="3"/>
        <v>43.5</v>
      </c>
      <c r="O50" s="411">
        <f t="shared" si="1"/>
        <v>43.5</v>
      </c>
    </row>
    <row r="51" spans="1:15" s="25" customFormat="1" ht="14.1" customHeight="1" x14ac:dyDescent="0.2">
      <c r="A51" s="408" t="s">
        <v>81</v>
      </c>
      <c r="B51" s="409">
        <v>129.94</v>
      </c>
      <c r="C51" s="409">
        <v>129.91</v>
      </c>
      <c r="D51" s="409">
        <v>129.88999999999999</v>
      </c>
      <c r="E51" s="409"/>
      <c r="F51" s="409"/>
      <c r="G51" s="409"/>
      <c r="H51" s="409"/>
      <c r="I51" s="409"/>
      <c r="J51" s="409"/>
      <c r="K51" s="409">
        <v>0</v>
      </c>
      <c r="L51" s="409">
        <v>0</v>
      </c>
      <c r="M51" s="409">
        <v>0</v>
      </c>
      <c r="N51" s="410">
        <f t="shared" si="3"/>
        <v>389.74</v>
      </c>
      <c r="O51" s="411">
        <f t="shared" si="1"/>
        <v>129.91333333333333</v>
      </c>
    </row>
    <row r="52" spans="1:15" s="25" customFormat="1" ht="14.1" customHeight="1" x14ac:dyDescent="0.2">
      <c r="A52" s="408" t="s">
        <v>87</v>
      </c>
      <c r="B52" s="409">
        <v>1.65</v>
      </c>
      <c r="C52" s="409">
        <v>0</v>
      </c>
      <c r="D52" s="409">
        <v>0.15</v>
      </c>
      <c r="E52" s="409"/>
      <c r="F52" s="409"/>
      <c r="G52" s="409"/>
      <c r="H52" s="409"/>
      <c r="I52" s="409"/>
      <c r="J52" s="409"/>
      <c r="K52" s="409">
        <v>0</v>
      </c>
      <c r="L52" s="409">
        <v>0</v>
      </c>
      <c r="M52" s="409">
        <v>0</v>
      </c>
      <c r="N52" s="410">
        <f t="shared" si="3"/>
        <v>1.7999999999999998</v>
      </c>
      <c r="O52" s="411">
        <f t="shared" si="1"/>
        <v>0.89999999999999991</v>
      </c>
    </row>
    <row r="53" spans="1:15" s="25" customFormat="1" ht="14.1" customHeight="1" thickBot="1" x14ac:dyDescent="0.25">
      <c r="A53" s="412" t="s">
        <v>1</v>
      </c>
      <c r="B53" s="413">
        <f t="shared" ref="B53:M53" si="4">SUM(B7:B52)</f>
        <v>1057.22</v>
      </c>
      <c r="C53" s="413">
        <f t="shared" si="4"/>
        <v>1537.24</v>
      </c>
      <c r="D53" s="413">
        <f t="shared" si="4"/>
        <v>4171.59</v>
      </c>
      <c r="E53" s="413">
        <f t="shared" si="4"/>
        <v>0</v>
      </c>
      <c r="F53" s="413">
        <f t="shared" si="4"/>
        <v>0</v>
      </c>
      <c r="G53" s="413">
        <f t="shared" si="4"/>
        <v>0</v>
      </c>
      <c r="H53" s="413">
        <f>SUM(H7:H52)</f>
        <v>0</v>
      </c>
      <c r="I53" s="413">
        <f>SUM(I7:I52)</f>
        <v>0</v>
      </c>
      <c r="J53" s="413">
        <f t="shared" si="4"/>
        <v>0</v>
      </c>
      <c r="K53" s="413">
        <f t="shared" si="4"/>
        <v>0</v>
      </c>
      <c r="L53" s="413">
        <f t="shared" si="4"/>
        <v>0</v>
      </c>
      <c r="M53" s="475">
        <f t="shared" si="4"/>
        <v>0</v>
      </c>
      <c r="N53" s="476">
        <f>SUM(N7:N52)</f>
        <v>6410.05</v>
      </c>
      <c r="O53" s="414">
        <f>IFERROR(AVERAGEIF(B53:M53,"&gt;0"),"")</f>
        <v>2255.35</v>
      </c>
    </row>
    <row r="54" spans="1:15" s="25" customFormat="1" ht="14.1" customHeight="1" thickBo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25" customFormat="1" ht="14.1" customHeight="1" thickBot="1" x14ac:dyDescent="0.25">
      <c r="A55" s="416" t="s">
        <v>2</v>
      </c>
      <c r="B55" s="417">
        <f t="shared" ref="B55:O55" si="5">B6</f>
        <v>43831</v>
      </c>
      <c r="C55" s="418">
        <f t="shared" si="5"/>
        <v>43862</v>
      </c>
      <c r="D55" s="418">
        <f t="shared" si="5"/>
        <v>43891</v>
      </c>
      <c r="E55" s="418">
        <f t="shared" si="5"/>
        <v>43922</v>
      </c>
      <c r="F55" s="418">
        <f t="shared" si="5"/>
        <v>43952</v>
      </c>
      <c r="G55" s="418">
        <f t="shared" si="5"/>
        <v>43983</v>
      </c>
      <c r="H55" s="418">
        <f t="shared" si="5"/>
        <v>44013</v>
      </c>
      <c r="I55" s="418">
        <f t="shared" si="5"/>
        <v>44044</v>
      </c>
      <c r="J55" s="418">
        <f t="shared" si="5"/>
        <v>44075</v>
      </c>
      <c r="K55" s="418">
        <f t="shared" si="5"/>
        <v>44105</v>
      </c>
      <c r="L55" s="418">
        <f t="shared" si="5"/>
        <v>44136</v>
      </c>
      <c r="M55" s="477">
        <f t="shared" si="5"/>
        <v>44166</v>
      </c>
      <c r="N55" s="459" t="str">
        <f t="shared" si="5"/>
        <v>Total</v>
      </c>
      <c r="O55" s="478" t="str">
        <f t="shared" si="5"/>
        <v>Média</v>
      </c>
    </row>
    <row r="56" spans="1:15" s="25" customFormat="1" ht="14.1" customHeight="1" x14ac:dyDescent="0.2">
      <c r="A56" s="421" t="s">
        <v>5</v>
      </c>
      <c r="B56" s="409">
        <v>0</v>
      </c>
      <c r="C56" s="409">
        <v>4000</v>
      </c>
      <c r="D56" s="409">
        <v>4000</v>
      </c>
      <c r="E56" s="409"/>
      <c r="F56" s="409"/>
      <c r="G56" s="409"/>
      <c r="H56" s="409"/>
      <c r="I56" s="409"/>
      <c r="J56" s="409"/>
      <c r="K56" s="409">
        <v>0</v>
      </c>
      <c r="L56" s="409">
        <v>0</v>
      </c>
      <c r="M56" s="409">
        <v>0</v>
      </c>
      <c r="N56" s="410">
        <f t="shared" ref="N56:N61" si="6">SUM(B56:M56)</f>
        <v>8000</v>
      </c>
      <c r="O56" s="411">
        <f t="shared" ref="O56:O62" si="7">IFERROR(AVERAGEIF(B56:M56,"&gt;0"),"")</f>
        <v>4000</v>
      </c>
    </row>
    <row r="57" spans="1:15" s="25" customFormat="1" ht="14.1" customHeight="1" x14ac:dyDescent="0.2">
      <c r="A57" s="421" t="s">
        <v>317</v>
      </c>
      <c r="B57" s="409">
        <v>0</v>
      </c>
      <c r="C57" s="409">
        <v>0</v>
      </c>
      <c r="D57" s="409">
        <v>0</v>
      </c>
      <c r="E57" s="409"/>
      <c r="F57" s="409"/>
      <c r="G57" s="409"/>
      <c r="H57" s="409"/>
      <c r="I57" s="409"/>
      <c r="J57" s="409"/>
      <c r="K57" s="409">
        <v>0</v>
      </c>
      <c r="L57" s="409">
        <v>0</v>
      </c>
      <c r="M57" s="409">
        <v>0</v>
      </c>
      <c r="N57" s="410">
        <f t="shared" si="6"/>
        <v>0</v>
      </c>
      <c r="O57" s="411" t="str">
        <f t="shared" si="7"/>
        <v/>
      </c>
    </row>
    <row r="58" spans="1:15" s="25" customFormat="1" ht="14.1" customHeight="1" x14ac:dyDescent="0.2">
      <c r="A58" s="421" t="s">
        <v>458</v>
      </c>
      <c r="B58" s="409">
        <v>0</v>
      </c>
      <c r="C58" s="409">
        <v>0</v>
      </c>
      <c r="D58" s="409">
        <v>520</v>
      </c>
      <c r="E58" s="409"/>
      <c r="F58" s="409"/>
      <c r="G58" s="409"/>
      <c r="H58" s="409"/>
      <c r="I58" s="409"/>
      <c r="J58" s="409"/>
      <c r="K58" s="409">
        <v>0</v>
      </c>
      <c r="L58" s="409">
        <v>0</v>
      </c>
      <c r="M58" s="409">
        <v>0</v>
      </c>
      <c r="N58" s="410">
        <f>SUM(B58:M58)</f>
        <v>520</v>
      </c>
      <c r="O58" s="411">
        <f t="shared" si="7"/>
        <v>520</v>
      </c>
    </row>
    <row r="59" spans="1:15" s="25" customFormat="1" ht="14.1" customHeight="1" x14ac:dyDescent="0.2">
      <c r="A59" s="423" t="s">
        <v>61</v>
      </c>
      <c r="B59" s="409">
        <v>376</v>
      </c>
      <c r="C59" s="409">
        <v>0</v>
      </c>
      <c r="D59" s="409">
        <v>0</v>
      </c>
      <c r="E59" s="409"/>
      <c r="F59" s="409"/>
      <c r="G59" s="409"/>
      <c r="H59" s="409"/>
      <c r="I59" s="409"/>
      <c r="J59" s="409"/>
      <c r="K59" s="409">
        <v>0</v>
      </c>
      <c r="L59" s="409">
        <v>0</v>
      </c>
      <c r="M59" s="409">
        <v>0</v>
      </c>
      <c r="N59" s="410">
        <f t="shared" si="6"/>
        <v>376</v>
      </c>
      <c r="O59" s="411">
        <f t="shared" si="7"/>
        <v>376</v>
      </c>
    </row>
    <row r="60" spans="1:15" s="25" customFormat="1" ht="14.1" customHeight="1" x14ac:dyDescent="0.2">
      <c r="A60" s="423" t="s">
        <v>265</v>
      </c>
      <c r="B60" s="409">
        <v>0</v>
      </c>
      <c r="C60" s="409">
        <v>0</v>
      </c>
      <c r="D60" s="409">
        <v>0</v>
      </c>
      <c r="E60" s="409"/>
      <c r="F60" s="409"/>
      <c r="G60" s="409"/>
      <c r="H60" s="409"/>
      <c r="I60" s="409"/>
      <c r="J60" s="409"/>
      <c r="K60" s="409">
        <v>0</v>
      </c>
      <c r="L60" s="409">
        <v>0</v>
      </c>
      <c r="M60" s="409">
        <v>0</v>
      </c>
      <c r="N60" s="410">
        <f t="shared" si="6"/>
        <v>0</v>
      </c>
      <c r="O60" s="411" t="str">
        <f t="shared" si="7"/>
        <v/>
      </c>
    </row>
    <row r="61" spans="1:15" s="25" customFormat="1" ht="14.1" customHeight="1" x14ac:dyDescent="0.2">
      <c r="A61" s="423" t="s">
        <v>363</v>
      </c>
      <c r="B61" s="409">
        <v>71.760000000000005</v>
      </c>
      <c r="C61" s="409">
        <v>49.97</v>
      </c>
      <c r="D61" s="409">
        <v>46.2</v>
      </c>
      <c r="E61" s="409"/>
      <c r="F61" s="409"/>
      <c r="G61" s="409"/>
      <c r="H61" s="409"/>
      <c r="I61" s="409"/>
      <c r="J61" s="409"/>
      <c r="K61" s="409">
        <v>0</v>
      </c>
      <c r="L61" s="409">
        <v>0</v>
      </c>
      <c r="M61" s="409">
        <v>0</v>
      </c>
      <c r="N61" s="410">
        <f t="shared" si="6"/>
        <v>167.93</v>
      </c>
      <c r="O61" s="411">
        <f t="shared" si="7"/>
        <v>55.976666666666667</v>
      </c>
    </row>
    <row r="62" spans="1:15" s="25" customFormat="1" ht="14.1" customHeight="1" thickBot="1" x14ac:dyDescent="0.25">
      <c r="A62" s="425" t="s">
        <v>1</v>
      </c>
      <c r="B62" s="426">
        <f t="shared" ref="B62:M62" si="8">SUM(B56:B61)</f>
        <v>447.76</v>
      </c>
      <c r="C62" s="426">
        <f t="shared" si="8"/>
        <v>4049.97</v>
      </c>
      <c r="D62" s="426">
        <f t="shared" si="8"/>
        <v>4566.2</v>
      </c>
      <c r="E62" s="426">
        <f>SUM(E56:E61)</f>
        <v>0</v>
      </c>
      <c r="F62" s="426">
        <f t="shared" si="8"/>
        <v>0</v>
      </c>
      <c r="G62" s="426">
        <f t="shared" si="8"/>
        <v>0</v>
      </c>
      <c r="H62" s="426">
        <f t="shared" si="8"/>
        <v>0</v>
      </c>
      <c r="I62" s="426">
        <f t="shared" si="8"/>
        <v>0</v>
      </c>
      <c r="J62" s="426">
        <f t="shared" si="8"/>
        <v>0</v>
      </c>
      <c r="K62" s="426">
        <f t="shared" si="8"/>
        <v>0</v>
      </c>
      <c r="L62" s="426">
        <f t="shared" si="8"/>
        <v>0</v>
      </c>
      <c r="M62" s="426">
        <f t="shared" si="8"/>
        <v>0</v>
      </c>
      <c r="N62" s="473">
        <f>SUM(B62:M62)</f>
        <v>9063.93</v>
      </c>
      <c r="O62" s="427">
        <f t="shared" si="7"/>
        <v>3021.31</v>
      </c>
    </row>
    <row r="63" spans="1:15" s="25" customFormat="1" ht="14.1" customHeight="1" thickBot="1" x14ac:dyDescent="0.25">
      <c r="A63" s="461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249"/>
      <c r="O63" s="463"/>
    </row>
    <row r="64" spans="1:15" s="34" customFormat="1" ht="14.1" customHeight="1" x14ac:dyDescent="0.2">
      <c r="A64" s="479" t="s">
        <v>9</v>
      </c>
      <c r="B64" s="480">
        <f>'[2]2020'!C25</f>
        <v>28100.47</v>
      </c>
      <c r="C64" s="480">
        <f>'[2]2020'!D25</f>
        <v>31022.26</v>
      </c>
      <c r="D64" s="480">
        <f>'[2]2020'!E25</f>
        <v>31174.79</v>
      </c>
      <c r="E64" s="480">
        <v>0</v>
      </c>
      <c r="F64" s="480">
        <v>0</v>
      </c>
      <c r="G64" s="480">
        <v>0</v>
      </c>
      <c r="H64" s="480">
        <v>0</v>
      </c>
      <c r="I64" s="480">
        <v>0</v>
      </c>
      <c r="J64" s="480">
        <f>'[2]2020'!K25</f>
        <v>0</v>
      </c>
      <c r="K64" s="480">
        <f>'[2]2020'!L25</f>
        <v>0</v>
      </c>
      <c r="L64" s="480">
        <f>'[2]2020'!M25</f>
        <v>0</v>
      </c>
      <c r="M64" s="480">
        <f>'[2]2020'!N25</f>
        <v>0</v>
      </c>
      <c r="N64" s="430"/>
      <c r="O64" s="430"/>
    </row>
    <row r="65" spans="1:15" ht="14.1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249"/>
      <c r="O65" s="9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53:C53 D53:G53 J53:M5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A1:O71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40" style="44" customWidth="1"/>
    <col min="2" max="5" width="10" style="44" bestFit="1" customWidth="1"/>
    <col min="6" max="6" width="9.85546875" style="44" customWidth="1"/>
    <col min="7" max="8" width="10" style="44" bestFit="1" customWidth="1"/>
    <col min="9" max="9" width="10.140625" style="44" bestFit="1" customWidth="1"/>
    <col min="10" max="11" width="10" style="44" bestFit="1" customWidth="1"/>
    <col min="12" max="13" width="9.7109375" style="44" customWidth="1"/>
    <col min="14" max="14" width="10" style="212" bestFit="1" customWidth="1"/>
    <col min="15" max="15" width="10" style="44" bestFit="1" customWidth="1"/>
    <col min="16" max="16" width="9.28515625" style="44" customWidth="1"/>
    <col min="17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42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70" customFormat="1" ht="12.6" customHeight="1" x14ac:dyDescent="0.2">
      <c r="A7" s="103" t="s">
        <v>222</v>
      </c>
      <c r="B7" s="52">
        <v>0</v>
      </c>
      <c r="C7" s="52">
        <v>0</v>
      </c>
      <c r="D7" s="52">
        <v>0</v>
      </c>
      <c r="E7" s="52"/>
      <c r="F7" s="52"/>
      <c r="G7" s="52"/>
      <c r="H7" s="52"/>
      <c r="I7" s="52"/>
      <c r="J7" s="52"/>
      <c r="K7" s="52">
        <v>0</v>
      </c>
      <c r="L7" s="52">
        <v>0</v>
      </c>
      <c r="M7" s="52">
        <v>0</v>
      </c>
      <c r="N7" s="213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57" t="s">
        <v>122</v>
      </c>
      <c r="B8" s="52">
        <v>0</v>
      </c>
      <c r="C8" s="52">
        <v>0</v>
      </c>
      <c r="D8" s="52">
        <v>0</v>
      </c>
      <c r="E8" s="52"/>
      <c r="F8" s="52"/>
      <c r="G8" s="52"/>
      <c r="H8" s="52"/>
      <c r="I8" s="52"/>
      <c r="J8" s="52"/>
      <c r="K8" s="52">
        <v>0</v>
      </c>
      <c r="L8" s="52">
        <v>0</v>
      </c>
      <c r="M8" s="52">
        <v>0</v>
      </c>
      <c r="N8" s="213">
        <f t="shared" ref="N8:N54" si="0">SUM(B8:M8)</f>
        <v>0</v>
      </c>
      <c r="O8" s="104" t="str">
        <f t="shared" ref="O8:O55" si="1">IFERROR(AVERAGEIF(B8:M8,"&gt;0"),"")</f>
        <v/>
      </c>
    </row>
    <row r="9" spans="1:15" s="25" customFormat="1" ht="12.6" customHeight="1" x14ac:dyDescent="0.2">
      <c r="A9" s="157" t="s">
        <v>113</v>
      </c>
      <c r="B9" s="52">
        <v>0</v>
      </c>
      <c r="C9" s="52">
        <v>0</v>
      </c>
      <c r="D9" s="52">
        <v>0</v>
      </c>
      <c r="E9" s="52"/>
      <c r="F9" s="52"/>
      <c r="G9" s="52"/>
      <c r="H9" s="52"/>
      <c r="I9" s="52"/>
      <c r="J9" s="52"/>
      <c r="K9" s="52">
        <v>0</v>
      </c>
      <c r="L9" s="52">
        <v>0</v>
      </c>
      <c r="M9" s="52">
        <v>0</v>
      </c>
      <c r="N9" s="213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57" t="s">
        <v>491</v>
      </c>
      <c r="B10" s="52">
        <v>0</v>
      </c>
      <c r="C10" s="52">
        <v>0</v>
      </c>
      <c r="D10" s="52">
        <v>0</v>
      </c>
      <c r="E10" s="52"/>
      <c r="F10" s="52"/>
      <c r="G10" s="52"/>
      <c r="H10" s="52"/>
      <c r="I10" s="52"/>
      <c r="J10" s="52"/>
      <c r="K10" s="52">
        <v>0</v>
      </c>
      <c r="L10" s="52">
        <v>0</v>
      </c>
      <c r="M10" s="52">
        <v>0</v>
      </c>
      <c r="N10" s="213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57" t="s">
        <v>309</v>
      </c>
      <c r="B11" s="52">
        <v>0</v>
      </c>
      <c r="C11" s="52">
        <v>0</v>
      </c>
      <c r="D11" s="52">
        <v>0</v>
      </c>
      <c r="E11" s="52"/>
      <c r="F11" s="52"/>
      <c r="G11" s="52"/>
      <c r="H11" s="52"/>
      <c r="I11" s="52"/>
      <c r="J11" s="52"/>
      <c r="K11" s="52">
        <v>0</v>
      </c>
      <c r="L11" s="52">
        <v>0</v>
      </c>
      <c r="M11" s="52">
        <v>0</v>
      </c>
      <c r="N11" s="213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614</v>
      </c>
      <c r="B12" s="52">
        <v>0</v>
      </c>
      <c r="C12" s="52">
        <v>0</v>
      </c>
      <c r="D12" s="52">
        <v>0</v>
      </c>
      <c r="E12" s="52"/>
      <c r="F12" s="52"/>
      <c r="G12" s="52"/>
      <c r="H12" s="52"/>
      <c r="I12" s="52"/>
      <c r="J12" s="52"/>
      <c r="K12" s="52">
        <v>0</v>
      </c>
      <c r="L12" s="52">
        <v>0</v>
      </c>
      <c r="M12" s="52">
        <v>0</v>
      </c>
      <c r="N12" s="179">
        <f>SUM(B12:M12)</f>
        <v>0</v>
      </c>
      <c r="O12" s="104" t="str">
        <f t="shared" si="1"/>
        <v/>
      </c>
    </row>
    <row r="13" spans="1:15" s="25" customFormat="1" ht="12.6" customHeight="1" x14ac:dyDescent="0.2">
      <c r="A13" s="157" t="s">
        <v>167</v>
      </c>
      <c r="B13" s="52">
        <v>0</v>
      </c>
      <c r="C13" s="52">
        <v>0</v>
      </c>
      <c r="D13" s="52">
        <v>0</v>
      </c>
      <c r="E13" s="52"/>
      <c r="F13" s="52"/>
      <c r="G13" s="52"/>
      <c r="H13" s="52"/>
      <c r="I13" s="52"/>
      <c r="J13" s="52"/>
      <c r="K13" s="52">
        <v>0</v>
      </c>
      <c r="L13" s="52">
        <v>0</v>
      </c>
      <c r="M13" s="52">
        <v>0</v>
      </c>
      <c r="N13" s="213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272" t="s">
        <v>131</v>
      </c>
      <c r="B14" s="52">
        <v>0</v>
      </c>
      <c r="C14" s="52">
        <v>0</v>
      </c>
      <c r="D14" s="52">
        <v>0</v>
      </c>
      <c r="E14" s="52"/>
      <c r="F14" s="52"/>
      <c r="G14" s="52"/>
      <c r="H14" s="52"/>
      <c r="I14" s="52"/>
      <c r="J14" s="52"/>
      <c r="K14" s="52">
        <v>0</v>
      </c>
      <c r="L14" s="52">
        <v>0</v>
      </c>
      <c r="M14" s="52">
        <v>0</v>
      </c>
      <c r="N14" s="213">
        <f t="shared" si="0"/>
        <v>0</v>
      </c>
      <c r="O14" s="104" t="str">
        <f t="shared" si="1"/>
        <v/>
      </c>
    </row>
    <row r="15" spans="1:15" s="25" customFormat="1" ht="12.6" customHeight="1" x14ac:dyDescent="0.2">
      <c r="A15" s="272" t="s">
        <v>157</v>
      </c>
      <c r="B15" s="52">
        <v>0</v>
      </c>
      <c r="C15" s="52">
        <v>0</v>
      </c>
      <c r="D15" s="52">
        <v>0</v>
      </c>
      <c r="E15" s="52"/>
      <c r="F15" s="52"/>
      <c r="G15" s="52"/>
      <c r="H15" s="52"/>
      <c r="I15" s="52"/>
      <c r="J15" s="52"/>
      <c r="K15" s="52">
        <v>0</v>
      </c>
      <c r="L15" s="52">
        <v>0</v>
      </c>
      <c r="M15" s="52">
        <v>0</v>
      </c>
      <c r="N15" s="213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272" t="s">
        <v>149</v>
      </c>
      <c r="B16" s="52">
        <v>0</v>
      </c>
      <c r="C16" s="52">
        <v>495.12</v>
      </c>
      <c r="D16" s="52">
        <v>0</v>
      </c>
      <c r="E16" s="52"/>
      <c r="F16" s="52"/>
      <c r="G16" s="52"/>
      <c r="H16" s="52"/>
      <c r="I16" s="52"/>
      <c r="J16" s="52"/>
      <c r="K16" s="52">
        <v>0</v>
      </c>
      <c r="L16" s="52">
        <v>0</v>
      </c>
      <c r="M16" s="52">
        <v>0</v>
      </c>
      <c r="N16" s="213">
        <f t="shared" si="0"/>
        <v>495.12</v>
      </c>
      <c r="O16" s="104">
        <f t="shared" si="1"/>
        <v>495.12</v>
      </c>
    </row>
    <row r="17" spans="1:15" s="25" customFormat="1" ht="12.6" customHeight="1" x14ac:dyDescent="0.2">
      <c r="A17" s="125" t="s">
        <v>70</v>
      </c>
      <c r="B17" s="52">
        <v>191.18</v>
      </c>
      <c r="C17" s="52">
        <v>388.21</v>
      </c>
      <c r="D17" s="52">
        <v>0</v>
      </c>
      <c r="E17" s="52"/>
      <c r="F17" s="52"/>
      <c r="G17" s="52"/>
      <c r="H17" s="52"/>
      <c r="I17" s="52"/>
      <c r="J17" s="52"/>
      <c r="K17" s="52">
        <v>0</v>
      </c>
      <c r="L17" s="52">
        <v>0</v>
      </c>
      <c r="M17" s="52">
        <v>0</v>
      </c>
      <c r="N17" s="213">
        <f t="shared" si="0"/>
        <v>579.39</v>
      </c>
      <c r="O17" s="104">
        <f t="shared" si="1"/>
        <v>289.69499999999999</v>
      </c>
    </row>
    <row r="18" spans="1:15" s="25" customFormat="1" ht="12.6" customHeight="1" x14ac:dyDescent="0.2">
      <c r="A18" s="125" t="s">
        <v>675</v>
      </c>
      <c r="B18" s="52"/>
      <c r="C18" s="52"/>
      <c r="D18" s="52">
        <v>0</v>
      </c>
      <c r="E18" s="52"/>
      <c r="F18" s="52"/>
      <c r="G18" s="52"/>
      <c r="H18" s="52"/>
      <c r="I18" s="52"/>
      <c r="J18" s="52"/>
      <c r="K18" s="52">
        <v>0</v>
      </c>
      <c r="L18" s="52">
        <v>0</v>
      </c>
      <c r="M18" s="52">
        <v>0</v>
      </c>
      <c r="N18" s="213"/>
      <c r="O18" s="104"/>
    </row>
    <row r="19" spans="1:15" s="25" customFormat="1" ht="12.6" customHeight="1" x14ac:dyDescent="0.2">
      <c r="A19" s="103" t="s">
        <v>492</v>
      </c>
      <c r="B19" s="52">
        <v>317.49</v>
      </c>
      <c r="C19" s="52">
        <v>235.95</v>
      </c>
      <c r="D19" s="52">
        <v>0</v>
      </c>
      <c r="E19" s="52"/>
      <c r="F19" s="52"/>
      <c r="G19" s="52"/>
      <c r="H19" s="52"/>
      <c r="I19" s="52"/>
      <c r="J19" s="52"/>
      <c r="K19" s="52">
        <v>0</v>
      </c>
      <c r="L19" s="52">
        <v>0</v>
      </c>
      <c r="M19" s="52">
        <v>0</v>
      </c>
      <c r="N19" s="213">
        <f t="shared" si="0"/>
        <v>553.44000000000005</v>
      </c>
      <c r="O19" s="104">
        <f t="shared" si="1"/>
        <v>276.72000000000003</v>
      </c>
    </row>
    <row r="20" spans="1:15" s="25" customFormat="1" ht="12.6" customHeight="1" x14ac:dyDescent="0.2">
      <c r="A20" s="103" t="s">
        <v>245</v>
      </c>
      <c r="B20" s="52">
        <v>0</v>
      </c>
      <c r="C20" s="52">
        <v>0</v>
      </c>
      <c r="D20" s="52">
        <v>0</v>
      </c>
      <c r="E20" s="52"/>
      <c r="F20" s="52"/>
      <c r="G20" s="52"/>
      <c r="H20" s="52"/>
      <c r="I20" s="52"/>
      <c r="J20" s="52"/>
      <c r="K20" s="52">
        <v>0</v>
      </c>
      <c r="L20" s="52">
        <v>0</v>
      </c>
      <c r="M20" s="52">
        <v>0</v>
      </c>
      <c r="N20" s="213">
        <f t="shared" si="0"/>
        <v>0</v>
      </c>
      <c r="O20" s="104" t="str">
        <f t="shared" si="1"/>
        <v/>
      </c>
    </row>
    <row r="21" spans="1:15" s="25" customFormat="1" ht="12.6" customHeight="1" x14ac:dyDescent="0.2">
      <c r="A21" s="103" t="s">
        <v>67</v>
      </c>
      <c r="B21" s="52">
        <v>0</v>
      </c>
      <c r="C21" s="52">
        <v>0</v>
      </c>
      <c r="D21" s="52">
        <v>0</v>
      </c>
      <c r="E21" s="52"/>
      <c r="F21" s="52"/>
      <c r="G21" s="52"/>
      <c r="H21" s="52"/>
      <c r="I21" s="52"/>
      <c r="J21" s="52"/>
      <c r="K21" s="52">
        <v>0</v>
      </c>
      <c r="L21" s="52">
        <v>0</v>
      </c>
      <c r="M21" s="52">
        <v>0</v>
      </c>
      <c r="N21" s="213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03" t="s">
        <v>153</v>
      </c>
      <c r="B22" s="52">
        <v>0</v>
      </c>
      <c r="C22" s="52">
        <v>0</v>
      </c>
      <c r="D22" s="52">
        <v>0</v>
      </c>
      <c r="E22" s="52"/>
      <c r="F22" s="52"/>
      <c r="G22" s="52"/>
      <c r="H22" s="52"/>
      <c r="I22" s="52"/>
      <c r="J22" s="52"/>
      <c r="K22" s="52">
        <v>0</v>
      </c>
      <c r="L22" s="52">
        <v>0</v>
      </c>
      <c r="M22" s="52">
        <v>0</v>
      </c>
      <c r="N22" s="213">
        <f>SUM(B22:M22)</f>
        <v>0</v>
      </c>
      <c r="O22" s="104" t="str">
        <f t="shared" si="1"/>
        <v/>
      </c>
    </row>
    <row r="23" spans="1:15" s="25" customFormat="1" ht="12.6" customHeight="1" x14ac:dyDescent="0.2">
      <c r="A23" s="103" t="s">
        <v>638</v>
      </c>
      <c r="B23" s="52">
        <v>0</v>
      </c>
      <c r="C23" s="52">
        <v>0</v>
      </c>
      <c r="D23" s="52">
        <v>0</v>
      </c>
      <c r="E23" s="52"/>
      <c r="F23" s="52"/>
      <c r="G23" s="52"/>
      <c r="H23" s="52"/>
      <c r="I23" s="52"/>
      <c r="J23" s="52"/>
      <c r="K23" s="52">
        <v>0</v>
      </c>
      <c r="L23" s="52">
        <v>0</v>
      </c>
      <c r="M23" s="52">
        <v>0</v>
      </c>
      <c r="N23" s="213">
        <f>SUM(B23:M23)</f>
        <v>0</v>
      </c>
      <c r="O23" s="104" t="str">
        <f t="shared" si="1"/>
        <v/>
      </c>
    </row>
    <row r="24" spans="1:15" s="25" customFormat="1" ht="12.6" customHeight="1" x14ac:dyDescent="0.2">
      <c r="A24" s="103" t="s">
        <v>246</v>
      </c>
      <c r="B24" s="52">
        <v>0</v>
      </c>
      <c r="C24" s="52">
        <v>80</v>
      </c>
      <c r="D24" s="52">
        <v>0</v>
      </c>
      <c r="E24" s="52"/>
      <c r="F24" s="52"/>
      <c r="G24" s="52"/>
      <c r="H24" s="52"/>
      <c r="I24" s="52"/>
      <c r="J24" s="52"/>
      <c r="K24" s="52">
        <v>0</v>
      </c>
      <c r="L24" s="52">
        <v>0</v>
      </c>
      <c r="M24" s="52">
        <v>0</v>
      </c>
      <c r="N24" s="213">
        <f t="shared" si="0"/>
        <v>80</v>
      </c>
      <c r="O24" s="104">
        <f t="shared" si="1"/>
        <v>80</v>
      </c>
    </row>
    <row r="25" spans="1:15" s="25" customFormat="1" ht="12.6" customHeight="1" x14ac:dyDescent="0.2">
      <c r="A25" s="103" t="s">
        <v>103</v>
      </c>
      <c r="B25" s="52">
        <v>490</v>
      </c>
      <c r="C25" s="52">
        <v>0</v>
      </c>
      <c r="D25" s="52">
        <v>0</v>
      </c>
      <c r="E25" s="52"/>
      <c r="F25" s="52"/>
      <c r="G25" s="52"/>
      <c r="H25" s="52"/>
      <c r="I25" s="52"/>
      <c r="J25" s="52"/>
      <c r="K25" s="52">
        <v>0</v>
      </c>
      <c r="L25" s="52">
        <v>0</v>
      </c>
      <c r="M25" s="52">
        <v>0</v>
      </c>
      <c r="N25" s="213">
        <f t="shared" si="0"/>
        <v>490</v>
      </c>
      <c r="O25" s="104">
        <f t="shared" si="1"/>
        <v>490</v>
      </c>
    </row>
    <row r="26" spans="1:15" s="25" customFormat="1" ht="12.6" customHeight="1" x14ac:dyDescent="0.2">
      <c r="A26" s="103" t="s">
        <v>88</v>
      </c>
      <c r="B26" s="52">
        <v>10</v>
      </c>
      <c r="C26" s="52">
        <v>0</v>
      </c>
      <c r="D26" s="52">
        <v>0</v>
      </c>
      <c r="E26" s="52"/>
      <c r="F26" s="52"/>
      <c r="G26" s="52"/>
      <c r="H26" s="52"/>
      <c r="I26" s="52"/>
      <c r="J26" s="52"/>
      <c r="K26" s="52">
        <v>0</v>
      </c>
      <c r="L26" s="52">
        <v>0</v>
      </c>
      <c r="M26" s="52">
        <v>0</v>
      </c>
      <c r="N26" s="213">
        <f t="shared" si="0"/>
        <v>10</v>
      </c>
      <c r="O26" s="104">
        <f t="shared" si="1"/>
        <v>10</v>
      </c>
    </row>
    <row r="27" spans="1:15" s="25" customFormat="1" ht="12.6" customHeight="1" x14ac:dyDescent="0.2">
      <c r="A27" s="103" t="s">
        <v>608</v>
      </c>
      <c r="B27" s="52">
        <v>0</v>
      </c>
      <c r="C27" s="52">
        <v>0</v>
      </c>
      <c r="D27" s="52">
        <v>0</v>
      </c>
      <c r="E27" s="52"/>
      <c r="F27" s="52"/>
      <c r="G27" s="52"/>
      <c r="H27" s="52"/>
      <c r="I27" s="52"/>
      <c r="J27" s="52"/>
      <c r="K27" s="52">
        <v>0</v>
      </c>
      <c r="L27" s="52">
        <v>0</v>
      </c>
      <c r="M27" s="52">
        <v>0</v>
      </c>
      <c r="N27" s="213">
        <f>SUM(B27:M27)</f>
        <v>0</v>
      </c>
      <c r="O27" s="104" t="str">
        <f t="shared" si="1"/>
        <v/>
      </c>
    </row>
    <row r="28" spans="1:15" s="25" customFormat="1" ht="12.6" customHeight="1" x14ac:dyDescent="0.2">
      <c r="A28" s="103" t="s">
        <v>448</v>
      </c>
      <c r="B28" s="52">
        <v>0</v>
      </c>
      <c r="C28" s="52">
        <v>0</v>
      </c>
      <c r="D28" s="52">
        <v>0</v>
      </c>
      <c r="E28" s="52"/>
      <c r="F28" s="52"/>
      <c r="G28" s="52"/>
      <c r="H28" s="52"/>
      <c r="I28" s="52"/>
      <c r="J28" s="52"/>
      <c r="K28" s="52">
        <v>0</v>
      </c>
      <c r="L28" s="52">
        <v>0</v>
      </c>
      <c r="M28" s="52">
        <v>0</v>
      </c>
      <c r="N28" s="213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03" t="s">
        <v>125</v>
      </c>
      <c r="B29" s="52">
        <v>91.26</v>
      </c>
      <c r="C29" s="52">
        <v>74.75</v>
      </c>
      <c r="D29" s="52">
        <v>0</v>
      </c>
      <c r="E29" s="52"/>
      <c r="F29" s="52"/>
      <c r="G29" s="52"/>
      <c r="H29" s="52"/>
      <c r="I29" s="52"/>
      <c r="J29" s="52"/>
      <c r="K29" s="52">
        <v>0</v>
      </c>
      <c r="L29" s="52">
        <v>0</v>
      </c>
      <c r="M29" s="52">
        <v>0</v>
      </c>
      <c r="N29" s="213">
        <f t="shared" si="0"/>
        <v>166.01</v>
      </c>
      <c r="O29" s="104">
        <f t="shared" si="1"/>
        <v>83.004999999999995</v>
      </c>
    </row>
    <row r="30" spans="1:15" s="25" customFormat="1" ht="12.6" customHeight="1" x14ac:dyDescent="0.2">
      <c r="A30" s="103" t="s">
        <v>126</v>
      </c>
      <c r="B30" s="52">
        <v>0</v>
      </c>
      <c r="C30" s="52">
        <v>0</v>
      </c>
      <c r="D30" s="52">
        <v>0</v>
      </c>
      <c r="E30" s="52"/>
      <c r="F30" s="52"/>
      <c r="G30" s="52"/>
      <c r="H30" s="52"/>
      <c r="I30" s="52"/>
      <c r="J30" s="52"/>
      <c r="K30" s="52">
        <v>0</v>
      </c>
      <c r="L30" s="52">
        <v>0</v>
      </c>
      <c r="M30" s="52">
        <v>0</v>
      </c>
      <c r="N30" s="213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03" t="s">
        <v>69</v>
      </c>
      <c r="B31" s="52">
        <v>0</v>
      </c>
      <c r="C31" s="52">
        <v>0</v>
      </c>
      <c r="D31" s="52">
        <v>0</v>
      </c>
      <c r="E31" s="52"/>
      <c r="F31" s="52"/>
      <c r="G31" s="52"/>
      <c r="H31" s="52"/>
      <c r="I31" s="52"/>
      <c r="J31" s="52"/>
      <c r="K31" s="52">
        <v>0</v>
      </c>
      <c r="L31" s="52">
        <v>0</v>
      </c>
      <c r="M31" s="52">
        <v>0</v>
      </c>
      <c r="N31" s="213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103" t="s">
        <v>77</v>
      </c>
      <c r="B32" s="52">
        <v>0</v>
      </c>
      <c r="C32" s="52">
        <v>0</v>
      </c>
      <c r="D32" s="52">
        <v>0</v>
      </c>
      <c r="E32" s="52"/>
      <c r="F32" s="52"/>
      <c r="G32" s="52"/>
      <c r="H32" s="52"/>
      <c r="I32" s="52"/>
      <c r="J32" s="52"/>
      <c r="K32" s="52">
        <v>0</v>
      </c>
      <c r="L32" s="52">
        <v>0</v>
      </c>
      <c r="M32" s="52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03" t="s">
        <v>76</v>
      </c>
      <c r="B33" s="52">
        <v>140</v>
      </c>
      <c r="C33" s="52">
        <v>0</v>
      </c>
      <c r="D33" s="52">
        <v>0</v>
      </c>
      <c r="E33" s="52"/>
      <c r="F33" s="52"/>
      <c r="G33" s="52"/>
      <c r="H33" s="52"/>
      <c r="I33" s="52"/>
      <c r="J33" s="52"/>
      <c r="K33" s="52">
        <v>0</v>
      </c>
      <c r="L33" s="52">
        <v>0</v>
      </c>
      <c r="M33" s="52">
        <v>0</v>
      </c>
      <c r="N33" s="213">
        <f t="shared" si="0"/>
        <v>140</v>
      </c>
      <c r="O33" s="104">
        <f t="shared" si="1"/>
        <v>140</v>
      </c>
    </row>
    <row r="34" spans="1:15" s="25" customFormat="1" ht="12.6" customHeight="1" x14ac:dyDescent="0.2">
      <c r="A34" s="103" t="s">
        <v>552</v>
      </c>
      <c r="B34" s="52">
        <v>8</v>
      </c>
      <c r="C34" s="52">
        <v>0</v>
      </c>
      <c r="D34" s="52">
        <v>0</v>
      </c>
      <c r="E34" s="52"/>
      <c r="F34" s="52"/>
      <c r="G34" s="52"/>
      <c r="H34" s="52"/>
      <c r="I34" s="52"/>
      <c r="J34" s="52"/>
      <c r="K34" s="52">
        <v>0</v>
      </c>
      <c r="L34" s="52">
        <v>0</v>
      </c>
      <c r="M34" s="52">
        <v>0</v>
      </c>
      <c r="N34" s="213">
        <f t="shared" si="0"/>
        <v>8</v>
      </c>
      <c r="O34" s="104">
        <f t="shared" si="1"/>
        <v>8</v>
      </c>
    </row>
    <row r="35" spans="1:15" s="25" customFormat="1" ht="12.6" customHeight="1" x14ac:dyDescent="0.2">
      <c r="A35" s="103" t="s">
        <v>485</v>
      </c>
      <c r="B35" s="52">
        <v>0</v>
      </c>
      <c r="C35" s="52">
        <v>0</v>
      </c>
      <c r="D35" s="52">
        <v>0</v>
      </c>
      <c r="E35" s="52"/>
      <c r="F35" s="52"/>
      <c r="G35" s="52"/>
      <c r="H35" s="52"/>
      <c r="I35" s="52"/>
      <c r="J35" s="52"/>
      <c r="K35" s="52">
        <v>0</v>
      </c>
      <c r="L35" s="52">
        <v>0</v>
      </c>
      <c r="M35" s="52">
        <v>0</v>
      </c>
      <c r="N35" s="213">
        <f t="shared" si="0"/>
        <v>0</v>
      </c>
      <c r="O35" s="104" t="str">
        <f t="shared" si="1"/>
        <v/>
      </c>
    </row>
    <row r="36" spans="1:15" s="25" customFormat="1" ht="12.6" customHeight="1" x14ac:dyDescent="0.2">
      <c r="A36" s="103" t="s">
        <v>132</v>
      </c>
      <c r="B36" s="52">
        <v>0</v>
      </c>
      <c r="C36" s="52">
        <v>0</v>
      </c>
      <c r="D36" s="52">
        <v>0</v>
      </c>
      <c r="E36" s="52"/>
      <c r="F36" s="52"/>
      <c r="G36" s="52"/>
      <c r="H36" s="52"/>
      <c r="I36" s="52"/>
      <c r="J36" s="52"/>
      <c r="K36" s="52">
        <v>0</v>
      </c>
      <c r="L36" s="52">
        <v>0</v>
      </c>
      <c r="M36" s="52">
        <v>0</v>
      </c>
      <c r="N36" s="213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260" t="s">
        <v>691</v>
      </c>
      <c r="B37" s="52">
        <v>0</v>
      </c>
      <c r="C37" s="52">
        <v>0</v>
      </c>
      <c r="D37" s="52">
        <v>0</v>
      </c>
      <c r="E37" s="52"/>
      <c r="F37" s="52"/>
      <c r="G37" s="52"/>
      <c r="H37" s="52"/>
      <c r="I37" s="52"/>
      <c r="J37" s="52"/>
      <c r="K37" s="52">
        <v>0</v>
      </c>
      <c r="L37" s="52">
        <v>0</v>
      </c>
      <c r="M37" s="52">
        <v>0</v>
      </c>
      <c r="N37" s="213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260" t="s">
        <v>372</v>
      </c>
      <c r="B38" s="52">
        <v>29.81</v>
      </c>
      <c r="C38" s="52">
        <v>29.81</v>
      </c>
      <c r="D38" s="52">
        <v>29.81</v>
      </c>
      <c r="E38" s="52"/>
      <c r="F38" s="52"/>
      <c r="G38" s="52"/>
      <c r="H38" s="52"/>
      <c r="I38" s="52"/>
      <c r="J38" s="52"/>
      <c r="K38" s="52">
        <v>0</v>
      </c>
      <c r="L38" s="52">
        <v>0</v>
      </c>
      <c r="M38" s="52">
        <v>0</v>
      </c>
      <c r="N38" s="213">
        <f t="shared" si="0"/>
        <v>89.429999999999993</v>
      </c>
      <c r="O38" s="104">
        <f t="shared" si="1"/>
        <v>29.81</v>
      </c>
    </row>
    <row r="39" spans="1:15" s="25" customFormat="1" ht="12.6" customHeight="1" x14ac:dyDescent="0.2">
      <c r="A39" s="103" t="s">
        <v>524</v>
      </c>
      <c r="B39" s="52">
        <v>640</v>
      </c>
      <c r="C39" s="52">
        <v>840</v>
      </c>
      <c r="D39" s="52">
        <v>0</v>
      </c>
      <c r="E39" s="52"/>
      <c r="F39" s="52"/>
      <c r="G39" s="52"/>
      <c r="H39" s="52"/>
      <c r="I39" s="52"/>
      <c r="J39" s="52"/>
      <c r="K39" s="52">
        <v>0</v>
      </c>
      <c r="L39" s="52">
        <v>0</v>
      </c>
      <c r="M39" s="52">
        <v>0</v>
      </c>
      <c r="N39" s="213">
        <f t="shared" si="0"/>
        <v>1480</v>
      </c>
      <c r="O39" s="104">
        <f t="shared" si="1"/>
        <v>740</v>
      </c>
    </row>
    <row r="40" spans="1:15" s="25" customFormat="1" ht="12.6" customHeight="1" x14ac:dyDescent="0.2">
      <c r="A40" s="103" t="s">
        <v>532</v>
      </c>
      <c r="B40" s="52">
        <v>0</v>
      </c>
      <c r="C40" s="52">
        <v>0</v>
      </c>
      <c r="D40" s="52">
        <v>0</v>
      </c>
      <c r="E40" s="52"/>
      <c r="F40" s="52"/>
      <c r="G40" s="52"/>
      <c r="H40" s="52"/>
      <c r="I40" s="52"/>
      <c r="J40" s="52"/>
      <c r="K40" s="52">
        <v>0</v>
      </c>
      <c r="L40" s="52">
        <v>0</v>
      </c>
      <c r="M40" s="52">
        <v>0</v>
      </c>
      <c r="N40" s="213">
        <f t="shared" si="0"/>
        <v>0</v>
      </c>
      <c r="O40" s="104" t="str">
        <f t="shared" si="1"/>
        <v/>
      </c>
    </row>
    <row r="41" spans="1:15" s="25" customFormat="1" ht="12.6" customHeight="1" x14ac:dyDescent="0.2">
      <c r="A41" s="103" t="s">
        <v>525</v>
      </c>
      <c r="B41" s="52">
        <v>0</v>
      </c>
      <c r="C41" s="52">
        <v>0</v>
      </c>
      <c r="D41" s="52">
        <v>0</v>
      </c>
      <c r="E41" s="52"/>
      <c r="F41" s="52"/>
      <c r="G41" s="52"/>
      <c r="H41" s="52"/>
      <c r="I41" s="52"/>
      <c r="J41" s="52"/>
      <c r="K41" s="52">
        <v>0</v>
      </c>
      <c r="L41" s="52">
        <v>0</v>
      </c>
      <c r="M41" s="52">
        <v>0</v>
      </c>
      <c r="N41" s="213">
        <f t="shared" si="0"/>
        <v>0</v>
      </c>
      <c r="O41" s="104" t="str">
        <f t="shared" si="1"/>
        <v/>
      </c>
    </row>
    <row r="42" spans="1:15" s="25" customFormat="1" ht="12.6" customHeight="1" x14ac:dyDescent="0.2">
      <c r="A42" s="103" t="s">
        <v>501</v>
      </c>
      <c r="B42" s="52">
        <v>44.35</v>
      </c>
      <c r="C42" s="52">
        <v>20.2</v>
      </c>
      <c r="D42" s="52">
        <v>0</v>
      </c>
      <c r="E42" s="52"/>
      <c r="F42" s="52"/>
      <c r="G42" s="52"/>
      <c r="H42" s="52"/>
      <c r="I42" s="52"/>
      <c r="J42" s="52"/>
      <c r="K42" s="52">
        <v>0</v>
      </c>
      <c r="L42" s="52">
        <v>0</v>
      </c>
      <c r="M42" s="52">
        <v>0</v>
      </c>
      <c r="N42" s="213">
        <f t="shared" si="0"/>
        <v>64.55</v>
      </c>
      <c r="O42" s="104">
        <f t="shared" si="1"/>
        <v>32.274999999999999</v>
      </c>
    </row>
    <row r="43" spans="1:15" s="25" customFormat="1" ht="12.6" customHeight="1" x14ac:dyDescent="0.2">
      <c r="A43" s="157" t="s">
        <v>337</v>
      </c>
      <c r="B43" s="52">
        <v>6.5</v>
      </c>
      <c r="C43" s="52">
        <v>0</v>
      </c>
      <c r="D43" s="52">
        <v>0</v>
      </c>
      <c r="E43" s="52"/>
      <c r="F43" s="52"/>
      <c r="G43" s="52"/>
      <c r="H43" s="52"/>
      <c r="I43" s="52"/>
      <c r="J43" s="52"/>
      <c r="K43" s="52">
        <v>0</v>
      </c>
      <c r="L43" s="52">
        <v>0</v>
      </c>
      <c r="M43" s="52">
        <v>0</v>
      </c>
      <c r="N43" s="213">
        <f t="shared" si="0"/>
        <v>6.5</v>
      </c>
      <c r="O43" s="104">
        <f t="shared" si="1"/>
        <v>6.5</v>
      </c>
    </row>
    <row r="44" spans="1:15" s="25" customFormat="1" ht="12.6" customHeight="1" x14ac:dyDescent="0.2">
      <c r="A44" s="103" t="s">
        <v>89</v>
      </c>
      <c r="B44" s="52">
        <v>41.91</v>
      </c>
      <c r="C44" s="52">
        <v>40.74</v>
      </c>
      <c r="D44" s="52">
        <v>40.64</v>
      </c>
      <c r="E44" s="52"/>
      <c r="F44" s="52"/>
      <c r="G44" s="52"/>
      <c r="H44" s="52"/>
      <c r="I44" s="52"/>
      <c r="J44" s="52"/>
      <c r="K44" s="52">
        <v>0</v>
      </c>
      <c r="L44" s="52">
        <v>0</v>
      </c>
      <c r="M44" s="52">
        <v>0</v>
      </c>
      <c r="N44" s="213">
        <f t="shared" si="0"/>
        <v>123.29</v>
      </c>
      <c r="O44" s="104">
        <f t="shared" si="1"/>
        <v>41.096666666666671</v>
      </c>
    </row>
    <row r="45" spans="1:15" s="25" customFormat="1" ht="12.6" customHeight="1" x14ac:dyDescent="0.2">
      <c r="A45" s="103" t="s">
        <v>353</v>
      </c>
      <c r="B45" s="52">
        <v>0</v>
      </c>
      <c r="C45" s="52">
        <v>0</v>
      </c>
      <c r="D45" s="52">
        <v>0</v>
      </c>
      <c r="E45" s="52"/>
      <c r="F45" s="52"/>
      <c r="G45" s="52"/>
      <c r="H45" s="52"/>
      <c r="I45" s="52"/>
      <c r="J45" s="52"/>
      <c r="K45" s="52">
        <v>0</v>
      </c>
      <c r="L45" s="52">
        <v>0</v>
      </c>
      <c r="M45" s="52">
        <v>0</v>
      </c>
      <c r="N45" s="213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03" t="s">
        <v>352</v>
      </c>
      <c r="B46" s="52">
        <v>0</v>
      </c>
      <c r="C46" s="52">
        <v>0</v>
      </c>
      <c r="D46" s="52">
        <v>0</v>
      </c>
      <c r="E46" s="52"/>
      <c r="F46" s="52"/>
      <c r="G46" s="52"/>
      <c r="H46" s="52"/>
      <c r="I46" s="52"/>
      <c r="J46" s="52"/>
      <c r="K46" s="52">
        <v>0</v>
      </c>
      <c r="L46" s="52">
        <v>0</v>
      </c>
      <c r="M46" s="52">
        <v>0</v>
      </c>
      <c r="N46" s="213">
        <f t="shared" si="0"/>
        <v>0</v>
      </c>
      <c r="O46" s="104" t="str">
        <f t="shared" si="1"/>
        <v/>
      </c>
    </row>
    <row r="47" spans="1:15" s="25" customFormat="1" ht="12.6" customHeight="1" x14ac:dyDescent="0.2">
      <c r="A47" s="103" t="s">
        <v>98</v>
      </c>
      <c r="B47" s="52">
        <v>0</v>
      </c>
      <c r="C47" s="52">
        <v>0</v>
      </c>
      <c r="D47" s="52">
        <v>0</v>
      </c>
      <c r="E47" s="52"/>
      <c r="F47" s="52"/>
      <c r="G47" s="52"/>
      <c r="H47" s="52"/>
      <c r="I47" s="52"/>
      <c r="J47" s="52"/>
      <c r="K47" s="52">
        <v>0</v>
      </c>
      <c r="L47" s="52">
        <v>0</v>
      </c>
      <c r="M47" s="52">
        <v>0</v>
      </c>
      <c r="N47" s="213">
        <f t="shared" si="0"/>
        <v>0</v>
      </c>
      <c r="O47" s="104" t="str">
        <f t="shared" si="1"/>
        <v/>
      </c>
    </row>
    <row r="48" spans="1:15" s="25" customFormat="1" ht="12.6" customHeight="1" x14ac:dyDescent="0.2">
      <c r="A48" s="103" t="s">
        <v>96</v>
      </c>
      <c r="B48" s="52">
        <v>506.36</v>
      </c>
      <c r="C48" s="52">
        <v>506.36</v>
      </c>
      <c r="D48" s="52">
        <v>0</v>
      </c>
      <c r="E48" s="52"/>
      <c r="F48" s="52"/>
      <c r="G48" s="52"/>
      <c r="H48" s="52"/>
      <c r="I48" s="52"/>
      <c r="J48" s="52"/>
      <c r="K48" s="52">
        <v>0</v>
      </c>
      <c r="L48" s="52">
        <v>0</v>
      </c>
      <c r="M48" s="52">
        <v>0</v>
      </c>
      <c r="N48" s="213">
        <f t="shared" si="0"/>
        <v>1012.72</v>
      </c>
      <c r="O48" s="104">
        <f t="shared" si="1"/>
        <v>506.36</v>
      </c>
    </row>
    <row r="49" spans="1:15" s="25" customFormat="1" ht="12.6" customHeight="1" x14ac:dyDescent="0.2">
      <c r="A49" s="103" t="s">
        <v>104</v>
      </c>
      <c r="B49" s="52">
        <v>200</v>
      </c>
      <c r="C49" s="52">
        <v>200</v>
      </c>
      <c r="D49" s="52">
        <v>0</v>
      </c>
      <c r="E49" s="52"/>
      <c r="F49" s="52"/>
      <c r="G49" s="52"/>
      <c r="H49" s="52"/>
      <c r="I49" s="52"/>
      <c r="J49" s="52"/>
      <c r="K49" s="52">
        <v>0</v>
      </c>
      <c r="L49" s="52">
        <v>0</v>
      </c>
      <c r="M49" s="52">
        <v>0</v>
      </c>
      <c r="N49" s="213">
        <f t="shared" si="0"/>
        <v>400</v>
      </c>
      <c r="O49" s="104">
        <f t="shared" si="1"/>
        <v>200</v>
      </c>
    </row>
    <row r="50" spans="1:15" s="25" customFormat="1" ht="12.6" customHeight="1" x14ac:dyDescent="0.2">
      <c r="A50" s="103" t="s">
        <v>75</v>
      </c>
      <c r="B50" s="52">
        <v>141.29</v>
      </c>
      <c r="C50" s="52">
        <v>183.07</v>
      </c>
      <c r="D50" s="52">
        <v>117.86</v>
      </c>
      <c r="E50" s="52"/>
      <c r="F50" s="52"/>
      <c r="G50" s="52"/>
      <c r="H50" s="52"/>
      <c r="I50" s="52"/>
      <c r="J50" s="52"/>
      <c r="K50" s="52">
        <v>0</v>
      </c>
      <c r="L50" s="52">
        <v>0</v>
      </c>
      <c r="M50" s="52">
        <v>0</v>
      </c>
      <c r="N50" s="213">
        <f t="shared" si="0"/>
        <v>442.22</v>
      </c>
      <c r="O50" s="104">
        <f t="shared" si="1"/>
        <v>147.40666666666667</v>
      </c>
    </row>
    <row r="51" spans="1:15" s="25" customFormat="1" ht="12.6" customHeight="1" x14ac:dyDescent="0.2">
      <c r="A51" s="103" t="s">
        <v>248</v>
      </c>
      <c r="B51" s="52">
        <v>0</v>
      </c>
      <c r="C51" s="52">
        <v>0</v>
      </c>
      <c r="D51" s="52">
        <v>0</v>
      </c>
      <c r="E51" s="52"/>
      <c r="F51" s="52"/>
      <c r="G51" s="52"/>
      <c r="H51" s="52"/>
      <c r="I51" s="52"/>
      <c r="J51" s="52"/>
      <c r="K51" s="52">
        <v>0</v>
      </c>
      <c r="L51" s="52">
        <v>0</v>
      </c>
      <c r="M51" s="52">
        <v>0</v>
      </c>
      <c r="N51" s="213">
        <f t="shared" si="0"/>
        <v>0</v>
      </c>
      <c r="O51" s="104" t="str">
        <f t="shared" si="1"/>
        <v/>
      </c>
    </row>
    <row r="52" spans="1:15" s="25" customFormat="1" ht="12.6" customHeight="1" x14ac:dyDescent="0.2">
      <c r="A52" s="103" t="s">
        <v>79</v>
      </c>
      <c r="B52" s="52">
        <v>0</v>
      </c>
      <c r="C52" s="52">
        <v>0</v>
      </c>
      <c r="D52" s="52">
        <v>0</v>
      </c>
      <c r="E52" s="52"/>
      <c r="F52" s="52"/>
      <c r="G52" s="52"/>
      <c r="H52" s="52"/>
      <c r="I52" s="52"/>
      <c r="J52" s="52"/>
      <c r="K52" s="52">
        <v>0</v>
      </c>
      <c r="L52" s="52">
        <v>0</v>
      </c>
      <c r="M52" s="52">
        <v>0</v>
      </c>
      <c r="N52" s="213">
        <f t="shared" si="0"/>
        <v>0</v>
      </c>
      <c r="O52" s="104" t="str">
        <f t="shared" si="1"/>
        <v/>
      </c>
    </row>
    <row r="53" spans="1:15" s="25" customFormat="1" ht="12.6" customHeight="1" x14ac:dyDescent="0.2">
      <c r="A53" s="103" t="s">
        <v>81</v>
      </c>
      <c r="B53" s="52">
        <v>147.66999999999999</v>
      </c>
      <c r="C53" s="52">
        <v>147.99</v>
      </c>
      <c r="D53" s="52">
        <v>147.63</v>
      </c>
      <c r="E53" s="52"/>
      <c r="F53" s="52"/>
      <c r="G53" s="52"/>
      <c r="H53" s="52"/>
      <c r="I53" s="52"/>
      <c r="J53" s="52"/>
      <c r="K53" s="52">
        <v>0</v>
      </c>
      <c r="L53" s="52">
        <v>0</v>
      </c>
      <c r="M53" s="52">
        <v>0</v>
      </c>
      <c r="N53" s="213">
        <f t="shared" si="0"/>
        <v>443.28999999999996</v>
      </c>
      <c r="O53" s="104">
        <f t="shared" si="1"/>
        <v>147.76333333333332</v>
      </c>
    </row>
    <row r="54" spans="1:15" s="25" customFormat="1" ht="12.6" customHeight="1" x14ac:dyDescent="0.2">
      <c r="A54" s="150" t="s">
        <v>521</v>
      </c>
      <c r="B54" s="52">
        <v>543.48</v>
      </c>
      <c r="C54" s="52">
        <v>43</v>
      </c>
      <c r="D54" s="52">
        <v>0</v>
      </c>
      <c r="E54" s="52"/>
      <c r="F54" s="52"/>
      <c r="G54" s="52"/>
      <c r="H54" s="52"/>
      <c r="I54" s="52"/>
      <c r="J54" s="52"/>
      <c r="K54" s="52">
        <v>0</v>
      </c>
      <c r="L54" s="52">
        <v>0</v>
      </c>
      <c r="M54" s="52">
        <v>0</v>
      </c>
      <c r="N54" s="213">
        <f t="shared" si="0"/>
        <v>586.48</v>
      </c>
      <c r="O54" s="104">
        <f t="shared" si="1"/>
        <v>293.24</v>
      </c>
    </row>
    <row r="55" spans="1:15" s="25" customFormat="1" ht="12.6" customHeight="1" x14ac:dyDescent="0.2">
      <c r="A55" s="260" t="s">
        <v>202</v>
      </c>
      <c r="B55" s="52">
        <v>0</v>
      </c>
      <c r="C55" s="52">
        <v>0</v>
      </c>
      <c r="D55" s="52">
        <v>0</v>
      </c>
      <c r="E55" s="52"/>
      <c r="F55" s="52"/>
      <c r="G55" s="52"/>
      <c r="H55" s="52"/>
      <c r="I55" s="52"/>
      <c r="J55" s="52"/>
      <c r="K55" s="52">
        <v>0</v>
      </c>
      <c r="L55" s="52">
        <v>0</v>
      </c>
      <c r="M55" s="52">
        <v>0</v>
      </c>
      <c r="N55" s="213">
        <f>SUM(B55:M55)</f>
        <v>0</v>
      </c>
      <c r="O55" s="104" t="str">
        <f t="shared" si="1"/>
        <v/>
      </c>
    </row>
    <row r="56" spans="1:15" s="25" customFormat="1" ht="12.6" customHeight="1" thickBot="1" x14ac:dyDescent="0.25">
      <c r="A56" s="163" t="s">
        <v>1</v>
      </c>
      <c r="B56" s="187">
        <f>SUM(B7:B55)</f>
        <v>3549.3</v>
      </c>
      <c r="C56" s="187">
        <f t="shared" ref="C56:M56" si="2">SUM(C7:C55)</f>
        <v>3285.2</v>
      </c>
      <c r="D56" s="187">
        <f t="shared" si="2"/>
        <v>335.94</v>
      </c>
      <c r="E56" s="187">
        <f t="shared" si="2"/>
        <v>0</v>
      </c>
      <c r="F56" s="187">
        <f t="shared" si="2"/>
        <v>0</v>
      </c>
      <c r="G56" s="187">
        <f t="shared" si="2"/>
        <v>0</v>
      </c>
      <c r="H56" s="187">
        <f>SUM(H7:H55)</f>
        <v>0</v>
      </c>
      <c r="I56" s="187">
        <f>SUM(I7:I55)</f>
        <v>0</v>
      </c>
      <c r="J56" s="187">
        <f t="shared" si="2"/>
        <v>0</v>
      </c>
      <c r="K56" s="187">
        <f t="shared" si="2"/>
        <v>0</v>
      </c>
      <c r="L56" s="187">
        <f t="shared" si="2"/>
        <v>0</v>
      </c>
      <c r="M56" s="187">
        <f t="shared" si="2"/>
        <v>0</v>
      </c>
      <c r="N56" s="187">
        <f>SUM(N7:N55)</f>
        <v>7170.4400000000005</v>
      </c>
      <c r="O56" s="305">
        <f>IFERROR(AVERAGEIF(B56:M56,"&gt;0"),"")</f>
        <v>2390.1466666666665</v>
      </c>
    </row>
    <row r="57" spans="1:15" s="25" customFormat="1" ht="12.6" customHeight="1" thickBot="1" x14ac:dyDescent="0.25"/>
    <row r="58" spans="1:15" s="25" customFormat="1" ht="12.6" customHeight="1" thickBot="1" x14ac:dyDescent="0.25">
      <c r="A58" s="63" t="s">
        <v>2</v>
      </c>
      <c r="B58" s="105">
        <f t="shared" ref="B58:O58" si="3">B6</f>
        <v>43831</v>
      </c>
      <c r="C58" s="106">
        <f t="shared" si="3"/>
        <v>43862</v>
      </c>
      <c r="D58" s="106">
        <f t="shared" si="3"/>
        <v>43891</v>
      </c>
      <c r="E58" s="106">
        <f t="shared" si="3"/>
        <v>43922</v>
      </c>
      <c r="F58" s="106">
        <f t="shared" si="3"/>
        <v>43952</v>
      </c>
      <c r="G58" s="106">
        <f t="shared" si="3"/>
        <v>43983</v>
      </c>
      <c r="H58" s="106">
        <f t="shared" si="3"/>
        <v>44013</v>
      </c>
      <c r="I58" s="106">
        <f t="shared" si="3"/>
        <v>44044</v>
      </c>
      <c r="J58" s="106">
        <f t="shared" si="3"/>
        <v>44075</v>
      </c>
      <c r="K58" s="106">
        <f t="shared" si="3"/>
        <v>44105</v>
      </c>
      <c r="L58" s="106">
        <f t="shared" si="3"/>
        <v>44136</v>
      </c>
      <c r="M58" s="106">
        <f t="shared" si="3"/>
        <v>44166</v>
      </c>
      <c r="N58" s="107" t="str">
        <f t="shared" si="3"/>
        <v>Total</v>
      </c>
      <c r="O58" s="118" t="str">
        <f t="shared" si="3"/>
        <v>Média</v>
      </c>
    </row>
    <row r="59" spans="1:15" s="25" customFormat="1" ht="12.6" customHeight="1" x14ac:dyDescent="0.2">
      <c r="A59" s="109" t="s">
        <v>5</v>
      </c>
      <c r="B59" s="162">
        <v>0</v>
      </c>
      <c r="C59" s="162">
        <v>4000</v>
      </c>
      <c r="D59" s="162">
        <v>4500</v>
      </c>
      <c r="E59" s="162"/>
      <c r="F59" s="162"/>
      <c r="G59" s="162"/>
      <c r="H59" s="162"/>
      <c r="I59" s="162"/>
      <c r="J59" s="162"/>
      <c r="K59" s="162">
        <v>0</v>
      </c>
      <c r="L59" s="162">
        <v>0</v>
      </c>
      <c r="M59" s="162">
        <v>0</v>
      </c>
      <c r="N59" s="226">
        <f t="shared" ref="N59:N68" si="4">SUM(B59:M59)</f>
        <v>8500</v>
      </c>
      <c r="O59" s="104">
        <f>IFERROR(AVERAGEIF(B59:M59,"&gt;0"),"")</f>
        <v>4250</v>
      </c>
    </row>
    <row r="60" spans="1:15" s="25" customFormat="1" ht="12.6" customHeight="1" x14ac:dyDescent="0.2">
      <c r="A60" s="109" t="s">
        <v>317</v>
      </c>
      <c r="B60" s="162">
        <v>0</v>
      </c>
      <c r="C60" s="162">
        <v>62.56</v>
      </c>
      <c r="D60" s="162">
        <v>0</v>
      </c>
      <c r="E60" s="162"/>
      <c r="F60" s="162"/>
      <c r="G60" s="162"/>
      <c r="H60" s="162"/>
      <c r="I60" s="162"/>
      <c r="J60" s="162"/>
      <c r="K60" s="162">
        <v>0</v>
      </c>
      <c r="L60" s="162">
        <v>0</v>
      </c>
      <c r="M60" s="162">
        <v>0</v>
      </c>
      <c r="N60" s="226">
        <f t="shared" si="4"/>
        <v>62.56</v>
      </c>
      <c r="O60" s="104">
        <f t="shared" ref="O60:O67" si="5">IFERROR(AVERAGEIF(B60:M60,"&gt;0"),"")</f>
        <v>62.56</v>
      </c>
    </row>
    <row r="61" spans="1:15" s="25" customFormat="1" ht="12.6" customHeight="1" x14ac:dyDescent="0.2">
      <c r="A61" s="109" t="s">
        <v>458</v>
      </c>
      <c r="B61" s="162">
        <v>0</v>
      </c>
      <c r="C61" s="162">
        <v>0</v>
      </c>
      <c r="D61" s="162">
        <v>0</v>
      </c>
      <c r="E61" s="162"/>
      <c r="F61" s="162"/>
      <c r="G61" s="162"/>
      <c r="H61" s="162"/>
      <c r="I61" s="162"/>
      <c r="J61" s="162"/>
      <c r="K61" s="162">
        <v>0</v>
      </c>
      <c r="L61" s="162">
        <v>0</v>
      </c>
      <c r="M61" s="162">
        <v>0</v>
      </c>
      <c r="N61" s="179">
        <f t="shared" si="4"/>
        <v>0</v>
      </c>
      <c r="O61" s="104" t="str">
        <f t="shared" si="5"/>
        <v/>
      </c>
    </row>
    <row r="62" spans="1:15" s="25" customFormat="1" ht="12.6" customHeight="1" x14ac:dyDescent="0.2">
      <c r="A62" s="109" t="s">
        <v>433</v>
      </c>
      <c r="B62" s="162">
        <v>0</v>
      </c>
      <c r="C62" s="162">
        <v>0</v>
      </c>
      <c r="D62" s="162">
        <v>0</v>
      </c>
      <c r="E62" s="162"/>
      <c r="F62" s="162"/>
      <c r="G62" s="162"/>
      <c r="H62" s="162"/>
      <c r="I62" s="162"/>
      <c r="J62" s="162"/>
      <c r="K62" s="162">
        <v>0</v>
      </c>
      <c r="L62" s="162">
        <v>0</v>
      </c>
      <c r="M62" s="162">
        <v>0</v>
      </c>
      <c r="N62" s="226">
        <f t="shared" si="4"/>
        <v>0</v>
      </c>
      <c r="O62" s="104" t="str">
        <f t="shared" si="5"/>
        <v/>
      </c>
    </row>
    <row r="63" spans="1:15" s="25" customFormat="1" ht="12.6" customHeight="1" x14ac:dyDescent="0.2">
      <c r="A63" s="110" t="s">
        <v>148</v>
      </c>
      <c r="B63" s="162">
        <v>28.86</v>
      </c>
      <c r="C63" s="162">
        <v>28.86</v>
      </c>
      <c r="D63" s="162">
        <v>0</v>
      </c>
      <c r="E63" s="162"/>
      <c r="F63" s="162"/>
      <c r="G63" s="162"/>
      <c r="H63" s="162"/>
      <c r="I63" s="162"/>
      <c r="J63" s="162"/>
      <c r="K63" s="162">
        <v>0</v>
      </c>
      <c r="L63" s="162">
        <v>0</v>
      </c>
      <c r="M63" s="162">
        <v>0</v>
      </c>
      <c r="N63" s="226">
        <f t="shared" si="4"/>
        <v>57.72</v>
      </c>
      <c r="O63" s="104">
        <f t="shared" si="5"/>
        <v>28.86</v>
      </c>
    </row>
    <row r="64" spans="1:15" s="25" customFormat="1" ht="12.6" customHeight="1" x14ac:dyDescent="0.2">
      <c r="A64" s="110" t="s">
        <v>61</v>
      </c>
      <c r="B64" s="162">
        <v>0</v>
      </c>
      <c r="C64" s="162">
        <v>0</v>
      </c>
      <c r="D64" s="162">
        <v>0</v>
      </c>
      <c r="E64" s="162"/>
      <c r="F64" s="162"/>
      <c r="G64" s="162"/>
      <c r="H64" s="162"/>
      <c r="I64" s="162"/>
      <c r="J64" s="162"/>
      <c r="K64" s="162">
        <v>0</v>
      </c>
      <c r="L64" s="162">
        <v>0</v>
      </c>
      <c r="M64" s="162">
        <v>0</v>
      </c>
      <c r="N64" s="226">
        <f t="shared" si="4"/>
        <v>0</v>
      </c>
      <c r="O64" s="104" t="str">
        <f t="shared" si="5"/>
        <v/>
      </c>
    </row>
    <row r="65" spans="1:15" s="25" customFormat="1" ht="12.6" customHeight="1" x14ac:dyDescent="0.2">
      <c r="A65" s="110" t="s">
        <v>3</v>
      </c>
      <c r="B65" s="162">
        <v>150.30000000000001</v>
      </c>
      <c r="C65" s="162">
        <v>165.9</v>
      </c>
      <c r="D65" s="162">
        <v>5.7</v>
      </c>
      <c r="E65" s="162"/>
      <c r="F65" s="162"/>
      <c r="G65" s="162"/>
      <c r="H65" s="162"/>
      <c r="I65" s="162"/>
      <c r="J65" s="162"/>
      <c r="K65" s="162">
        <v>0</v>
      </c>
      <c r="L65" s="162">
        <v>0</v>
      </c>
      <c r="M65" s="162">
        <v>0</v>
      </c>
      <c r="N65" s="226">
        <f t="shared" si="4"/>
        <v>321.90000000000003</v>
      </c>
      <c r="O65" s="104">
        <f t="shared" si="5"/>
        <v>107.30000000000001</v>
      </c>
    </row>
    <row r="66" spans="1:15" s="25" customFormat="1" ht="12.6" customHeight="1" x14ac:dyDescent="0.2">
      <c r="A66" s="110" t="s">
        <v>508</v>
      </c>
      <c r="B66" s="162">
        <v>0</v>
      </c>
      <c r="C66" s="162">
        <v>0</v>
      </c>
      <c r="D66" s="162">
        <v>0</v>
      </c>
      <c r="E66" s="162"/>
      <c r="F66" s="162"/>
      <c r="G66" s="162"/>
      <c r="H66" s="162"/>
      <c r="I66" s="162"/>
      <c r="J66" s="162"/>
      <c r="K66" s="162">
        <v>0</v>
      </c>
      <c r="L66" s="162">
        <v>0</v>
      </c>
      <c r="M66" s="162">
        <v>0</v>
      </c>
      <c r="N66" s="219">
        <f t="shared" si="4"/>
        <v>0</v>
      </c>
      <c r="O66" s="104" t="str">
        <f t="shared" si="5"/>
        <v/>
      </c>
    </row>
    <row r="67" spans="1:15" s="25" customFormat="1" ht="12.6" customHeight="1" x14ac:dyDescent="0.2">
      <c r="A67" s="110" t="s">
        <v>65</v>
      </c>
      <c r="B67" s="162">
        <v>78.900000000000006</v>
      </c>
      <c r="C67" s="162">
        <v>53.18</v>
      </c>
      <c r="D67" s="162">
        <v>62.28</v>
      </c>
      <c r="E67" s="162"/>
      <c r="F67" s="162"/>
      <c r="G67" s="162"/>
      <c r="H67" s="162"/>
      <c r="I67" s="162"/>
      <c r="J67" s="162"/>
      <c r="K67" s="162">
        <v>0</v>
      </c>
      <c r="L67" s="162">
        <v>0</v>
      </c>
      <c r="M67" s="162">
        <v>0</v>
      </c>
      <c r="N67" s="226">
        <f t="shared" si="4"/>
        <v>194.36</v>
      </c>
      <c r="O67" s="104">
        <f t="shared" si="5"/>
        <v>64.786666666666676</v>
      </c>
    </row>
    <row r="68" spans="1:15" s="25" customFormat="1" ht="12.6" customHeight="1" thickBot="1" x14ac:dyDescent="0.25">
      <c r="A68" s="171" t="s">
        <v>1</v>
      </c>
      <c r="B68" s="481">
        <f t="shared" ref="B68:M68" si="6">SUM(B59:B67)</f>
        <v>258.06000000000006</v>
      </c>
      <c r="C68" s="188">
        <f t="shared" si="6"/>
        <v>4310.5</v>
      </c>
      <c r="D68" s="188">
        <f t="shared" si="6"/>
        <v>4567.9799999999996</v>
      </c>
      <c r="E68" s="188">
        <f t="shared" si="6"/>
        <v>0</v>
      </c>
      <c r="F68" s="188">
        <f t="shared" si="6"/>
        <v>0</v>
      </c>
      <c r="G68" s="188">
        <f t="shared" si="6"/>
        <v>0</v>
      </c>
      <c r="H68" s="188">
        <f t="shared" si="6"/>
        <v>0</v>
      </c>
      <c r="I68" s="188">
        <f t="shared" si="6"/>
        <v>0</v>
      </c>
      <c r="J68" s="188">
        <f t="shared" si="6"/>
        <v>0</v>
      </c>
      <c r="K68" s="188">
        <f t="shared" si="6"/>
        <v>0</v>
      </c>
      <c r="L68" s="188">
        <f t="shared" si="6"/>
        <v>0</v>
      </c>
      <c r="M68" s="188">
        <f t="shared" si="6"/>
        <v>0</v>
      </c>
      <c r="N68" s="189">
        <f t="shared" si="4"/>
        <v>9136.5400000000009</v>
      </c>
      <c r="O68" s="294">
        <f>IFERROR(AVERAGEIF(B68:M68,"&gt;0"),"")</f>
        <v>3045.5133333333338</v>
      </c>
    </row>
    <row r="69" spans="1:15" s="25" customFormat="1" ht="12.6" customHeight="1" thickBot="1" x14ac:dyDescent="0.25">
      <c r="A69" s="482"/>
      <c r="B69" s="48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210"/>
      <c r="O69" s="38"/>
    </row>
    <row r="70" spans="1:15" s="34" customFormat="1" ht="12.6" customHeight="1" thickBot="1" x14ac:dyDescent="0.25">
      <c r="A70" s="484" t="s">
        <v>9</v>
      </c>
      <c r="B70" s="474">
        <f>'[2]2020'!C26</f>
        <v>27332.19</v>
      </c>
      <c r="C70" s="474">
        <f>'[2]2020'!D26</f>
        <v>28359.48</v>
      </c>
      <c r="D70" s="474">
        <f>'[2]2020'!E26</f>
        <v>32629.13</v>
      </c>
      <c r="E70" s="474">
        <v>0</v>
      </c>
      <c r="F70" s="474">
        <v>0</v>
      </c>
      <c r="G70" s="474">
        <v>0</v>
      </c>
      <c r="H70" s="474">
        <v>0</v>
      </c>
      <c r="I70" s="474">
        <v>0</v>
      </c>
      <c r="J70" s="474">
        <f>'[2]2020'!K26</f>
        <v>0</v>
      </c>
      <c r="K70" s="474">
        <f>'[2]2020'!L26</f>
        <v>0</v>
      </c>
      <c r="L70" s="474">
        <f>'[2]2020'!M26</f>
        <v>0</v>
      </c>
      <c r="M70" s="474">
        <f>'[2]2020'!N26</f>
        <v>0</v>
      </c>
      <c r="N70" s="43"/>
    </row>
    <row r="71" spans="1:15" s="25" customFormat="1" ht="14.1" customHeight="1" x14ac:dyDescent="0.2">
      <c r="N7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9370078740157483" top="0.39370078740157483" bottom="0.39370078740157483" header="0.51181102362204722" footer="0.51181102362204722"/>
  <pageSetup scale="70" firstPageNumber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4"/>
  <dimension ref="A1:O64"/>
  <sheetViews>
    <sheetView zoomScale="150" zoomScaleNormal="150" workbookViewId="0">
      <selection activeCell="H13" sqref="H13"/>
    </sheetView>
  </sheetViews>
  <sheetFormatPr defaultRowHeight="12.75" x14ac:dyDescent="0.2"/>
  <cols>
    <col min="1" max="1" width="30.5703125" style="44" customWidth="1"/>
    <col min="2" max="2" width="8.85546875" style="44" bestFit="1" customWidth="1"/>
    <col min="3" max="5" width="9" style="44" bestFit="1" customWidth="1"/>
    <col min="6" max="6" width="10" style="44" bestFit="1" customWidth="1"/>
    <col min="7" max="8" width="9" style="44" bestFit="1" customWidth="1"/>
    <col min="9" max="9" width="9.7109375" style="44" customWidth="1"/>
    <col min="10" max="10" width="9.5703125" style="44" customWidth="1"/>
    <col min="11" max="12" width="9" style="44" bestFit="1" customWidth="1"/>
    <col min="13" max="13" width="9.85546875" style="44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58" t="s">
        <v>41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60"/>
    </row>
    <row r="5" spans="1:15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08"/>
      <c r="O5" s="46"/>
    </row>
    <row r="6" spans="1:15" s="25" customFormat="1" ht="12.6" customHeight="1" thickBot="1" x14ac:dyDescent="0.25">
      <c r="A6" s="311" t="s">
        <v>0</v>
      </c>
      <c r="B6" s="312">
        <f>APUCARANA!B6</f>
        <v>43831</v>
      </c>
      <c r="C6" s="312">
        <f>APUCARANA!C6</f>
        <v>43862</v>
      </c>
      <c r="D6" s="312">
        <f>APUCARANA!D6</f>
        <v>43891</v>
      </c>
      <c r="E6" s="312">
        <f>APUCARANA!E6</f>
        <v>43922</v>
      </c>
      <c r="F6" s="312">
        <f>APUCARANA!F6</f>
        <v>43952</v>
      </c>
      <c r="G6" s="312">
        <f>APUCARANA!G6</f>
        <v>43983</v>
      </c>
      <c r="H6" s="312">
        <f>APUCARANA!H6</f>
        <v>44013</v>
      </c>
      <c r="I6" s="312">
        <f>APUCARANA!I6</f>
        <v>44044</v>
      </c>
      <c r="J6" s="312">
        <f>APUCARANA!J6</f>
        <v>44075</v>
      </c>
      <c r="K6" s="312">
        <f>APUCARANA!K6</f>
        <v>44105</v>
      </c>
      <c r="L6" s="312">
        <f>APUCARANA!L6</f>
        <v>44136</v>
      </c>
      <c r="M6" s="312">
        <f>APUCARANA!M6</f>
        <v>44166</v>
      </c>
      <c r="N6" s="313" t="str">
        <f>APUCARANA!N6</f>
        <v>Total</v>
      </c>
      <c r="O6" s="314" t="str">
        <f>APUCARANA!O6</f>
        <v>Média</v>
      </c>
    </row>
    <row r="7" spans="1:15" s="25" customFormat="1" ht="12.6" customHeight="1" x14ac:dyDescent="0.2">
      <c r="A7" s="315" t="s">
        <v>438</v>
      </c>
      <c r="B7" s="379">
        <v>0</v>
      </c>
      <c r="C7" s="379">
        <v>0</v>
      </c>
      <c r="D7" s="379">
        <v>0</v>
      </c>
      <c r="E7" s="379"/>
      <c r="F7" s="379"/>
      <c r="G7" s="379"/>
      <c r="H7" s="379"/>
      <c r="I7" s="379"/>
      <c r="J7" s="379"/>
      <c r="K7" s="379">
        <v>0</v>
      </c>
      <c r="L7" s="379">
        <v>0</v>
      </c>
      <c r="M7" s="379">
        <v>0</v>
      </c>
      <c r="N7" s="382">
        <f t="shared" ref="N7:N50" si="0">SUM(B7:M7)</f>
        <v>0</v>
      </c>
      <c r="O7" s="318" t="str">
        <f>IFERROR(AVERAGEIF(B7:M7,"&gt;0"),"")</f>
        <v/>
      </c>
    </row>
    <row r="8" spans="1:15" s="25" customFormat="1" ht="12.6" customHeight="1" x14ac:dyDescent="0.2">
      <c r="A8" s="325" t="s">
        <v>553</v>
      </c>
      <c r="B8" s="379">
        <v>50</v>
      </c>
      <c r="C8" s="379">
        <v>180</v>
      </c>
      <c r="D8" s="379">
        <v>0</v>
      </c>
      <c r="E8" s="379"/>
      <c r="F8" s="379"/>
      <c r="G8" s="379"/>
      <c r="H8" s="379"/>
      <c r="I8" s="379"/>
      <c r="J8" s="379"/>
      <c r="K8" s="379">
        <v>0</v>
      </c>
      <c r="L8" s="379">
        <v>0</v>
      </c>
      <c r="M8" s="394">
        <v>0</v>
      </c>
      <c r="N8" s="395">
        <f t="shared" ref="N8:N14" si="1">SUM(B8:M8)</f>
        <v>230</v>
      </c>
      <c r="O8" s="318">
        <f t="shared" ref="O8:O50" si="2">IFERROR(AVERAGEIF(B8:M8,"&gt;0"),"")</f>
        <v>115</v>
      </c>
    </row>
    <row r="9" spans="1:15" s="25" customFormat="1" ht="12.6" customHeight="1" x14ac:dyDescent="0.2">
      <c r="A9" s="324" t="s">
        <v>625</v>
      </c>
      <c r="B9" s="379">
        <v>0</v>
      </c>
      <c r="C9" s="379">
        <v>0</v>
      </c>
      <c r="D9" s="379">
        <v>0</v>
      </c>
      <c r="E9" s="379"/>
      <c r="F9" s="379"/>
      <c r="G9" s="379"/>
      <c r="H9" s="379"/>
      <c r="I9" s="379"/>
      <c r="J9" s="379"/>
      <c r="K9" s="379">
        <v>0</v>
      </c>
      <c r="L9" s="379">
        <v>0</v>
      </c>
      <c r="M9" s="379">
        <v>0</v>
      </c>
      <c r="N9" s="382">
        <f t="shared" si="1"/>
        <v>0</v>
      </c>
      <c r="O9" s="318" t="str">
        <f t="shared" si="2"/>
        <v/>
      </c>
    </row>
    <row r="10" spans="1:15" s="25" customFormat="1" ht="12.6" customHeight="1" x14ac:dyDescent="0.2">
      <c r="A10" s="396" t="s">
        <v>309</v>
      </c>
      <c r="B10" s="379">
        <v>0</v>
      </c>
      <c r="C10" s="379">
        <v>0</v>
      </c>
      <c r="D10" s="379">
        <v>0</v>
      </c>
      <c r="E10" s="379"/>
      <c r="F10" s="379"/>
      <c r="G10" s="379"/>
      <c r="H10" s="379"/>
      <c r="I10" s="379"/>
      <c r="J10" s="379"/>
      <c r="K10" s="379">
        <v>0</v>
      </c>
      <c r="L10" s="379">
        <v>0</v>
      </c>
      <c r="M10" s="379">
        <v>0</v>
      </c>
      <c r="N10" s="317">
        <f t="shared" si="1"/>
        <v>0</v>
      </c>
      <c r="O10" s="318" t="str">
        <f t="shared" si="2"/>
        <v/>
      </c>
    </row>
    <row r="11" spans="1:15" s="25" customFormat="1" ht="12.6" customHeight="1" x14ac:dyDescent="0.2">
      <c r="A11" s="315" t="s">
        <v>154</v>
      </c>
      <c r="B11" s="379">
        <v>0</v>
      </c>
      <c r="C11" s="379">
        <v>0</v>
      </c>
      <c r="D11" s="379">
        <v>600</v>
      </c>
      <c r="E11" s="379"/>
      <c r="F11" s="379"/>
      <c r="G11" s="379"/>
      <c r="H11" s="379"/>
      <c r="I11" s="379"/>
      <c r="J11" s="379"/>
      <c r="K11" s="379">
        <v>0</v>
      </c>
      <c r="L11" s="379">
        <v>0</v>
      </c>
      <c r="M11" s="379">
        <v>0</v>
      </c>
      <c r="N11" s="326">
        <f t="shared" si="1"/>
        <v>600</v>
      </c>
      <c r="O11" s="318">
        <f t="shared" si="2"/>
        <v>600</v>
      </c>
    </row>
    <row r="12" spans="1:15" s="25" customFormat="1" ht="12.6" customHeight="1" x14ac:dyDescent="0.2">
      <c r="A12" s="315" t="s">
        <v>131</v>
      </c>
      <c r="B12" s="379">
        <v>0</v>
      </c>
      <c r="C12" s="379">
        <v>0</v>
      </c>
      <c r="D12" s="379">
        <v>0</v>
      </c>
      <c r="E12" s="379"/>
      <c r="F12" s="379"/>
      <c r="G12" s="379"/>
      <c r="H12" s="379"/>
      <c r="I12" s="379"/>
      <c r="J12" s="379"/>
      <c r="K12" s="379">
        <v>0</v>
      </c>
      <c r="L12" s="379">
        <v>0</v>
      </c>
      <c r="M12" s="379">
        <v>0</v>
      </c>
      <c r="N12" s="326">
        <f t="shared" si="1"/>
        <v>0</v>
      </c>
      <c r="O12" s="318" t="str">
        <f t="shared" si="2"/>
        <v/>
      </c>
    </row>
    <row r="13" spans="1:15" s="25" customFormat="1" ht="12.6" customHeight="1" x14ac:dyDescent="0.2">
      <c r="A13" s="315" t="s">
        <v>298</v>
      </c>
      <c r="B13" s="379">
        <v>0</v>
      </c>
      <c r="C13" s="379">
        <v>0</v>
      </c>
      <c r="D13" s="379">
        <v>0</v>
      </c>
      <c r="E13" s="379"/>
      <c r="F13" s="379"/>
      <c r="G13" s="379"/>
      <c r="H13" s="379"/>
      <c r="I13" s="379"/>
      <c r="J13" s="379"/>
      <c r="K13" s="379">
        <v>0</v>
      </c>
      <c r="L13" s="379">
        <v>0</v>
      </c>
      <c r="M13" s="379">
        <v>0</v>
      </c>
      <c r="N13" s="326">
        <f t="shared" si="1"/>
        <v>0</v>
      </c>
      <c r="O13" s="318" t="str">
        <f t="shared" si="2"/>
        <v/>
      </c>
    </row>
    <row r="14" spans="1:15" s="25" customFormat="1" ht="12.6" customHeight="1" x14ac:dyDescent="0.2">
      <c r="A14" s="315" t="s">
        <v>203</v>
      </c>
      <c r="B14" s="379">
        <v>0</v>
      </c>
      <c r="C14" s="379">
        <v>142.4</v>
      </c>
      <c r="D14" s="379">
        <v>0</v>
      </c>
      <c r="E14" s="379"/>
      <c r="F14" s="379"/>
      <c r="G14" s="379"/>
      <c r="H14" s="379"/>
      <c r="I14" s="379"/>
      <c r="J14" s="379"/>
      <c r="K14" s="379">
        <v>0</v>
      </c>
      <c r="L14" s="379">
        <v>0</v>
      </c>
      <c r="M14" s="379">
        <v>0</v>
      </c>
      <c r="N14" s="326">
        <f t="shared" si="1"/>
        <v>142.4</v>
      </c>
      <c r="O14" s="318">
        <f t="shared" si="2"/>
        <v>142.4</v>
      </c>
    </row>
    <row r="15" spans="1:15" s="25" customFormat="1" ht="12.6" customHeight="1" x14ac:dyDescent="0.2">
      <c r="A15" s="315" t="s">
        <v>492</v>
      </c>
      <c r="B15" s="379">
        <v>465</v>
      </c>
      <c r="C15" s="379">
        <v>159.77000000000001</v>
      </c>
      <c r="D15" s="379">
        <v>364.12</v>
      </c>
      <c r="E15" s="379"/>
      <c r="F15" s="379"/>
      <c r="G15" s="379"/>
      <c r="H15" s="379"/>
      <c r="I15" s="379"/>
      <c r="J15" s="379"/>
      <c r="K15" s="379">
        <v>0</v>
      </c>
      <c r="L15" s="379">
        <v>0</v>
      </c>
      <c r="M15" s="379">
        <v>0</v>
      </c>
      <c r="N15" s="326">
        <f t="shared" si="0"/>
        <v>988.89</v>
      </c>
      <c r="O15" s="318">
        <f t="shared" si="2"/>
        <v>329.63</v>
      </c>
    </row>
    <row r="16" spans="1:15" s="25" customFormat="1" ht="12.6" customHeight="1" x14ac:dyDescent="0.2">
      <c r="A16" s="315" t="s">
        <v>245</v>
      </c>
      <c r="B16" s="379">
        <v>0</v>
      </c>
      <c r="C16" s="379">
        <v>0</v>
      </c>
      <c r="D16" s="379">
        <v>0</v>
      </c>
      <c r="E16" s="379"/>
      <c r="F16" s="379"/>
      <c r="G16" s="379"/>
      <c r="H16" s="379"/>
      <c r="I16" s="379"/>
      <c r="J16" s="379"/>
      <c r="K16" s="379">
        <v>0</v>
      </c>
      <c r="L16" s="379">
        <v>0</v>
      </c>
      <c r="M16" s="379">
        <v>0</v>
      </c>
      <c r="N16" s="326">
        <f t="shared" si="0"/>
        <v>0</v>
      </c>
      <c r="O16" s="318" t="str">
        <f t="shared" si="2"/>
        <v/>
      </c>
    </row>
    <row r="17" spans="1:15" s="25" customFormat="1" ht="12.6" customHeight="1" x14ac:dyDescent="0.2">
      <c r="A17" s="315" t="s">
        <v>67</v>
      </c>
      <c r="B17" s="379">
        <v>0</v>
      </c>
      <c r="C17" s="379">
        <v>0</v>
      </c>
      <c r="D17" s="379">
        <v>69.28</v>
      </c>
      <c r="E17" s="379"/>
      <c r="F17" s="379"/>
      <c r="G17" s="379"/>
      <c r="H17" s="379"/>
      <c r="I17" s="379"/>
      <c r="J17" s="379"/>
      <c r="K17" s="379">
        <v>0</v>
      </c>
      <c r="L17" s="379">
        <v>0</v>
      </c>
      <c r="M17" s="379">
        <v>0</v>
      </c>
      <c r="N17" s="326">
        <f t="shared" si="0"/>
        <v>69.28</v>
      </c>
      <c r="O17" s="318">
        <f t="shared" si="2"/>
        <v>69.28</v>
      </c>
    </row>
    <row r="18" spans="1:15" s="25" customFormat="1" ht="12.6" customHeight="1" x14ac:dyDescent="0.2">
      <c r="A18" s="315" t="s">
        <v>216</v>
      </c>
      <c r="B18" s="379">
        <v>0</v>
      </c>
      <c r="C18" s="379">
        <v>0</v>
      </c>
      <c r="D18" s="379">
        <v>0</v>
      </c>
      <c r="E18" s="379"/>
      <c r="F18" s="379"/>
      <c r="G18" s="379"/>
      <c r="H18" s="379"/>
      <c r="I18" s="379"/>
      <c r="J18" s="379"/>
      <c r="K18" s="379">
        <v>0</v>
      </c>
      <c r="L18" s="379">
        <v>0</v>
      </c>
      <c r="M18" s="379">
        <v>0</v>
      </c>
      <c r="N18" s="326">
        <f t="shared" si="0"/>
        <v>0</v>
      </c>
      <c r="O18" s="318" t="str">
        <f t="shared" si="2"/>
        <v/>
      </c>
    </row>
    <row r="19" spans="1:15" s="25" customFormat="1" ht="12.6" customHeight="1" x14ac:dyDescent="0.2">
      <c r="A19" s="315" t="s">
        <v>277</v>
      </c>
      <c r="B19" s="379">
        <v>0</v>
      </c>
      <c r="C19" s="379">
        <v>0</v>
      </c>
      <c r="D19" s="379">
        <v>0</v>
      </c>
      <c r="E19" s="379"/>
      <c r="F19" s="379"/>
      <c r="G19" s="379"/>
      <c r="H19" s="379"/>
      <c r="I19" s="379"/>
      <c r="J19" s="379"/>
      <c r="K19" s="379">
        <v>0</v>
      </c>
      <c r="L19" s="379">
        <v>0</v>
      </c>
      <c r="M19" s="379">
        <v>0</v>
      </c>
      <c r="N19" s="326">
        <f t="shared" si="0"/>
        <v>0</v>
      </c>
      <c r="O19" s="318" t="str">
        <f t="shared" si="2"/>
        <v/>
      </c>
    </row>
    <row r="20" spans="1:15" s="25" customFormat="1" ht="12.6" customHeight="1" x14ac:dyDescent="0.2">
      <c r="A20" s="315" t="s">
        <v>158</v>
      </c>
      <c r="B20" s="379">
        <v>0</v>
      </c>
      <c r="C20" s="379">
        <v>7.24</v>
      </c>
      <c r="D20" s="379">
        <v>0</v>
      </c>
      <c r="E20" s="379"/>
      <c r="F20" s="379"/>
      <c r="G20" s="379"/>
      <c r="H20" s="379"/>
      <c r="I20" s="379"/>
      <c r="J20" s="379"/>
      <c r="K20" s="379">
        <v>0</v>
      </c>
      <c r="L20" s="379">
        <v>0</v>
      </c>
      <c r="M20" s="379">
        <v>0</v>
      </c>
      <c r="N20" s="326">
        <f t="shared" si="0"/>
        <v>7.24</v>
      </c>
      <c r="O20" s="318">
        <f t="shared" si="2"/>
        <v>7.24</v>
      </c>
    </row>
    <row r="21" spans="1:15" s="25" customFormat="1" ht="12.6" customHeight="1" x14ac:dyDescent="0.2">
      <c r="A21" s="315" t="s">
        <v>142</v>
      </c>
      <c r="B21" s="379">
        <v>0</v>
      </c>
      <c r="C21" s="379">
        <v>150</v>
      </c>
      <c r="D21" s="379">
        <v>0</v>
      </c>
      <c r="E21" s="379"/>
      <c r="F21" s="379"/>
      <c r="G21" s="379"/>
      <c r="H21" s="379"/>
      <c r="I21" s="379"/>
      <c r="J21" s="379"/>
      <c r="K21" s="379">
        <v>0</v>
      </c>
      <c r="L21" s="379">
        <v>0</v>
      </c>
      <c r="M21" s="379">
        <v>0</v>
      </c>
      <c r="N21" s="326">
        <f t="shared" si="0"/>
        <v>150</v>
      </c>
      <c r="O21" s="318">
        <f t="shared" si="2"/>
        <v>150</v>
      </c>
    </row>
    <row r="22" spans="1:15" s="25" customFormat="1" ht="12.6" customHeight="1" x14ac:dyDescent="0.2">
      <c r="A22" s="315" t="s">
        <v>88</v>
      </c>
      <c r="B22" s="379">
        <v>92.32</v>
      </c>
      <c r="C22" s="379">
        <v>0</v>
      </c>
      <c r="D22" s="379">
        <v>18</v>
      </c>
      <c r="E22" s="379"/>
      <c r="F22" s="379"/>
      <c r="G22" s="379"/>
      <c r="H22" s="379"/>
      <c r="I22" s="379"/>
      <c r="J22" s="379"/>
      <c r="K22" s="379">
        <v>0</v>
      </c>
      <c r="L22" s="379">
        <v>0</v>
      </c>
      <c r="M22" s="379">
        <v>0</v>
      </c>
      <c r="N22" s="326">
        <f t="shared" si="0"/>
        <v>110.32</v>
      </c>
      <c r="O22" s="318">
        <f t="shared" si="2"/>
        <v>55.16</v>
      </c>
    </row>
    <row r="23" spans="1:15" s="25" customFormat="1" ht="12.6" customHeight="1" x14ac:dyDescent="0.2">
      <c r="A23" s="315" t="s">
        <v>77</v>
      </c>
      <c r="B23" s="379">
        <v>0</v>
      </c>
      <c r="C23" s="379">
        <v>0</v>
      </c>
      <c r="D23" s="379">
        <v>0</v>
      </c>
      <c r="E23" s="379"/>
      <c r="F23" s="379"/>
      <c r="G23" s="379"/>
      <c r="H23" s="379"/>
      <c r="I23" s="379"/>
      <c r="J23" s="379"/>
      <c r="K23" s="379">
        <v>0</v>
      </c>
      <c r="L23" s="379">
        <v>0</v>
      </c>
      <c r="M23" s="379">
        <v>0</v>
      </c>
      <c r="N23" s="326">
        <f>SUM(B23:M23)</f>
        <v>0</v>
      </c>
      <c r="O23" s="318" t="str">
        <f t="shared" si="2"/>
        <v/>
      </c>
    </row>
    <row r="24" spans="1:15" s="25" customFormat="1" ht="12.6" customHeight="1" x14ac:dyDescent="0.2">
      <c r="A24" s="315" t="s">
        <v>111</v>
      </c>
      <c r="B24" s="379">
        <v>34.909999999999997</v>
      </c>
      <c r="C24" s="379">
        <v>40.01</v>
      </c>
      <c r="D24" s="379">
        <v>7.99</v>
      </c>
      <c r="E24" s="379"/>
      <c r="F24" s="379"/>
      <c r="G24" s="379"/>
      <c r="H24" s="379"/>
      <c r="I24" s="379"/>
      <c r="J24" s="379"/>
      <c r="K24" s="379">
        <v>0</v>
      </c>
      <c r="L24" s="379">
        <v>0</v>
      </c>
      <c r="M24" s="379">
        <v>0</v>
      </c>
      <c r="N24" s="326">
        <f t="shared" si="0"/>
        <v>82.909999999999982</v>
      </c>
      <c r="O24" s="318">
        <f t="shared" si="2"/>
        <v>27.63666666666666</v>
      </c>
    </row>
    <row r="25" spans="1:15" s="25" customFormat="1" ht="12.6" customHeight="1" x14ac:dyDescent="0.2">
      <c r="A25" s="315" t="s">
        <v>126</v>
      </c>
      <c r="B25" s="379">
        <v>0</v>
      </c>
      <c r="C25" s="379">
        <v>0</v>
      </c>
      <c r="D25" s="379">
        <v>0</v>
      </c>
      <c r="E25" s="379"/>
      <c r="F25" s="379"/>
      <c r="G25" s="379"/>
      <c r="H25" s="379"/>
      <c r="I25" s="379"/>
      <c r="J25" s="379"/>
      <c r="K25" s="379">
        <v>0</v>
      </c>
      <c r="L25" s="379">
        <v>0</v>
      </c>
      <c r="M25" s="379">
        <v>0</v>
      </c>
      <c r="N25" s="326">
        <f t="shared" si="0"/>
        <v>0</v>
      </c>
      <c r="O25" s="318" t="str">
        <f t="shared" si="2"/>
        <v/>
      </c>
    </row>
    <row r="26" spans="1:15" s="25" customFormat="1" ht="12.6" customHeight="1" x14ac:dyDescent="0.2">
      <c r="A26" s="315" t="s">
        <v>549</v>
      </c>
      <c r="B26" s="379">
        <v>0</v>
      </c>
      <c r="C26" s="379">
        <v>0</v>
      </c>
      <c r="D26" s="379">
        <v>0</v>
      </c>
      <c r="E26" s="379"/>
      <c r="F26" s="379"/>
      <c r="G26" s="379"/>
      <c r="H26" s="379"/>
      <c r="I26" s="379"/>
      <c r="J26" s="379"/>
      <c r="K26" s="379">
        <v>0</v>
      </c>
      <c r="L26" s="379">
        <v>0</v>
      </c>
      <c r="M26" s="379">
        <v>0</v>
      </c>
      <c r="N26" s="326">
        <f t="shared" si="0"/>
        <v>0</v>
      </c>
      <c r="O26" s="318" t="str">
        <f t="shared" si="2"/>
        <v/>
      </c>
    </row>
    <row r="27" spans="1:15" s="25" customFormat="1" ht="12.6" customHeight="1" x14ac:dyDescent="0.2">
      <c r="A27" s="315" t="s">
        <v>511</v>
      </c>
      <c r="B27" s="379">
        <v>0</v>
      </c>
      <c r="C27" s="379">
        <v>0</v>
      </c>
      <c r="D27" s="379">
        <v>0</v>
      </c>
      <c r="E27" s="379"/>
      <c r="F27" s="379"/>
      <c r="G27" s="379"/>
      <c r="H27" s="379"/>
      <c r="I27" s="379"/>
      <c r="J27" s="379"/>
      <c r="K27" s="379">
        <v>0</v>
      </c>
      <c r="L27" s="379">
        <v>0</v>
      </c>
      <c r="M27" s="379">
        <v>0</v>
      </c>
      <c r="N27" s="326">
        <f t="shared" si="0"/>
        <v>0</v>
      </c>
      <c r="O27" s="318" t="str">
        <f t="shared" si="2"/>
        <v/>
      </c>
    </row>
    <row r="28" spans="1:15" s="25" customFormat="1" ht="12.6" customHeight="1" x14ac:dyDescent="0.2">
      <c r="A28" s="315" t="s">
        <v>448</v>
      </c>
      <c r="B28" s="379">
        <v>0</v>
      </c>
      <c r="C28" s="379">
        <v>0</v>
      </c>
      <c r="D28" s="379">
        <v>0</v>
      </c>
      <c r="E28" s="379"/>
      <c r="F28" s="379"/>
      <c r="G28" s="379"/>
      <c r="H28" s="379"/>
      <c r="I28" s="379"/>
      <c r="J28" s="379"/>
      <c r="K28" s="379">
        <v>0</v>
      </c>
      <c r="L28" s="379">
        <v>0</v>
      </c>
      <c r="M28" s="379">
        <v>0</v>
      </c>
      <c r="N28" s="326">
        <f>SUM(B28:M28)</f>
        <v>0</v>
      </c>
      <c r="O28" s="318" t="str">
        <f t="shared" si="2"/>
        <v/>
      </c>
    </row>
    <row r="29" spans="1:15" s="25" customFormat="1" ht="12.6" customHeight="1" x14ac:dyDescent="0.2">
      <c r="A29" s="315" t="s">
        <v>244</v>
      </c>
      <c r="B29" s="379">
        <v>0</v>
      </c>
      <c r="C29" s="379">
        <v>0</v>
      </c>
      <c r="D29" s="379">
        <v>0</v>
      </c>
      <c r="E29" s="379"/>
      <c r="F29" s="379"/>
      <c r="G29" s="379"/>
      <c r="H29" s="379"/>
      <c r="I29" s="379"/>
      <c r="J29" s="379"/>
      <c r="K29" s="379">
        <v>0</v>
      </c>
      <c r="L29" s="379">
        <v>0</v>
      </c>
      <c r="M29" s="379">
        <v>0</v>
      </c>
      <c r="N29" s="326">
        <f t="shared" si="0"/>
        <v>0</v>
      </c>
      <c r="O29" s="318" t="str">
        <f t="shared" si="2"/>
        <v/>
      </c>
    </row>
    <row r="30" spans="1:15" s="25" customFormat="1" ht="12.6" customHeight="1" x14ac:dyDescent="0.2">
      <c r="A30" s="315" t="s">
        <v>531</v>
      </c>
      <c r="B30" s="379">
        <v>0</v>
      </c>
      <c r="C30" s="379">
        <v>0</v>
      </c>
      <c r="D30" s="379">
        <v>0</v>
      </c>
      <c r="E30" s="379"/>
      <c r="F30" s="379"/>
      <c r="G30" s="379"/>
      <c r="H30" s="379"/>
      <c r="I30" s="379"/>
      <c r="J30" s="379"/>
      <c r="K30" s="379">
        <v>0</v>
      </c>
      <c r="L30" s="379">
        <v>0</v>
      </c>
      <c r="M30" s="379">
        <v>0</v>
      </c>
      <c r="N30" s="326">
        <f>SUM(B30:M30)</f>
        <v>0</v>
      </c>
      <c r="O30" s="318" t="str">
        <f t="shared" si="2"/>
        <v/>
      </c>
    </row>
    <row r="31" spans="1:15" s="25" customFormat="1" ht="12.6" customHeight="1" x14ac:dyDescent="0.2">
      <c r="A31" s="324" t="s">
        <v>225</v>
      </c>
      <c r="B31" s="379">
        <v>0</v>
      </c>
      <c r="C31" s="379">
        <v>0</v>
      </c>
      <c r="D31" s="379">
        <v>0</v>
      </c>
      <c r="E31" s="379"/>
      <c r="F31" s="379"/>
      <c r="G31" s="379"/>
      <c r="H31" s="379"/>
      <c r="I31" s="379"/>
      <c r="J31" s="379"/>
      <c r="K31" s="379">
        <v>0</v>
      </c>
      <c r="L31" s="379">
        <v>0</v>
      </c>
      <c r="M31" s="379">
        <v>0</v>
      </c>
      <c r="N31" s="395">
        <f>SUM(B31:M31)</f>
        <v>0</v>
      </c>
      <c r="O31" s="318" t="str">
        <f t="shared" si="2"/>
        <v/>
      </c>
    </row>
    <row r="32" spans="1:15" s="25" customFormat="1" ht="12.6" customHeight="1" x14ac:dyDescent="0.2">
      <c r="A32" s="68" t="s">
        <v>666</v>
      </c>
      <c r="B32" s="379"/>
      <c r="C32" s="379"/>
      <c r="D32" s="379">
        <v>118.61</v>
      </c>
      <c r="E32" s="379"/>
      <c r="F32" s="379"/>
      <c r="G32" s="379"/>
      <c r="H32" s="379"/>
      <c r="I32" s="379"/>
      <c r="J32" s="379"/>
      <c r="K32" s="379"/>
      <c r="L32" s="379"/>
      <c r="M32" s="379"/>
      <c r="N32" s="75"/>
      <c r="O32" s="318">
        <f t="shared" si="2"/>
        <v>118.61</v>
      </c>
    </row>
    <row r="33" spans="1:15" s="25" customFormat="1" ht="12.6" customHeight="1" x14ac:dyDescent="0.2">
      <c r="A33" s="325" t="s">
        <v>372</v>
      </c>
      <c r="B33" s="379">
        <v>29.81</v>
      </c>
      <c r="C33" s="379">
        <v>29.81</v>
      </c>
      <c r="D33" s="379">
        <v>29.81</v>
      </c>
      <c r="E33" s="379"/>
      <c r="F33" s="379"/>
      <c r="G33" s="379"/>
      <c r="H33" s="379"/>
      <c r="I33" s="379"/>
      <c r="J33" s="379"/>
      <c r="K33" s="379">
        <v>0</v>
      </c>
      <c r="L33" s="379">
        <v>0</v>
      </c>
      <c r="M33" s="379">
        <v>0</v>
      </c>
      <c r="N33" s="320">
        <f>SUM(B33:M33)</f>
        <v>89.429999999999993</v>
      </c>
      <c r="O33" s="318">
        <f t="shared" si="2"/>
        <v>29.81</v>
      </c>
    </row>
    <row r="34" spans="1:15" s="25" customFormat="1" ht="12.6" customHeight="1" x14ac:dyDescent="0.2">
      <c r="A34" s="315" t="s">
        <v>524</v>
      </c>
      <c r="B34" s="379">
        <v>0</v>
      </c>
      <c r="C34" s="379">
        <v>750</v>
      </c>
      <c r="D34" s="379">
        <v>1100</v>
      </c>
      <c r="E34" s="379"/>
      <c r="F34" s="379"/>
      <c r="G34" s="379"/>
      <c r="H34" s="379"/>
      <c r="I34" s="379"/>
      <c r="J34" s="379"/>
      <c r="K34" s="379">
        <v>0</v>
      </c>
      <c r="L34" s="379">
        <v>0</v>
      </c>
      <c r="M34" s="379">
        <v>0</v>
      </c>
      <c r="N34" s="326">
        <f t="shared" si="0"/>
        <v>1850</v>
      </c>
      <c r="O34" s="318">
        <f t="shared" si="2"/>
        <v>925</v>
      </c>
    </row>
    <row r="35" spans="1:15" s="25" customFormat="1" ht="12.6" customHeight="1" x14ac:dyDescent="0.2">
      <c r="A35" s="315" t="s">
        <v>617</v>
      </c>
      <c r="B35" s="379">
        <v>0</v>
      </c>
      <c r="C35" s="379">
        <v>0</v>
      </c>
      <c r="D35" s="379">
        <v>0</v>
      </c>
      <c r="E35" s="379"/>
      <c r="F35" s="379"/>
      <c r="G35" s="379"/>
      <c r="H35" s="379"/>
      <c r="I35" s="379"/>
      <c r="J35" s="379"/>
      <c r="K35" s="379">
        <v>0</v>
      </c>
      <c r="L35" s="379">
        <v>0</v>
      </c>
      <c r="M35" s="379">
        <v>0</v>
      </c>
      <c r="N35" s="326">
        <f>SUM(B35:M35)</f>
        <v>0</v>
      </c>
      <c r="O35" s="318" t="str">
        <f t="shared" si="2"/>
        <v/>
      </c>
    </row>
    <row r="36" spans="1:15" s="25" customFormat="1" ht="12.6" customHeight="1" x14ac:dyDescent="0.2">
      <c r="A36" s="315" t="s">
        <v>554</v>
      </c>
      <c r="B36" s="379">
        <v>0</v>
      </c>
      <c r="C36" s="379">
        <v>0</v>
      </c>
      <c r="D36" s="379">
        <v>0</v>
      </c>
      <c r="E36" s="379"/>
      <c r="F36" s="379"/>
      <c r="G36" s="379"/>
      <c r="H36" s="379"/>
      <c r="I36" s="379"/>
      <c r="J36" s="379"/>
      <c r="K36" s="379">
        <v>0</v>
      </c>
      <c r="L36" s="379">
        <v>0</v>
      </c>
      <c r="M36" s="379">
        <v>0</v>
      </c>
      <c r="N36" s="326">
        <f>SUM(B36:M36)</f>
        <v>0</v>
      </c>
      <c r="O36" s="318" t="str">
        <f t="shared" si="2"/>
        <v/>
      </c>
    </row>
    <row r="37" spans="1:15" s="25" customFormat="1" ht="12.6" customHeight="1" x14ac:dyDescent="0.2">
      <c r="A37" s="315" t="s">
        <v>555</v>
      </c>
      <c r="B37" s="379">
        <v>0</v>
      </c>
      <c r="C37" s="379">
        <v>0</v>
      </c>
      <c r="D37" s="379">
        <v>0</v>
      </c>
      <c r="E37" s="379"/>
      <c r="F37" s="379"/>
      <c r="G37" s="379"/>
      <c r="H37" s="379"/>
      <c r="I37" s="379"/>
      <c r="J37" s="379"/>
      <c r="K37" s="379">
        <v>0</v>
      </c>
      <c r="L37" s="379">
        <v>0</v>
      </c>
      <c r="M37" s="379">
        <v>0</v>
      </c>
      <c r="N37" s="326">
        <f>SUM(B37:M37)</f>
        <v>0</v>
      </c>
      <c r="O37" s="318" t="str">
        <f t="shared" si="2"/>
        <v/>
      </c>
    </row>
    <row r="38" spans="1:15" s="25" customFormat="1" ht="12.6" customHeight="1" x14ac:dyDescent="0.2">
      <c r="A38" s="315" t="s">
        <v>556</v>
      </c>
      <c r="B38" s="379">
        <v>0</v>
      </c>
      <c r="C38" s="379">
        <v>0</v>
      </c>
      <c r="D38" s="379">
        <v>0</v>
      </c>
      <c r="E38" s="379"/>
      <c r="F38" s="379"/>
      <c r="G38" s="379"/>
      <c r="H38" s="379"/>
      <c r="I38" s="379"/>
      <c r="J38" s="379"/>
      <c r="K38" s="379">
        <v>0</v>
      </c>
      <c r="L38" s="379">
        <v>0</v>
      </c>
      <c r="M38" s="379">
        <v>0</v>
      </c>
      <c r="N38" s="326">
        <f t="shared" si="0"/>
        <v>0</v>
      </c>
      <c r="O38" s="318" t="str">
        <f t="shared" si="2"/>
        <v/>
      </c>
    </row>
    <row r="39" spans="1:15" s="25" customFormat="1" ht="12.6" customHeight="1" x14ac:dyDescent="0.2">
      <c r="A39" s="315" t="s">
        <v>501</v>
      </c>
      <c r="B39" s="379">
        <v>81.900000000000006</v>
      </c>
      <c r="C39" s="379">
        <v>51.6</v>
      </c>
      <c r="D39" s="379">
        <v>51.6</v>
      </c>
      <c r="E39" s="379"/>
      <c r="F39" s="379"/>
      <c r="G39" s="379"/>
      <c r="H39" s="379"/>
      <c r="I39" s="379"/>
      <c r="J39" s="379"/>
      <c r="K39" s="379">
        <v>0</v>
      </c>
      <c r="L39" s="379">
        <v>0</v>
      </c>
      <c r="M39" s="379">
        <v>0</v>
      </c>
      <c r="N39" s="326">
        <f>SUM(B39:M39)</f>
        <v>185.1</v>
      </c>
      <c r="O39" s="318">
        <f t="shared" si="2"/>
        <v>61.699999999999996</v>
      </c>
    </row>
    <row r="40" spans="1:15" s="25" customFormat="1" ht="12.6" customHeight="1" x14ac:dyDescent="0.2">
      <c r="A40" s="315" t="s">
        <v>95</v>
      </c>
      <c r="B40" s="379">
        <v>162.12</v>
      </c>
      <c r="C40" s="379">
        <v>153.58000000000001</v>
      </c>
      <c r="D40" s="379">
        <v>154.9</v>
      </c>
      <c r="E40" s="379"/>
      <c r="F40" s="379"/>
      <c r="G40" s="379"/>
      <c r="H40" s="379"/>
      <c r="I40" s="379"/>
      <c r="J40" s="379"/>
      <c r="K40" s="379">
        <v>0</v>
      </c>
      <c r="L40" s="379">
        <v>0</v>
      </c>
      <c r="M40" s="379">
        <v>0</v>
      </c>
      <c r="N40" s="326">
        <f>SUM(B40:M40)</f>
        <v>470.6</v>
      </c>
      <c r="O40" s="318">
        <f t="shared" si="2"/>
        <v>156.86666666666667</v>
      </c>
    </row>
    <row r="41" spans="1:15" s="25" customFormat="1" ht="12.6" customHeight="1" x14ac:dyDescent="0.2">
      <c r="A41" s="315" t="s">
        <v>184</v>
      </c>
      <c r="B41" s="379">
        <v>0</v>
      </c>
      <c r="C41" s="379">
        <v>0</v>
      </c>
      <c r="D41" s="379">
        <v>0</v>
      </c>
      <c r="E41" s="379"/>
      <c r="F41" s="379"/>
      <c r="G41" s="379"/>
      <c r="H41" s="379"/>
      <c r="I41" s="379"/>
      <c r="J41" s="379"/>
      <c r="K41" s="379">
        <v>0</v>
      </c>
      <c r="L41" s="379">
        <v>0</v>
      </c>
      <c r="M41" s="379">
        <v>0</v>
      </c>
      <c r="N41" s="326">
        <f>SUM(B41:M41)</f>
        <v>0</v>
      </c>
      <c r="O41" s="318" t="str">
        <f t="shared" si="2"/>
        <v/>
      </c>
    </row>
    <row r="42" spans="1:15" s="25" customFormat="1" ht="12.6" customHeight="1" x14ac:dyDescent="0.2">
      <c r="A42" s="315" t="s">
        <v>98</v>
      </c>
      <c r="B42" s="379">
        <v>220</v>
      </c>
      <c r="C42" s="379">
        <v>0</v>
      </c>
      <c r="D42" s="379">
        <v>280</v>
      </c>
      <c r="E42" s="379"/>
      <c r="F42" s="379"/>
      <c r="G42" s="379"/>
      <c r="H42" s="379"/>
      <c r="I42" s="379"/>
      <c r="J42" s="379"/>
      <c r="K42" s="379">
        <v>0</v>
      </c>
      <c r="L42" s="379">
        <v>0</v>
      </c>
      <c r="M42" s="379">
        <v>0</v>
      </c>
      <c r="N42" s="326">
        <f t="shared" si="0"/>
        <v>500</v>
      </c>
      <c r="O42" s="318">
        <f t="shared" si="2"/>
        <v>250</v>
      </c>
    </row>
    <row r="43" spans="1:15" s="25" customFormat="1" ht="12.6" customHeight="1" x14ac:dyDescent="0.2">
      <c r="A43" s="315" t="s">
        <v>248</v>
      </c>
      <c r="B43" s="379">
        <v>0</v>
      </c>
      <c r="C43" s="379">
        <v>0</v>
      </c>
      <c r="D43" s="379">
        <v>0</v>
      </c>
      <c r="E43" s="379"/>
      <c r="F43" s="379"/>
      <c r="G43" s="379"/>
      <c r="H43" s="379"/>
      <c r="I43" s="379"/>
      <c r="J43" s="379"/>
      <c r="K43" s="379">
        <v>0</v>
      </c>
      <c r="L43" s="379">
        <v>0</v>
      </c>
      <c r="M43" s="379">
        <v>0</v>
      </c>
      <c r="N43" s="326"/>
      <c r="O43" s="318" t="str">
        <f t="shared" si="2"/>
        <v/>
      </c>
    </row>
    <row r="44" spans="1:15" s="25" customFormat="1" ht="12.6" customHeight="1" x14ac:dyDescent="0.2">
      <c r="A44" s="315" t="s">
        <v>96</v>
      </c>
      <c r="B44" s="379">
        <v>345.31</v>
      </c>
      <c r="C44" s="379">
        <v>395.6</v>
      </c>
      <c r="D44" s="379">
        <v>395.6</v>
      </c>
      <c r="E44" s="379"/>
      <c r="F44" s="379"/>
      <c r="G44" s="379"/>
      <c r="H44" s="379"/>
      <c r="I44" s="379"/>
      <c r="J44" s="379"/>
      <c r="K44" s="379">
        <v>0</v>
      </c>
      <c r="L44" s="379">
        <v>0</v>
      </c>
      <c r="M44" s="379">
        <v>0</v>
      </c>
      <c r="N44" s="326">
        <f t="shared" si="0"/>
        <v>1136.5100000000002</v>
      </c>
      <c r="O44" s="318">
        <f t="shared" si="2"/>
        <v>378.83666666666676</v>
      </c>
    </row>
    <row r="45" spans="1:15" s="25" customFormat="1" ht="12.6" customHeight="1" x14ac:dyDescent="0.2">
      <c r="A45" s="315" t="s">
        <v>74</v>
      </c>
      <c r="B45" s="379">
        <v>0</v>
      </c>
      <c r="C45" s="379">
        <v>0</v>
      </c>
      <c r="D45" s="379">
        <v>240</v>
      </c>
      <c r="E45" s="379"/>
      <c r="F45" s="379"/>
      <c r="G45" s="379"/>
      <c r="H45" s="379"/>
      <c r="I45" s="379"/>
      <c r="J45" s="379"/>
      <c r="K45" s="379">
        <v>0</v>
      </c>
      <c r="L45" s="379">
        <v>0</v>
      </c>
      <c r="M45" s="379">
        <v>0</v>
      </c>
      <c r="N45" s="326">
        <f>SUM(B45:M45)</f>
        <v>240</v>
      </c>
      <c r="O45" s="318">
        <f t="shared" si="2"/>
        <v>240</v>
      </c>
    </row>
    <row r="46" spans="1:15" s="25" customFormat="1" ht="12.6" customHeight="1" x14ac:dyDescent="0.2">
      <c r="A46" s="315" t="s">
        <v>201</v>
      </c>
      <c r="B46" s="379">
        <v>0</v>
      </c>
      <c r="C46" s="379">
        <v>0</v>
      </c>
      <c r="D46" s="379">
        <v>0</v>
      </c>
      <c r="E46" s="379"/>
      <c r="F46" s="379"/>
      <c r="G46" s="379"/>
      <c r="H46" s="379"/>
      <c r="I46" s="379"/>
      <c r="J46" s="379"/>
      <c r="K46" s="379">
        <v>0</v>
      </c>
      <c r="L46" s="379">
        <v>0</v>
      </c>
      <c r="M46" s="379">
        <v>0</v>
      </c>
      <c r="N46" s="326">
        <f>SUM(B46:M46)</f>
        <v>0</v>
      </c>
      <c r="O46" s="318" t="str">
        <f t="shared" si="2"/>
        <v/>
      </c>
    </row>
    <row r="47" spans="1:15" s="25" customFormat="1" ht="12.6" customHeight="1" x14ac:dyDescent="0.2">
      <c r="A47" s="315" t="s">
        <v>75</v>
      </c>
      <c r="B47" s="379">
        <v>591.62</v>
      </c>
      <c r="C47" s="379">
        <v>712.7</v>
      </c>
      <c r="D47" s="379">
        <v>620.27</v>
      </c>
      <c r="E47" s="379"/>
      <c r="F47" s="379"/>
      <c r="G47" s="379"/>
      <c r="H47" s="379"/>
      <c r="I47" s="379"/>
      <c r="J47" s="379"/>
      <c r="K47" s="379">
        <v>0</v>
      </c>
      <c r="L47" s="379">
        <v>0</v>
      </c>
      <c r="M47" s="379">
        <v>0</v>
      </c>
      <c r="N47" s="326">
        <f t="shared" si="0"/>
        <v>1924.5900000000001</v>
      </c>
      <c r="O47" s="318">
        <f t="shared" si="2"/>
        <v>641.53000000000009</v>
      </c>
    </row>
    <row r="48" spans="1:15" s="25" customFormat="1" ht="12.6" customHeight="1" x14ac:dyDescent="0.2">
      <c r="A48" s="315" t="s">
        <v>79</v>
      </c>
      <c r="B48" s="379">
        <v>42</v>
      </c>
      <c r="C48" s="379">
        <v>42</v>
      </c>
      <c r="D48" s="379">
        <v>42</v>
      </c>
      <c r="E48" s="379"/>
      <c r="F48" s="379"/>
      <c r="G48" s="379"/>
      <c r="H48" s="379"/>
      <c r="I48" s="379"/>
      <c r="J48" s="379"/>
      <c r="K48" s="379">
        <v>0</v>
      </c>
      <c r="L48" s="379">
        <v>0</v>
      </c>
      <c r="M48" s="379">
        <v>0</v>
      </c>
      <c r="N48" s="326">
        <f t="shared" si="0"/>
        <v>126</v>
      </c>
      <c r="O48" s="318">
        <f t="shared" si="2"/>
        <v>42</v>
      </c>
    </row>
    <row r="49" spans="1:15" s="25" customFormat="1" ht="12.6" customHeight="1" x14ac:dyDescent="0.2">
      <c r="A49" s="315" t="s">
        <v>81</v>
      </c>
      <c r="B49" s="379">
        <v>86.04</v>
      </c>
      <c r="C49" s="379">
        <v>89.6</v>
      </c>
      <c r="D49" s="379">
        <v>87.8</v>
      </c>
      <c r="E49" s="379"/>
      <c r="F49" s="379"/>
      <c r="G49" s="379"/>
      <c r="H49" s="379"/>
      <c r="I49" s="379"/>
      <c r="J49" s="379"/>
      <c r="K49" s="379">
        <v>0</v>
      </c>
      <c r="L49" s="379">
        <v>0</v>
      </c>
      <c r="M49" s="379">
        <v>0</v>
      </c>
      <c r="N49" s="326">
        <f t="shared" si="0"/>
        <v>263.44</v>
      </c>
      <c r="O49" s="318">
        <f t="shared" si="2"/>
        <v>87.813333333333333</v>
      </c>
    </row>
    <row r="50" spans="1:15" s="25" customFormat="1" ht="12.6" customHeight="1" x14ac:dyDescent="0.2">
      <c r="A50" s="315" t="s">
        <v>87</v>
      </c>
      <c r="B50" s="379">
        <v>2.35</v>
      </c>
      <c r="C50" s="379">
        <v>9.58</v>
      </c>
      <c r="D50" s="379">
        <v>0</v>
      </c>
      <c r="E50" s="379"/>
      <c r="F50" s="379"/>
      <c r="G50" s="379"/>
      <c r="H50" s="379"/>
      <c r="I50" s="379"/>
      <c r="J50" s="379"/>
      <c r="K50" s="379">
        <v>0</v>
      </c>
      <c r="L50" s="379">
        <v>0</v>
      </c>
      <c r="M50" s="379">
        <v>0</v>
      </c>
      <c r="N50" s="326">
        <f t="shared" si="0"/>
        <v>11.93</v>
      </c>
      <c r="O50" s="318">
        <f t="shared" si="2"/>
        <v>5.9649999999999999</v>
      </c>
    </row>
    <row r="51" spans="1:15" s="25" customFormat="1" ht="12.6" customHeight="1" thickBot="1" x14ac:dyDescent="0.25">
      <c r="A51" s="327" t="s">
        <v>1</v>
      </c>
      <c r="B51" s="383">
        <f t="shared" ref="B51:N51" si="3">SUM(B7:B50)</f>
        <v>2203.3799999999997</v>
      </c>
      <c r="C51" s="383">
        <f t="shared" si="3"/>
        <v>2913.89</v>
      </c>
      <c r="D51" s="383">
        <f t="shared" si="3"/>
        <v>4179.9799999999996</v>
      </c>
      <c r="E51" s="383">
        <f t="shared" si="3"/>
        <v>0</v>
      </c>
      <c r="F51" s="383">
        <f t="shared" si="3"/>
        <v>0</v>
      </c>
      <c r="G51" s="383">
        <f t="shared" si="3"/>
        <v>0</v>
      </c>
      <c r="H51" s="383">
        <f t="shared" si="3"/>
        <v>0</v>
      </c>
      <c r="I51" s="383">
        <f>SUM(I7:I50)</f>
        <v>0</v>
      </c>
      <c r="J51" s="383">
        <f t="shared" si="3"/>
        <v>0</v>
      </c>
      <c r="K51" s="383">
        <f>SUM(K7:K50)</f>
        <v>0</v>
      </c>
      <c r="L51" s="383">
        <f t="shared" si="3"/>
        <v>0</v>
      </c>
      <c r="M51" s="397">
        <f t="shared" si="3"/>
        <v>0</v>
      </c>
      <c r="N51" s="398">
        <f t="shared" si="3"/>
        <v>9178.6400000000012</v>
      </c>
      <c r="O51" s="329">
        <f>IFERROR(AVERAGEIF(B51:M51,"&gt;0"),"")</f>
        <v>3099.0833333333335</v>
      </c>
    </row>
    <row r="52" spans="1:15" s="70" customFormat="1" ht="12.6" customHeight="1" thickBo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s="25" customFormat="1" ht="12.6" customHeight="1" thickBot="1" x14ac:dyDescent="0.25">
      <c r="A53" s="360" t="s">
        <v>2</v>
      </c>
      <c r="B53" s="361">
        <f t="shared" ref="B53:O53" si="4">B6</f>
        <v>43831</v>
      </c>
      <c r="C53" s="362">
        <f t="shared" si="4"/>
        <v>43862</v>
      </c>
      <c r="D53" s="362">
        <f t="shared" si="4"/>
        <v>43891</v>
      </c>
      <c r="E53" s="362">
        <f t="shared" si="4"/>
        <v>43922</v>
      </c>
      <c r="F53" s="362">
        <f t="shared" si="4"/>
        <v>43952</v>
      </c>
      <c r="G53" s="362">
        <f t="shared" si="4"/>
        <v>43983</v>
      </c>
      <c r="H53" s="362">
        <f t="shared" si="4"/>
        <v>44013</v>
      </c>
      <c r="I53" s="362">
        <f t="shared" si="4"/>
        <v>44044</v>
      </c>
      <c r="J53" s="362">
        <f t="shared" si="4"/>
        <v>44075</v>
      </c>
      <c r="K53" s="362">
        <f t="shared" si="4"/>
        <v>44105</v>
      </c>
      <c r="L53" s="362">
        <f t="shared" si="4"/>
        <v>44136</v>
      </c>
      <c r="M53" s="399">
        <f t="shared" si="4"/>
        <v>44166</v>
      </c>
      <c r="N53" s="400" t="str">
        <f t="shared" si="4"/>
        <v>Total</v>
      </c>
      <c r="O53" s="400" t="str">
        <f t="shared" si="4"/>
        <v>Média</v>
      </c>
    </row>
    <row r="54" spans="1:15" s="25" customFormat="1" ht="12.6" customHeight="1" x14ac:dyDescent="0.2">
      <c r="A54" s="340" t="s">
        <v>5</v>
      </c>
      <c r="B54" s="379">
        <v>0</v>
      </c>
      <c r="C54" s="379">
        <v>4000</v>
      </c>
      <c r="D54" s="379">
        <v>4500</v>
      </c>
      <c r="E54" s="379"/>
      <c r="F54" s="379"/>
      <c r="G54" s="379"/>
      <c r="H54" s="379"/>
      <c r="I54" s="379"/>
      <c r="J54" s="379"/>
      <c r="K54" s="379">
        <v>0</v>
      </c>
      <c r="L54" s="379">
        <v>0</v>
      </c>
      <c r="M54" s="379">
        <v>0</v>
      </c>
      <c r="N54" s="326">
        <f t="shared" ref="N54:N62" si="5">SUM(B54:M54)</f>
        <v>8500</v>
      </c>
      <c r="O54" s="318">
        <f>IFERROR(AVERAGEIF(B54:M54,"&gt;0"),"")</f>
        <v>4250</v>
      </c>
    </row>
    <row r="55" spans="1:15" s="25" customFormat="1" ht="12.6" customHeight="1" x14ac:dyDescent="0.2">
      <c r="A55" s="340" t="s">
        <v>292</v>
      </c>
      <c r="B55" s="379">
        <v>0</v>
      </c>
      <c r="C55" s="379">
        <v>0</v>
      </c>
      <c r="D55" s="379">
        <v>0</v>
      </c>
      <c r="E55" s="379"/>
      <c r="F55" s="379"/>
      <c r="G55" s="379"/>
      <c r="H55" s="379"/>
      <c r="I55" s="379"/>
      <c r="J55" s="379"/>
      <c r="K55" s="379">
        <v>0</v>
      </c>
      <c r="L55" s="379">
        <v>0</v>
      </c>
      <c r="M55" s="379">
        <v>0</v>
      </c>
      <c r="N55" s="326">
        <f t="shared" si="5"/>
        <v>0</v>
      </c>
      <c r="O55" s="318" t="str">
        <f t="shared" ref="O55:O61" si="6">IFERROR(AVERAGEIF(B55:M55,"&gt;0"),"")</f>
        <v/>
      </c>
    </row>
    <row r="56" spans="1:15" s="25" customFormat="1" ht="12.6" customHeight="1" x14ac:dyDescent="0.2">
      <c r="A56" s="340" t="s">
        <v>557</v>
      </c>
      <c r="B56" s="379">
        <v>0</v>
      </c>
      <c r="C56" s="379">
        <v>0</v>
      </c>
      <c r="D56" s="379">
        <v>0</v>
      </c>
      <c r="E56" s="379"/>
      <c r="F56" s="379"/>
      <c r="G56" s="379"/>
      <c r="H56" s="379"/>
      <c r="I56" s="379"/>
      <c r="J56" s="379"/>
      <c r="K56" s="379">
        <v>0</v>
      </c>
      <c r="L56" s="379">
        <v>0</v>
      </c>
      <c r="M56" s="379">
        <v>0</v>
      </c>
      <c r="N56" s="326">
        <f>SUM(B56:M56)</f>
        <v>0</v>
      </c>
      <c r="O56" s="318" t="str">
        <f t="shared" si="6"/>
        <v/>
      </c>
    </row>
    <row r="57" spans="1:15" s="25" customFormat="1" ht="12.6" customHeight="1" x14ac:dyDescent="0.2">
      <c r="A57" s="340" t="s">
        <v>148</v>
      </c>
      <c r="B57" s="379">
        <v>0</v>
      </c>
      <c r="C57" s="379">
        <v>0</v>
      </c>
      <c r="D57" s="379">
        <v>0</v>
      </c>
      <c r="E57" s="379"/>
      <c r="F57" s="379"/>
      <c r="G57" s="379"/>
      <c r="H57" s="379"/>
      <c r="I57" s="379"/>
      <c r="J57" s="379"/>
      <c r="K57" s="379">
        <v>0</v>
      </c>
      <c r="L57" s="379">
        <v>0</v>
      </c>
      <c r="M57" s="379">
        <v>0</v>
      </c>
      <c r="N57" s="326">
        <f t="shared" si="5"/>
        <v>0</v>
      </c>
      <c r="O57" s="318" t="str">
        <f t="shared" si="6"/>
        <v/>
      </c>
    </row>
    <row r="58" spans="1:15" s="25" customFormat="1" ht="12.6" customHeight="1" x14ac:dyDescent="0.2">
      <c r="A58" s="340" t="s">
        <v>179</v>
      </c>
      <c r="B58" s="379">
        <v>0</v>
      </c>
      <c r="C58" s="379">
        <v>0</v>
      </c>
      <c r="D58" s="379">
        <v>0</v>
      </c>
      <c r="E58" s="379"/>
      <c r="F58" s="379"/>
      <c r="G58" s="379"/>
      <c r="H58" s="379"/>
      <c r="I58" s="379"/>
      <c r="J58" s="379"/>
      <c r="K58" s="379">
        <v>0</v>
      </c>
      <c r="L58" s="379">
        <v>0</v>
      </c>
      <c r="M58" s="379">
        <v>0</v>
      </c>
      <c r="N58" s="326">
        <f t="shared" si="5"/>
        <v>0</v>
      </c>
      <c r="O58" s="318" t="str">
        <f t="shared" si="6"/>
        <v/>
      </c>
    </row>
    <row r="59" spans="1:15" s="25" customFormat="1" ht="12.6" customHeight="1" x14ac:dyDescent="0.2">
      <c r="A59" s="367" t="s">
        <v>3</v>
      </c>
      <c r="B59" s="379">
        <v>46.2</v>
      </c>
      <c r="C59" s="379">
        <v>148.69999999999999</v>
      </c>
      <c r="D59" s="379">
        <v>0.6</v>
      </c>
      <c r="E59" s="379"/>
      <c r="F59" s="379"/>
      <c r="G59" s="379"/>
      <c r="H59" s="379"/>
      <c r="I59" s="379"/>
      <c r="J59" s="379"/>
      <c r="K59" s="379">
        <v>0</v>
      </c>
      <c r="L59" s="379">
        <v>0</v>
      </c>
      <c r="M59" s="379">
        <v>0</v>
      </c>
      <c r="N59" s="326">
        <f t="shared" si="5"/>
        <v>195.49999999999997</v>
      </c>
      <c r="O59" s="318">
        <f t="shared" si="6"/>
        <v>65.166666666666657</v>
      </c>
    </row>
    <row r="60" spans="1:15" s="25" customFormat="1" ht="12.6" customHeight="1" x14ac:dyDescent="0.2">
      <c r="A60" s="367" t="s">
        <v>683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>
        <v>0</v>
      </c>
      <c r="L60" s="379">
        <v>0</v>
      </c>
      <c r="M60" s="379">
        <v>0</v>
      </c>
      <c r="N60" s="326"/>
      <c r="O60" s="318"/>
    </row>
    <row r="61" spans="1:15" s="25" customFormat="1" ht="12.6" customHeight="1" x14ac:dyDescent="0.2">
      <c r="A61" s="367" t="s">
        <v>65</v>
      </c>
      <c r="B61" s="379">
        <v>77.78</v>
      </c>
      <c r="C61" s="379">
        <v>55.5</v>
      </c>
      <c r="D61" s="379">
        <v>0</v>
      </c>
      <c r="E61" s="379"/>
      <c r="F61" s="379"/>
      <c r="G61" s="379"/>
      <c r="H61" s="379"/>
      <c r="I61" s="379"/>
      <c r="J61" s="379"/>
      <c r="K61" s="379">
        <v>0</v>
      </c>
      <c r="L61" s="379">
        <v>0</v>
      </c>
      <c r="M61" s="379">
        <v>0</v>
      </c>
      <c r="N61" s="326">
        <f t="shared" si="5"/>
        <v>133.28</v>
      </c>
      <c r="O61" s="318">
        <f t="shared" si="6"/>
        <v>66.64</v>
      </c>
    </row>
    <row r="62" spans="1:15" s="25" customFormat="1" ht="12.6" customHeight="1" thickBot="1" x14ac:dyDescent="0.25">
      <c r="A62" s="369" t="s">
        <v>1</v>
      </c>
      <c r="B62" s="370">
        <f>SUM(B54:B61)</f>
        <v>123.98</v>
      </c>
      <c r="C62" s="370">
        <f t="shared" ref="C62:M62" si="7">SUM(C54:C61)</f>
        <v>4204.2</v>
      </c>
      <c r="D62" s="370">
        <f>SUM(D54:D61)</f>
        <v>4500.6000000000004</v>
      </c>
      <c r="E62" s="370">
        <f t="shared" si="7"/>
        <v>0</v>
      </c>
      <c r="F62" s="370">
        <f t="shared" si="7"/>
        <v>0</v>
      </c>
      <c r="G62" s="370">
        <f t="shared" si="7"/>
        <v>0</v>
      </c>
      <c r="H62" s="370">
        <f t="shared" si="7"/>
        <v>0</v>
      </c>
      <c r="I62" s="370">
        <f t="shared" si="7"/>
        <v>0</v>
      </c>
      <c r="J62" s="370">
        <f t="shared" si="7"/>
        <v>0</v>
      </c>
      <c r="K62" s="370">
        <f t="shared" si="7"/>
        <v>0</v>
      </c>
      <c r="L62" s="370">
        <f t="shared" si="7"/>
        <v>0</v>
      </c>
      <c r="M62" s="370">
        <f t="shared" si="7"/>
        <v>0</v>
      </c>
      <c r="N62" s="401">
        <f t="shared" si="5"/>
        <v>8828.7799999999988</v>
      </c>
      <c r="O62" s="344">
        <f>IFERROR(AVERAGEIF(B62:M62,"&gt;0"),"")</f>
        <v>2942.9266666666663</v>
      </c>
    </row>
    <row r="63" spans="1:15" s="25" customFormat="1" ht="12.6" customHeight="1" thickBot="1" x14ac:dyDescent="0.25">
      <c r="A63" s="345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2"/>
      <c r="O63" s="373"/>
    </row>
    <row r="64" spans="1:15" s="34" customFormat="1" ht="12.6" customHeight="1" thickBot="1" x14ac:dyDescent="0.25">
      <c r="A64" s="348" t="s">
        <v>9</v>
      </c>
      <c r="B64" s="349">
        <f>'[2]2020'!C27</f>
        <v>28323.88</v>
      </c>
      <c r="C64" s="349">
        <f>'[2]2020'!D27</f>
        <v>29673.01</v>
      </c>
      <c r="D64" s="349">
        <f>'[2]2020'!E27</f>
        <v>29743.79</v>
      </c>
      <c r="E64" s="349">
        <v>0</v>
      </c>
      <c r="F64" s="349">
        <v>0</v>
      </c>
      <c r="G64" s="349">
        <v>0</v>
      </c>
      <c r="H64" s="349">
        <v>0</v>
      </c>
      <c r="I64" s="349">
        <v>0</v>
      </c>
      <c r="J64" s="349">
        <f>'[2]2020'!K27</f>
        <v>0</v>
      </c>
      <c r="K64" s="349">
        <f>'[2]2020'!L27</f>
        <v>0</v>
      </c>
      <c r="L64" s="349">
        <f>'[2]2020'!M27</f>
        <v>0</v>
      </c>
      <c r="M64" s="349">
        <f>'[2]2020'!N27</f>
        <v>0</v>
      </c>
      <c r="N64" s="372"/>
      <c r="O64" s="37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1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5"/>
  <dimension ref="A1:P64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42.42578125" style="44" bestFit="1" customWidth="1"/>
    <col min="2" max="2" width="9" style="44" bestFit="1" customWidth="1"/>
    <col min="3" max="3" width="10" style="44" customWidth="1"/>
    <col min="4" max="5" width="10" style="44" bestFit="1" customWidth="1"/>
    <col min="6" max="6" width="9" style="44" bestFit="1" customWidth="1"/>
    <col min="7" max="7" width="11" style="44" bestFit="1" customWidth="1"/>
    <col min="8" max="8" width="10.5703125" style="44" customWidth="1"/>
    <col min="9" max="9" width="10" style="44" bestFit="1" customWidth="1"/>
    <col min="10" max="10" width="9" style="44" bestFit="1" customWidth="1"/>
    <col min="11" max="11" width="9.85546875" style="44" customWidth="1"/>
    <col min="12" max="12" width="9" style="44" bestFit="1" customWidth="1"/>
    <col min="13" max="13" width="9.85546875" style="44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40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v>43831</v>
      </c>
      <c r="C6" s="100">
        <v>43862</v>
      </c>
      <c r="D6" s="100">
        <v>43891</v>
      </c>
      <c r="E6" s="100">
        <v>43922</v>
      </c>
      <c r="F6" s="100">
        <v>43952</v>
      </c>
      <c r="G6" s="100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194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48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113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18" si="1">SUM(B8:M8)</f>
        <v>0</v>
      </c>
      <c r="O8" s="104" t="str">
        <f t="shared" ref="O8:O48" si="2">IFERROR(AVERAGEIF(B8:M8,"&gt;0"),"")</f>
        <v/>
      </c>
    </row>
    <row r="9" spans="1:15" s="25" customFormat="1" ht="12.6" customHeight="1" x14ac:dyDescent="0.2">
      <c r="A9" s="103" t="s">
        <v>180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1"/>
        <v>0</v>
      </c>
      <c r="O9" s="104" t="str">
        <f t="shared" si="2"/>
        <v/>
      </c>
    </row>
    <row r="10" spans="1:15" s="25" customFormat="1" ht="12.6" customHeight="1" x14ac:dyDescent="0.2">
      <c r="A10" s="103" t="s">
        <v>639</v>
      </c>
      <c r="B10" s="26">
        <v>0</v>
      </c>
      <c r="C10" s="26">
        <v>0</v>
      </c>
      <c r="D10" s="26">
        <v>700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>SUM(B10:M10)</f>
        <v>700</v>
      </c>
      <c r="O10" s="104">
        <f t="shared" si="2"/>
        <v>700</v>
      </c>
    </row>
    <row r="11" spans="1:15" s="25" customFormat="1" ht="12.6" customHeight="1" x14ac:dyDescent="0.2">
      <c r="A11" s="103" t="s">
        <v>329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>SUM(B11:M11)</f>
        <v>0</v>
      </c>
      <c r="O11" s="104" t="str">
        <f t="shared" si="2"/>
        <v/>
      </c>
    </row>
    <row r="12" spans="1:15" s="25" customFormat="1" ht="12.6" customHeight="1" x14ac:dyDescent="0.2">
      <c r="A12" s="103" t="s">
        <v>154</v>
      </c>
      <c r="B12" s="26">
        <v>220</v>
      </c>
      <c r="C12" s="26">
        <v>0</v>
      </c>
      <c r="D12" s="26">
        <v>745.9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1"/>
        <v>965.9</v>
      </c>
      <c r="O12" s="104">
        <f t="shared" si="2"/>
        <v>482.95</v>
      </c>
    </row>
    <row r="13" spans="1:15" s="25" customFormat="1" ht="12.6" customHeight="1" x14ac:dyDescent="0.2">
      <c r="A13" s="151" t="s">
        <v>131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>SUM(B13:M13)</f>
        <v>0</v>
      </c>
      <c r="O13" s="104" t="str">
        <f t="shared" si="2"/>
        <v/>
      </c>
    </row>
    <row r="14" spans="1:15" s="25" customFormat="1" ht="12.6" customHeight="1" x14ac:dyDescent="0.2">
      <c r="A14" s="151" t="s">
        <v>167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1"/>
        <v>0</v>
      </c>
      <c r="O14" s="104" t="str">
        <f t="shared" si="2"/>
        <v/>
      </c>
    </row>
    <row r="15" spans="1:15" s="25" customFormat="1" ht="12.6" customHeight="1" x14ac:dyDescent="0.2">
      <c r="A15" s="103" t="s">
        <v>182</v>
      </c>
      <c r="B15" s="26">
        <v>22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1"/>
        <v>22</v>
      </c>
      <c r="O15" s="104">
        <f t="shared" si="2"/>
        <v>22</v>
      </c>
    </row>
    <row r="16" spans="1:15" s="25" customFormat="1" ht="12.6" customHeight="1" x14ac:dyDescent="0.2">
      <c r="A16" s="103" t="s">
        <v>80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1"/>
        <v>0</v>
      </c>
      <c r="O16" s="104" t="str">
        <f t="shared" si="2"/>
        <v/>
      </c>
    </row>
    <row r="17" spans="1:15" s="25" customFormat="1" ht="12.6" customHeight="1" x14ac:dyDescent="0.2">
      <c r="A17" s="103" t="s">
        <v>245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>SUM(B17:M17)</f>
        <v>0</v>
      </c>
      <c r="O17" s="104" t="str">
        <f t="shared" si="2"/>
        <v/>
      </c>
    </row>
    <row r="18" spans="1:15" s="25" customFormat="1" ht="12.6" customHeight="1" x14ac:dyDescent="0.2">
      <c r="A18" s="103" t="s">
        <v>276</v>
      </c>
      <c r="B18" s="26">
        <v>0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1"/>
        <v>0</v>
      </c>
      <c r="O18" s="104" t="str">
        <f t="shared" si="2"/>
        <v/>
      </c>
    </row>
    <row r="19" spans="1:15" s="25" customFormat="1" ht="12.6" customHeight="1" x14ac:dyDescent="0.2">
      <c r="A19" s="103" t="s">
        <v>67</v>
      </c>
      <c r="B19" s="26">
        <v>0</v>
      </c>
      <c r="C19" s="26">
        <v>0</v>
      </c>
      <c r="D19" s="26">
        <v>332.15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332.15</v>
      </c>
      <c r="O19" s="104">
        <f t="shared" si="2"/>
        <v>332.15</v>
      </c>
    </row>
    <row r="20" spans="1:15" s="25" customFormat="1" ht="12.6" customHeight="1" x14ac:dyDescent="0.2">
      <c r="A20" s="103" t="s">
        <v>91</v>
      </c>
      <c r="B20" s="26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0"/>
        <v>0</v>
      </c>
      <c r="O20" s="104" t="str">
        <f t="shared" si="2"/>
        <v/>
      </c>
    </row>
    <row r="21" spans="1:15" s="25" customFormat="1" ht="12.6" customHeight="1" x14ac:dyDescent="0.2">
      <c r="A21" s="103" t="s">
        <v>158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0"/>
        <v>0</v>
      </c>
      <c r="O21" s="104" t="str">
        <f t="shared" si="2"/>
        <v/>
      </c>
    </row>
    <row r="22" spans="1:15" s="25" customFormat="1" ht="12.6" customHeight="1" x14ac:dyDescent="0.2">
      <c r="A22" s="103" t="s">
        <v>93</v>
      </c>
      <c r="B22" s="26">
        <v>0</v>
      </c>
      <c r="C22" s="26">
        <v>100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100</v>
      </c>
      <c r="O22" s="104">
        <f t="shared" si="2"/>
        <v>100</v>
      </c>
    </row>
    <row r="23" spans="1:15" s="25" customFormat="1" ht="12.6" customHeight="1" x14ac:dyDescent="0.2">
      <c r="A23" s="103" t="s">
        <v>88</v>
      </c>
      <c r="B23" s="26">
        <v>21.6</v>
      </c>
      <c r="C23" s="26">
        <v>25.7</v>
      </c>
      <c r="D23" s="26">
        <v>272.5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319.8</v>
      </c>
      <c r="O23" s="104">
        <f t="shared" si="2"/>
        <v>106.60000000000001</v>
      </c>
    </row>
    <row r="24" spans="1:15" s="25" customFormat="1" ht="12.6" customHeight="1" x14ac:dyDescent="0.2">
      <c r="A24" s="103" t="s">
        <v>108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0"/>
        <v>0</v>
      </c>
      <c r="O24" s="104" t="str">
        <f t="shared" si="2"/>
        <v/>
      </c>
    </row>
    <row r="25" spans="1:15" s="25" customFormat="1" ht="12.6" customHeight="1" x14ac:dyDescent="0.2">
      <c r="A25" s="103" t="s">
        <v>111</v>
      </c>
      <c r="B25" s="26">
        <v>0</v>
      </c>
      <c r="C25" s="26">
        <v>497</v>
      </c>
      <c r="D25" s="26">
        <v>903.46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>SUM(B25:M25)</f>
        <v>1400.46</v>
      </c>
      <c r="O25" s="104">
        <f t="shared" si="2"/>
        <v>700.23</v>
      </c>
    </row>
    <row r="26" spans="1:15" s="25" customFormat="1" ht="12.6" customHeight="1" x14ac:dyDescent="0.2">
      <c r="A26" s="103" t="s">
        <v>126</v>
      </c>
      <c r="B26" s="26">
        <v>0</v>
      </c>
      <c r="C26" s="26">
        <v>0</v>
      </c>
      <c r="D26" s="26">
        <v>225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225</v>
      </c>
      <c r="O26" s="104">
        <f t="shared" si="2"/>
        <v>225</v>
      </c>
    </row>
    <row r="27" spans="1:15" s="25" customFormat="1" ht="12.6" customHeight="1" x14ac:dyDescent="0.2">
      <c r="A27" s="103" t="s">
        <v>69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0</v>
      </c>
      <c r="O27" s="104" t="str">
        <f t="shared" si="2"/>
        <v/>
      </c>
    </row>
    <row r="28" spans="1:15" s="25" customFormat="1" ht="12.6" customHeight="1" x14ac:dyDescent="0.2">
      <c r="A28" s="103" t="s">
        <v>123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>SUM(B28:M28)</f>
        <v>0</v>
      </c>
      <c r="O28" s="104" t="str">
        <f t="shared" si="2"/>
        <v/>
      </c>
    </row>
    <row r="29" spans="1:15" s="25" customFormat="1" ht="12.6" customHeight="1" x14ac:dyDescent="0.2">
      <c r="A29" s="103" t="s">
        <v>424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0</v>
      </c>
      <c r="O29" s="104" t="str">
        <f t="shared" si="2"/>
        <v/>
      </c>
    </row>
    <row r="30" spans="1:15" s="25" customFormat="1" ht="12.6" customHeight="1" x14ac:dyDescent="0.2">
      <c r="A30" s="103" t="s">
        <v>310</v>
      </c>
      <c r="B30" s="26">
        <v>0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0"/>
        <v>0</v>
      </c>
      <c r="O30" s="104" t="str">
        <f t="shared" si="2"/>
        <v/>
      </c>
    </row>
    <row r="31" spans="1:15" s="25" customFormat="1" ht="12.6" customHeight="1" x14ac:dyDescent="0.2">
      <c r="A31" s="103" t="s">
        <v>176</v>
      </c>
      <c r="B31" s="26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0"/>
        <v>0</v>
      </c>
      <c r="O31" s="104" t="str">
        <f t="shared" si="2"/>
        <v/>
      </c>
    </row>
    <row r="32" spans="1:15" s="25" customFormat="1" ht="12.6" customHeight="1" x14ac:dyDescent="0.2">
      <c r="A32" s="103" t="s">
        <v>181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0</v>
      </c>
      <c r="O32" s="104" t="str">
        <f t="shared" si="2"/>
        <v/>
      </c>
    </row>
    <row r="33" spans="1:15" s="25" customFormat="1" ht="12.6" customHeight="1" x14ac:dyDescent="0.2">
      <c r="A33" s="260" t="s">
        <v>372</v>
      </c>
      <c r="B33" s="26">
        <v>104.44</v>
      </c>
      <c r="C33" s="26">
        <v>104.44</v>
      </c>
      <c r="D33" s="26">
        <v>104.44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>SUM(B33:M33)</f>
        <v>313.32</v>
      </c>
      <c r="O33" s="104">
        <f t="shared" si="2"/>
        <v>104.44</v>
      </c>
    </row>
    <row r="34" spans="1:15" s="25" customFormat="1" ht="12.6" customHeight="1" x14ac:dyDescent="0.2">
      <c r="A34" s="103" t="s">
        <v>147</v>
      </c>
      <c r="B34" s="26">
        <v>0</v>
      </c>
      <c r="C34" s="26">
        <v>0</v>
      </c>
      <c r="D34" s="26">
        <v>888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888</v>
      </c>
      <c r="O34" s="104">
        <f t="shared" si="2"/>
        <v>888</v>
      </c>
    </row>
    <row r="35" spans="1:15" s="25" customFormat="1" ht="12.6" customHeight="1" x14ac:dyDescent="0.2">
      <c r="A35" s="103" t="s">
        <v>274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>SUM(B35:M35)</f>
        <v>0</v>
      </c>
      <c r="O35" s="104" t="str">
        <f t="shared" si="2"/>
        <v/>
      </c>
    </row>
    <row r="36" spans="1:15" s="25" customFormat="1" ht="12.6" customHeight="1" x14ac:dyDescent="0.2">
      <c r="A36" s="103" t="s">
        <v>145</v>
      </c>
      <c r="B36" s="26">
        <v>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219">
        <f t="shared" si="0"/>
        <v>0</v>
      </c>
      <c r="O36" s="104" t="str">
        <f t="shared" si="2"/>
        <v/>
      </c>
    </row>
    <row r="37" spans="1:15" s="25" customFormat="1" ht="12.6" customHeight="1" x14ac:dyDescent="0.2">
      <c r="A37" s="103" t="s">
        <v>177</v>
      </c>
      <c r="B37" s="26">
        <v>200</v>
      </c>
      <c r="C37" s="26">
        <v>0</v>
      </c>
      <c r="D37" s="26">
        <v>147.80000000000001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0"/>
        <v>347.8</v>
      </c>
      <c r="O37" s="104">
        <f t="shared" si="2"/>
        <v>173.9</v>
      </c>
    </row>
    <row r="38" spans="1:15" s="25" customFormat="1" ht="12.6" customHeight="1" x14ac:dyDescent="0.2">
      <c r="A38" s="103" t="s">
        <v>395</v>
      </c>
      <c r="B38" s="26">
        <v>0</v>
      </c>
      <c r="C38" s="26">
        <v>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>SUM(B38:M38)</f>
        <v>0</v>
      </c>
      <c r="O38" s="104" t="str">
        <f t="shared" si="2"/>
        <v/>
      </c>
    </row>
    <row r="39" spans="1:15" s="25" customFormat="1" ht="12.6" customHeight="1" x14ac:dyDescent="0.2">
      <c r="A39" s="103" t="s">
        <v>95</v>
      </c>
      <c r="B39" s="26">
        <v>0</v>
      </c>
      <c r="C39" s="26">
        <v>755.29</v>
      </c>
      <c r="D39" s="26">
        <v>604.29999999999995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0"/>
        <v>1359.59</v>
      </c>
      <c r="O39" s="104">
        <f t="shared" si="2"/>
        <v>679.79499999999996</v>
      </c>
    </row>
    <row r="40" spans="1:15" s="25" customFormat="1" ht="12.6" customHeight="1" x14ac:dyDescent="0.2">
      <c r="A40" s="103" t="s">
        <v>98</v>
      </c>
      <c r="B40" s="26">
        <v>0</v>
      </c>
      <c r="C40" s="26">
        <v>0</v>
      </c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>SUM(B40:M40)</f>
        <v>0</v>
      </c>
      <c r="O40" s="104" t="str">
        <f t="shared" si="2"/>
        <v/>
      </c>
    </row>
    <row r="41" spans="1:15" s="25" customFormat="1" ht="12.6" customHeight="1" x14ac:dyDescent="0.2">
      <c r="A41" s="103" t="s">
        <v>96</v>
      </c>
      <c r="B41" s="26">
        <v>709.3</v>
      </c>
      <c r="C41" s="26">
        <v>624.4</v>
      </c>
      <c r="D41" s="26">
        <v>624.4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1958.1</v>
      </c>
      <c r="O41" s="104">
        <f t="shared" si="2"/>
        <v>652.69999999999993</v>
      </c>
    </row>
    <row r="42" spans="1:15" s="25" customFormat="1" ht="12.6" customHeight="1" x14ac:dyDescent="0.2">
      <c r="A42" s="103" t="s">
        <v>178</v>
      </c>
      <c r="B42" s="26">
        <v>0</v>
      </c>
      <c r="C42" s="26">
        <v>0</v>
      </c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0</v>
      </c>
      <c r="O42" s="104" t="str">
        <f t="shared" si="2"/>
        <v/>
      </c>
    </row>
    <row r="43" spans="1:15" s="25" customFormat="1" ht="12.6" customHeight="1" x14ac:dyDescent="0.2">
      <c r="A43" s="103" t="s">
        <v>75</v>
      </c>
      <c r="B43" s="26">
        <v>427.62</v>
      </c>
      <c r="C43" s="26">
        <v>494.91</v>
      </c>
      <c r="D43" s="26">
        <v>467.53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1390.06</v>
      </c>
      <c r="O43" s="104">
        <f t="shared" si="2"/>
        <v>463.3533333333333</v>
      </c>
    </row>
    <row r="44" spans="1:15" s="25" customFormat="1" ht="12.6" customHeight="1" x14ac:dyDescent="0.2">
      <c r="A44" s="103" t="s">
        <v>226</v>
      </c>
      <c r="B44" s="26">
        <v>0</v>
      </c>
      <c r="C44" s="26">
        <v>0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0</v>
      </c>
      <c r="O44" s="104" t="str">
        <f t="shared" si="2"/>
        <v/>
      </c>
    </row>
    <row r="45" spans="1:15" s="25" customFormat="1" ht="12.6" customHeight="1" x14ac:dyDescent="0.2">
      <c r="A45" s="103" t="s">
        <v>248</v>
      </c>
      <c r="B45" s="26">
        <v>0</v>
      </c>
      <c r="C45" s="26">
        <v>0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0</v>
      </c>
      <c r="O45" s="104" t="str">
        <f t="shared" si="2"/>
        <v/>
      </c>
    </row>
    <row r="46" spans="1:15" s="25" customFormat="1" ht="12.6" customHeight="1" x14ac:dyDescent="0.2">
      <c r="A46" s="103" t="s">
        <v>79</v>
      </c>
      <c r="B46" s="26">
        <v>0</v>
      </c>
      <c r="C46" s="26">
        <v>42.3</v>
      </c>
      <c r="D46" s="26">
        <v>43.5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85.8</v>
      </c>
      <c r="O46" s="104">
        <f t="shared" si="2"/>
        <v>42.9</v>
      </c>
    </row>
    <row r="47" spans="1:15" s="25" customFormat="1" ht="12.6" customHeight="1" x14ac:dyDescent="0.2">
      <c r="A47" s="103" t="s">
        <v>193</v>
      </c>
      <c r="B47" s="26">
        <v>0</v>
      </c>
      <c r="C47" s="26">
        <v>11.43</v>
      </c>
      <c r="D47" s="26">
        <v>0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0"/>
        <v>11.43</v>
      </c>
      <c r="O47" s="104">
        <f t="shared" si="2"/>
        <v>11.43</v>
      </c>
    </row>
    <row r="48" spans="1:15" s="25" customFormat="1" ht="12.6" customHeight="1" x14ac:dyDescent="0.2">
      <c r="A48" s="103" t="s">
        <v>81</v>
      </c>
      <c r="B48" s="26">
        <v>0</v>
      </c>
      <c r="C48" s="26">
        <v>263.45999999999998</v>
      </c>
      <c r="D48" s="26">
        <v>136.22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0"/>
        <v>399.67999999999995</v>
      </c>
      <c r="O48" s="104">
        <f t="shared" si="2"/>
        <v>199.83999999999997</v>
      </c>
    </row>
    <row r="49" spans="1:16" s="25" customFormat="1" ht="12.6" customHeight="1" thickBot="1" x14ac:dyDescent="0.25">
      <c r="A49" s="163" t="s">
        <v>1</v>
      </c>
      <c r="B49" s="173">
        <f t="shared" ref="B49:M49" si="3">SUM(B7:B48)</f>
        <v>1704.96</v>
      </c>
      <c r="C49" s="173">
        <f t="shared" si="3"/>
        <v>2918.93</v>
      </c>
      <c r="D49" s="173">
        <f t="shared" si="3"/>
        <v>6195.2000000000007</v>
      </c>
      <c r="E49" s="173">
        <f t="shared" si="3"/>
        <v>0</v>
      </c>
      <c r="F49" s="173">
        <f t="shared" si="3"/>
        <v>0</v>
      </c>
      <c r="G49" s="173">
        <f t="shared" si="3"/>
        <v>0</v>
      </c>
      <c r="H49" s="173">
        <f>SUM(H7:H48)</f>
        <v>0</v>
      </c>
      <c r="I49" s="173">
        <f t="shared" si="3"/>
        <v>0</v>
      </c>
      <c r="J49" s="173">
        <f t="shared" si="3"/>
        <v>0</v>
      </c>
      <c r="K49" s="173">
        <f t="shared" si="3"/>
        <v>0</v>
      </c>
      <c r="L49" s="173">
        <f t="shared" si="3"/>
        <v>0</v>
      </c>
      <c r="M49" s="173">
        <f t="shared" si="3"/>
        <v>0</v>
      </c>
      <c r="N49" s="173">
        <f>SUM(N7:N48)</f>
        <v>10819.09</v>
      </c>
      <c r="O49" s="305">
        <f>IFERROR(AVERAGEIF(B49:M49,"&gt;0"),"")</f>
        <v>3606.3633333333332</v>
      </c>
    </row>
    <row r="50" spans="1:16" s="25" customFormat="1" ht="12.6" customHeight="1" thickBo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1"/>
    </row>
    <row r="51" spans="1:16" s="25" customFormat="1" ht="12.6" customHeight="1" thickBot="1" x14ac:dyDescent="0.25">
      <c r="A51" s="63" t="s">
        <v>2</v>
      </c>
      <c r="B51" s="105">
        <f t="shared" ref="B51:O51" si="4">B6</f>
        <v>43831</v>
      </c>
      <c r="C51" s="106">
        <f t="shared" si="4"/>
        <v>43862</v>
      </c>
      <c r="D51" s="106">
        <f t="shared" si="4"/>
        <v>43891</v>
      </c>
      <c r="E51" s="106">
        <f t="shared" si="4"/>
        <v>43922</v>
      </c>
      <c r="F51" s="106">
        <f t="shared" si="4"/>
        <v>43952</v>
      </c>
      <c r="G51" s="106">
        <f t="shared" si="4"/>
        <v>43983</v>
      </c>
      <c r="H51" s="106">
        <f t="shared" si="4"/>
        <v>44013</v>
      </c>
      <c r="I51" s="106">
        <f t="shared" si="4"/>
        <v>44044</v>
      </c>
      <c r="J51" s="106">
        <f t="shared" si="4"/>
        <v>44075</v>
      </c>
      <c r="K51" s="106">
        <f t="shared" si="4"/>
        <v>44105</v>
      </c>
      <c r="L51" s="106">
        <f t="shared" si="4"/>
        <v>44136</v>
      </c>
      <c r="M51" s="106">
        <f t="shared" si="4"/>
        <v>44166</v>
      </c>
      <c r="N51" s="107" t="str">
        <f t="shared" si="4"/>
        <v>Total</v>
      </c>
      <c r="O51" s="118" t="str">
        <f t="shared" si="4"/>
        <v>Média</v>
      </c>
    </row>
    <row r="52" spans="1:16" s="25" customFormat="1" ht="12.6" customHeight="1" x14ac:dyDescent="0.2">
      <c r="A52" s="109" t="s">
        <v>5</v>
      </c>
      <c r="B52" s="26">
        <v>0</v>
      </c>
      <c r="C52" s="26">
        <v>5000</v>
      </c>
      <c r="D52" s="26">
        <v>5500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207">
        <f t="shared" ref="N52:N60" si="5">SUM(B52:M52)</f>
        <v>10500</v>
      </c>
      <c r="O52" s="104">
        <f>IFERROR(AVERAGEIF(B52:M52,"&gt;0"),"")</f>
        <v>5250</v>
      </c>
    </row>
    <row r="53" spans="1:16" s="25" customFormat="1" ht="12.6" customHeight="1" x14ac:dyDescent="0.2">
      <c r="A53" s="109" t="s">
        <v>166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07">
        <f t="shared" si="5"/>
        <v>0</v>
      </c>
      <c r="O53" s="104" t="str">
        <f t="shared" ref="O53:O59" si="6">IFERROR(AVERAGEIF(B53:M53,"&gt;0"),"")</f>
        <v/>
      </c>
    </row>
    <row r="54" spans="1:16" s="25" customFormat="1" ht="12.6" customHeight="1" x14ac:dyDescent="0.2">
      <c r="A54" s="109" t="s">
        <v>306</v>
      </c>
      <c r="B54" s="26">
        <v>0</v>
      </c>
      <c r="C54" s="26">
        <v>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07">
        <f t="shared" si="5"/>
        <v>0</v>
      </c>
      <c r="O54" s="104" t="str">
        <f t="shared" si="6"/>
        <v/>
      </c>
    </row>
    <row r="55" spans="1:16" s="25" customFormat="1" ht="12.6" customHeight="1" x14ac:dyDescent="0.2">
      <c r="A55" s="109" t="s">
        <v>390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07">
        <f t="shared" si="5"/>
        <v>0</v>
      </c>
      <c r="O55" s="104" t="str">
        <f t="shared" si="6"/>
        <v/>
      </c>
    </row>
    <row r="56" spans="1:16" s="25" customFormat="1" ht="12.6" customHeight="1" x14ac:dyDescent="0.2">
      <c r="A56" s="103" t="s">
        <v>380</v>
      </c>
      <c r="B56" s="26">
        <v>0</v>
      </c>
      <c r="C56" s="26">
        <v>0</v>
      </c>
      <c r="D56" s="26">
        <v>0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207">
        <f t="shared" si="5"/>
        <v>0</v>
      </c>
      <c r="O56" s="104" t="str">
        <f t="shared" si="6"/>
        <v/>
      </c>
    </row>
    <row r="57" spans="1:16" s="25" customFormat="1" ht="12.6" customHeight="1" x14ac:dyDescent="0.2">
      <c r="A57" s="110" t="s">
        <v>61</v>
      </c>
      <c r="B57" s="26">
        <v>0</v>
      </c>
      <c r="C57" s="26">
        <v>0</v>
      </c>
      <c r="D57" s="26">
        <v>0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207">
        <f>SUM(B57:M57)</f>
        <v>0</v>
      </c>
      <c r="O57" s="104" t="str">
        <f t="shared" si="6"/>
        <v/>
      </c>
    </row>
    <row r="58" spans="1:16" s="25" customFormat="1" ht="12.6" customHeight="1" x14ac:dyDescent="0.2">
      <c r="A58" s="110" t="s">
        <v>652</v>
      </c>
      <c r="B58" s="26">
        <v>0</v>
      </c>
      <c r="C58" s="26">
        <v>0</v>
      </c>
      <c r="D58" s="26">
        <v>170</v>
      </c>
      <c r="E58" s="26"/>
      <c r="F58" s="26"/>
      <c r="G58" s="26"/>
      <c r="H58" s="26"/>
      <c r="I58" s="26"/>
      <c r="J58" s="26"/>
      <c r="K58" s="26">
        <v>0</v>
      </c>
      <c r="L58" s="26">
        <v>0</v>
      </c>
      <c r="M58" s="26">
        <v>0</v>
      </c>
      <c r="N58" s="207">
        <f>SUM(B58:M58)</f>
        <v>170</v>
      </c>
      <c r="O58" s="104">
        <f t="shared" si="6"/>
        <v>170</v>
      </c>
    </row>
    <row r="59" spans="1:16" s="25" customFormat="1" ht="12.6" customHeight="1" x14ac:dyDescent="0.2">
      <c r="A59" s="110" t="s">
        <v>3</v>
      </c>
      <c r="B59" s="26">
        <v>39</v>
      </c>
      <c r="C59" s="26">
        <v>341.4</v>
      </c>
      <c r="D59" s="26">
        <v>3.3</v>
      </c>
      <c r="E59" s="26"/>
      <c r="F59" s="26"/>
      <c r="G59" s="26"/>
      <c r="H59" s="26"/>
      <c r="I59" s="26"/>
      <c r="J59" s="26"/>
      <c r="K59" s="26">
        <v>0</v>
      </c>
      <c r="L59" s="26">
        <v>0</v>
      </c>
      <c r="M59" s="26">
        <v>0</v>
      </c>
      <c r="N59" s="207">
        <f t="shared" si="5"/>
        <v>383.7</v>
      </c>
      <c r="O59" s="104">
        <f t="shared" si="6"/>
        <v>127.89999999999999</v>
      </c>
    </row>
    <row r="60" spans="1:16" s="25" customFormat="1" ht="12.6" customHeight="1" thickBot="1" x14ac:dyDescent="0.25">
      <c r="A60" s="171" t="s">
        <v>1</v>
      </c>
      <c r="B60" s="172">
        <f t="shared" ref="B60:M60" si="7">SUM(B52:B59)</f>
        <v>39</v>
      </c>
      <c r="C60" s="172">
        <f t="shared" si="7"/>
        <v>5341.4</v>
      </c>
      <c r="D60" s="172">
        <f t="shared" si="7"/>
        <v>5673.3</v>
      </c>
      <c r="E60" s="172">
        <f t="shared" si="7"/>
        <v>0</v>
      </c>
      <c r="F60" s="172">
        <f t="shared" si="7"/>
        <v>0</v>
      </c>
      <c r="G60" s="172">
        <f t="shared" si="7"/>
        <v>0</v>
      </c>
      <c r="H60" s="172">
        <f t="shared" si="7"/>
        <v>0</v>
      </c>
      <c r="I60" s="172">
        <f t="shared" si="7"/>
        <v>0</v>
      </c>
      <c r="J60" s="172">
        <f t="shared" si="7"/>
        <v>0</v>
      </c>
      <c r="K60" s="172">
        <f t="shared" si="7"/>
        <v>0</v>
      </c>
      <c r="L60" s="172">
        <f t="shared" si="7"/>
        <v>0</v>
      </c>
      <c r="M60" s="172">
        <f t="shared" si="7"/>
        <v>0</v>
      </c>
      <c r="N60" s="172">
        <f t="shared" si="5"/>
        <v>11053.7</v>
      </c>
      <c r="O60" s="294">
        <f>IFERROR(AVERAGEIF(B60:M60,"&gt;0"),"")</f>
        <v>3684.5666666666671</v>
      </c>
    </row>
    <row r="61" spans="1:16" s="25" customFormat="1" ht="12.6" customHeight="1" thickBot="1" x14ac:dyDescent="0.25">
      <c r="A61" s="4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3"/>
      <c r="O61" s="39"/>
    </row>
    <row r="62" spans="1:16" s="34" customFormat="1" ht="12.6" customHeight="1" thickBot="1" x14ac:dyDescent="0.25">
      <c r="A62" s="180" t="s">
        <v>9</v>
      </c>
      <c r="B62" s="181">
        <f>'[2]2020'!C28</f>
        <v>8159.07</v>
      </c>
      <c r="C62" s="181">
        <f>'[2]2020'!D28</f>
        <v>10996.8</v>
      </c>
      <c r="D62" s="181">
        <f>'[2]2020'!E28</f>
        <v>12382.06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f>'[2]2020'!K28</f>
        <v>0</v>
      </c>
      <c r="K62" s="181">
        <f>'[2]2020'!L28</f>
        <v>0</v>
      </c>
      <c r="L62" s="181">
        <f>'[2]2020'!M28</f>
        <v>0</v>
      </c>
      <c r="M62" s="181">
        <f>'[2]2020'!N28</f>
        <v>0</v>
      </c>
      <c r="N62" s="43"/>
      <c r="O62" s="43"/>
      <c r="P62" s="43"/>
    </row>
    <row r="63" spans="1:16" s="25" customFormat="1" ht="14.1" customHeight="1" x14ac:dyDescent="0.2">
      <c r="N63" s="34"/>
    </row>
    <row r="64" spans="1:16" s="25" customFormat="1" ht="12" x14ac:dyDescent="0.2">
      <c r="N6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65" firstPageNumber="0" orientation="landscape" horizontalDpi="300" verticalDpi="300" r:id="rId1"/>
  <headerFooter alignWithMargins="0"/>
  <ignoredErrors>
    <ignoredError sqref="B49:C49 D49:H49 L49:M49 I49:K49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6"/>
  <dimension ref="A1:P67"/>
  <sheetViews>
    <sheetView zoomScale="120" zoomScaleNormal="120" workbookViewId="0">
      <selection activeCell="H13" sqref="H13"/>
    </sheetView>
  </sheetViews>
  <sheetFormatPr defaultRowHeight="12.75" x14ac:dyDescent="0.2"/>
  <cols>
    <col min="1" max="1" width="38.7109375" style="44" customWidth="1"/>
    <col min="2" max="3" width="10.42578125" style="44" customWidth="1"/>
    <col min="4" max="5" width="10" style="44" customWidth="1"/>
    <col min="6" max="6" width="10.140625" style="44" customWidth="1"/>
    <col min="7" max="7" width="11.5703125" style="44" customWidth="1"/>
    <col min="8" max="8" width="9" style="44" customWidth="1"/>
    <col min="9" max="9" width="9.5703125" style="44" customWidth="1"/>
    <col min="10" max="10" width="9.28515625" style="44" customWidth="1"/>
    <col min="11" max="13" width="9.140625" style="44" bestFit="1" customWidth="1"/>
    <col min="14" max="14" width="10.7109375" style="212" bestFit="1" customWidth="1"/>
    <col min="15" max="15" width="10.140625" style="44" bestFit="1" customWidth="1"/>
    <col min="16" max="16384" width="9.140625" style="44"/>
  </cols>
  <sheetData>
    <row r="1" spans="1:15" ht="12.95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95" customHeight="1" thickBot="1" x14ac:dyDescent="0.25">
      <c r="A2" s="522" t="str">
        <f>APUCARANA!A2</f>
        <v>Demostrativo de Despesas - JANEIRO 2020 A DEZEMBRO 2020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ht="12.9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95" customHeight="1" thickBot="1" x14ac:dyDescent="0.25">
      <c r="A4" s="525" t="s">
        <v>39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95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95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95" customHeight="1" x14ac:dyDescent="0.2">
      <c r="A7" s="103" t="s">
        <v>113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19" si="0">SUM(B7:M7)</f>
        <v>0</v>
      </c>
      <c r="O7" s="104" t="str">
        <f>IFERROR(AVERAGEIF(B7:M7,"&gt;0"),"")</f>
        <v/>
      </c>
    </row>
    <row r="8" spans="1:15" s="25" customFormat="1" ht="12.95" customHeight="1" x14ac:dyDescent="0.2">
      <c r="A8" s="103" t="s">
        <v>278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si="0"/>
        <v>0</v>
      </c>
      <c r="O8" s="104" t="str">
        <f t="shared" ref="O8:O51" si="1">IFERROR(AVERAGEIF(B8:M8,"&gt;0"),"")</f>
        <v/>
      </c>
    </row>
    <row r="9" spans="1:15" s="25" customFormat="1" ht="12.95" customHeight="1" x14ac:dyDescent="0.2">
      <c r="A9" s="103" t="s">
        <v>640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0"/>
        <v>0</v>
      </c>
      <c r="O9" s="104" t="str">
        <f t="shared" si="1"/>
        <v/>
      </c>
    </row>
    <row r="10" spans="1:15" s="25" customFormat="1" ht="12.95" customHeight="1" x14ac:dyDescent="0.2">
      <c r="A10" s="103" t="s">
        <v>131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>SUM(B10:M10)</f>
        <v>0</v>
      </c>
      <c r="O10" s="104" t="str">
        <f t="shared" si="1"/>
        <v/>
      </c>
    </row>
    <row r="11" spans="1:15" s="25" customFormat="1" ht="12.95" customHeight="1" x14ac:dyDescent="0.2">
      <c r="A11" s="103" t="s">
        <v>157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0"/>
        <v>0</v>
      </c>
      <c r="O11" s="104" t="str">
        <f t="shared" si="1"/>
        <v/>
      </c>
    </row>
    <row r="12" spans="1:15" s="25" customFormat="1" ht="12.95" customHeight="1" x14ac:dyDescent="0.2">
      <c r="A12" s="103" t="s">
        <v>334</v>
      </c>
      <c r="B12" s="26">
        <v>267</v>
      </c>
      <c r="C12" s="26">
        <v>0</v>
      </c>
      <c r="D12" s="26">
        <v>267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>SUM(B12:M12)</f>
        <v>534</v>
      </c>
      <c r="O12" s="104">
        <f t="shared" si="1"/>
        <v>267</v>
      </c>
    </row>
    <row r="13" spans="1:15" s="25" customFormat="1" ht="12.95" customHeight="1" x14ac:dyDescent="0.2">
      <c r="A13" s="151" t="s">
        <v>167</v>
      </c>
      <c r="B13" s="26"/>
      <c r="C13" s="26">
        <v>290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>SUM(B13:M13)</f>
        <v>290</v>
      </c>
      <c r="O13" s="104">
        <f t="shared" si="1"/>
        <v>290</v>
      </c>
    </row>
    <row r="14" spans="1:15" s="25" customFormat="1" ht="12.95" customHeight="1" x14ac:dyDescent="0.2">
      <c r="A14" s="103" t="s">
        <v>182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>SUM(B14:M14)</f>
        <v>0</v>
      </c>
      <c r="O14" s="104" t="str">
        <f t="shared" si="1"/>
        <v/>
      </c>
    </row>
    <row r="15" spans="1:15" s="25" customFormat="1" ht="12.95" customHeight="1" x14ac:dyDescent="0.2">
      <c r="A15" s="103" t="s">
        <v>187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0"/>
        <v>0</v>
      </c>
      <c r="O15" s="104" t="str">
        <f t="shared" si="1"/>
        <v/>
      </c>
    </row>
    <row r="16" spans="1:15" s="25" customFormat="1" ht="12.95" customHeight="1" x14ac:dyDescent="0.2">
      <c r="A16" s="103" t="s">
        <v>492</v>
      </c>
      <c r="B16" s="26">
        <v>0</v>
      </c>
      <c r="C16" s="26">
        <v>234.24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0"/>
        <v>234.24</v>
      </c>
      <c r="O16" s="104">
        <f t="shared" si="1"/>
        <v>234.24</v>
      </c>
    </row>
    <row r="17" spans="1:15" s="25" customFormat="1" ht="12.95" customHeight="1" x14ac:dyDescent="0.2">
      <c r="A17" s="103" t="s">
        <v>67</v>
      </c>
      <c r="B17" s="26">
        <v>68.38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0"/>
        <v>68.38</v>
      </c>
      <c r="O17" s="104">
        <f t="shared" si="1"/>
        <v>68.38</v>
      </c>
    </row>
    <row r="18" spans="1:15" s="25" customFormat="1" ht="12.95" customHeight="1" x14ac:dyDescent="0.2">
      <c r="A18" s="103" t="s">
        <v>558</v>
      </c>
      <c r="B18" s="26">
        <v>0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>SUM(B18:M18)</f>
        <v>0</v>
      </c>
      <c r="O18" s="104" t="str">
        <f t="shared" si="1"/>
        <v/>
      </c>
    </row>
    <row r="19" spans="1:15" s="25" customFormat="1" ht="12.95" customHeight="1" x14ac:dyDescent="0.2">
      <c r="A19" s="103" t="s">
        <v>272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0</v>
      </c>
      <c r="O19" s="104" t="str">
        <f t="shared" si="1"/>
        <v/>
      </c>
    </row>
    <row r="20" spans="1:15" s="25" customFormat="1" ht="12.95" customHeight="1" x14ac:dyDescent="0.2">
      <c r="A20" s="103" t="s">
        <v>91</v>
      </c>
      <c r="B20" s="26">
        <v>200</v>
      </c>
      <c r="C20" s="26">
        <v>200</v>
      </c>
      <c r="D20" s="26">
        <v>200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ref="N20:N33" si="2">SUM(B20:M20)</f>
        <v>600</v>
      </c>
      <c r="O20" s="104">
        <f t="shared" si="1"/>
        <v>200</v>
      </c>
    </row>
    <row r="21" spans="1:15" s="25" customFormat="1" ht="12.95" customHeight="1" x14ac:dyDescent="0.2">
      <c r="A21" s="103" t="s">
        <v>88</v>
      </c>
      <c r="B21" s="26">
        <v>112.88</v>
      </c>
      <c r="C21" s="26">
        <v>30</v>
      </c>
      <c r="D21" s="26">
        <v>15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2"/>
        <v>157.88</v>
      </c>
      <c r="O21" s="104">
        <f t="shared" si="1"/>
        <v>52.626666666666665</v>
      </c>
    </row>
    <row r="22" spans="1:15" s="25" customFormat="1" ht="12.95" customHeight="1" x14ac:dyDescent="0.2">
      <c r="A22" s="103" t="s">
        <v>77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2"/>
        <v>0</v>
      </c>
      <c r="O22" s="104" t="str">
        <f t="shared" si="1"/>
        <v/>
      </c>
    </row>
    <row r="23" spans="1:15" s="25" customFormat="1" ht="12.95" customHeight="1" x14ac:dyDescent="0.2">
      <c r="A23" s="103" t="s">
        <v>559</v>
      </c>
      <c r="B23" s="26">
        <v>1400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2"/>
        <v>1400</v>
      </c>
      <c r="O23" s="104">
        <f t="shared" si="1"/>
        <v>1400</v>
      </c>
    </row>
    <row r="24" spans="1:15" s="25" customFormat="1" ht="12.95" customHeight="1" x14ac:dyDescent="0.2">
      <c r="A24" s="103" t="s">
        <v>111</v>
      </c>
      <c r="B24" s="26">
        <v>0</v>
      </c>
      <c r="C24" s="26">
        <v>303.5</v>
      </c>
      <c r="D24" s="26">
        <v>9.6999999999999993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2"/>
        <v>313.2</v>
      </c>
      <c r="O24" s="104">
        <f t="shared" si="1"/>
        <v>156.6</v>
      </c>
    </row>
    <row r="25" spans="1:15" s="25" customFormat="1" ht="12.95" customHeight="1" x14ac:dyDescent="0.2">
      <c r="A25" s="103" t="s">
        <v>69</v>
      </c>
      <c r="B25" s="26">
        <v>0</v>
      </c>
      <c r="C25" s="26">
        <v>189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2"/>
        <v>189</v>
      </c>
      <c r="O25" s="104">
        <f t="shared" si="1"/>
        <v>189</v>
      </c>
    </row>
    <row r="26" spans="1:15" s="25" customFormat="1" ht="12.95" customHeight="1" x14ac:dyDescent="0.2">
      <c r="A26" s="103" t="s">
        <v>549</v>
      </c>
      <c r="B26" s="26">
        <v>29.9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2"/>
        <v>29.9</v>
      </c>
      <c r="O26" s="104">
        <f t="shared" si="1"/>
        <v>29.9</v>
      </c>
    </row>
    <row r="27" spans="1:15" s="25" customFormat="1" ht="12.95" customHeight="1" x14ac:dyDescent="0.2">
      <c r="A27" s="103" t="s">
        <v>471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2"/>
        <v>0</v>
      </c>
      <c r="O27" s="104" t="str">
        <f t="shared" si="1"/>
        <v/>
      </c>
    </row>
    <row r="28" spans="1:15" s="25" customFormat="1" ht="12.95" customHeight="1" x14ac:dyDescent="0.2">
      <c r="A28" s="103" t="s">
        <v>560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2"/>
        <v>0</v>
      </c>
      <c r="O28" s="104" t="str">
        <f t="shared" si="1"/>
        <v/>
      </c>
    </row>
    <row r="29" spans="1:15" s="25" customFormat="1" ht="12.95" customHeight="1" x14ac:dyDescent="0.2">
      <c r="A29" s="103" t="s">
        <v>496</v>
      </c>
      <c r="B29" s="26">
        <v>0</v>
      </c>
      <c r="C29" s="26">
        <v>58.48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2"/>
        <v>58.48</v>
      </c>
      <c r="O29" s="104">
        <f t="shared" si="1"/>
        <v>58.48</v>
      </c>
    </row>
    <row r="30" spans="1:15" s="25" customFormat="1" ht="12.95" customHeight="1" x14ac:dyDescent="0.2">
      <c r="A30" s="103" t="s">
        <v>232</v>
      </c>
      <c r="B30" s="26">
        <v>35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2"/>
        <v>35</v>
      </c>
      <c r="O30" s="104">
        <f t="shared" si="1"/>
        <v>35</v>
      </c>
    </row>
    <row r="31" spans="1:15" s="25" customFormat="1" ht="12.95" customHeight="1" x14ac:dyDescent="0.2">
      <c r="A31" s="103" t="s">
        <v>280</v>
      </c>
      <c r="B31" s="26">
        <v>830</v>
      </c>
      <c r="C31" s="26">
        <v>380</v>
      </c>
      <c r="D31" s="26">
        <v>860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2"/>
        <v>2070</v>
      </c>
      <c r="O31" s="104">
        <f t="shared" si="1"/>
        <v>690</v>
      </c>
    </row>
    <row r="32" spans="1:15" s="25" customFormat="1" ht="12.95" customHeight="1" x14ac:dyDescent="0.2">
      <c r="A32" s="103" t="s">
        <v>181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2"/>
        <v>0</v>
      </c>
      <c r="O32" s="104" t="str">
        <f t="shared" si="1"/>
        <v/>
      </c>
    </row>
    <row r="33" spans="1:15" s="25" customFormat="1" ht="12.95" customHeight="1" x14ac:dyDescent="0.2">
      <c r="A33" s="103" t="s">
        <v>691</v>
      </c>
      <c r="B33" s="26">
        <v>0</v>
      </c>
      <c r="C33" s="26">
        <v>0</v>
      </c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2"/>
        <v>0</v>
      </c>
      <c r="O33" s="104" t="str">
        <f t="shared" si="1"/>
        <v/>
      </c>
    </row>
    <row r="34" spans="1:15" s="25" customFormat="1" ht="12.95" customHeight="1" x14ac:dyDescent="0.2">
      <c r="A34" s="103" t="s">
        <v>620</v>
      </c>
      <c r="B34" s="26">
        <v>209.65</v>
      </c>
      <c r="C34" s="26">
        <v>209.65</v>
      </c>
      <c r="D34" s="26">
        <v>209.65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ref="N34:N51" si="3">SUM(B34:M34)</f>
        <v>628.95000000000005</v>
      </c>
      <c r="O34" s="104">
        <f t="shared" si="1"/>
        <v>209.65</v>
      </c>
    </row>
    <row r="35" spans="1:15" s="25" customFormat="1" ht="12.95" customHeight="1" x14ac:dyDescent="0.2">
      <c r="A35" s="103" t="s">
        <v>561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3"/>
        <v>0</v>
      </c>
      <c r="O35" s="104" t="str">
        <f t="shared" si="1"/>
        <v/>
      </c>
    </row>
    <row r="36" spans="1:15" s="25" customFormat="1" ht="12.95" customHeight="1" x14ac:dyDescent="0.2">
      <c r="A36" s="103" t="s">
        <v>498</v>
      </c>
      <c r="B36" s="26">
        <v>435</v>
      </c>
      <c r="C36" s="26">
        <v>910</v>
      </c>
      <c r="D36" s="26">
        <v>630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3"/>
        <v>1975</v>
      </c>
      <c r="O36" s="104">
        <f t="shared" si="1"/>
        <v>658.33333333333337</v>
      </c>
    </row>
    <row r="37" spans="1:15" s="25" customFormat="1" ht="12.95" customHeight="1" x14ac:dyDescent="0.2">
      <c r="A37" s="103" t="s">
        <v>499</v>
      </c>
      <c r="B37" s="26">
        <v>0</v>
      </c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3"/>
        <v>0</v>
      </c>
      <c r="O37" s="104" t="str">
        <f t="shared" si="1"/>
        <v/>
      </c>
    </row>
    <row r="38" spans="1:15" s="25" customFormat="1" ht="12.95" customHeight="1" x14ac:dyDescent="0.2">
      <c r="A38" s="103" t="s">
        <v>562</v>
      </c>
      <c r="B38" s="26">
        <v>0</v>
      </c>
      <c r="C38" s="26">
        <v>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3"/>
        <v>0</v>
      </c>
      <c r="O38" s="104" t="str">
        <f t="shared" si="1"/>
        <v/>
      </c>
    </row>
    <row r="39" spans="1:15" s="25" customFormat="1" ht="12.95" customHeight="1" x14ac:dyDescent="0.2">
      <c r="A39" s="103" t="s">
        <v>501</v>
      </c>
      <c r="B39" s="26">
        <v>44.7</v>
      </c>
      <c r="C39" s="26">
        <v>32.200000000000003</v>
      </c>
      <c r="D39" s="26">
        <v>16.649999999999999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3"/>
        <v>93.550000000000011</v>
      </c>
      <c r="O39" s="104">
        <f t="shared" si="1"/>
        <v>31.183333333333337</v>
      </c>
    </row>
    <row r="40" spans="1:15" s="25" customFormat="1" ht="12.95" customHeight="1" x14ac:dyDescent="0.2">
      <c r="A40" s="103" t="s">
        <v>95</v>
      </c>
      <c r="B40" s="26">
        <v>292.83999999999997</v>
      </c>
      <c r="C40" s="26">
        <v>239.74</v>
      </c>
      <c r="D40" s="26">
        <v>367.76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3"/>
        <v>900.33999999999992</v>
      </c>
      <c r="O40" s="104">
        <f t="shared" si="1"/>
        <v>300.11333333333329</v>
      </c>
    </row>
    <row r="41" spans="1:15" s="25" customFormat="1" ht="12.95" customHeight="1" x14ac:dyDescent="0.2">
      <c r="A41" s="103" t="s">
        <v>105</v>
      </c>
      <c r="B41" s="26">
        <v>120</v>
      </c>
      <c r="C41" s="26">
        <v>100</v>
      </c>
      <c r="D41" s="26">
        <v>895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3"/>
        <v>1115</v>
      </c>
      <c r="O41" s="104">
        <f t="shared" si="1"/>
        <v>371.66666666666669</v>
      </c>
    </row>
    <row r="42" spans="1:15" s="25" customFormat="1" ht="12.95" customHeight="1" x14ac:dyDescent="0.2">
      <c r="A42" s="103" t="s">
        <v>96</v>
      </c>
      <c r="B42" s="26">
        <v>199.9</v>
      </c>
      <c r="C42" s="26">
        <v>199.9</v>
      </c>
      <c r="D42" s="26">
        <v>199.9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3"/>
        <v>599.70000000000005</v>
      </c>
      <c r="O42" s="104">
        <f t="shared" si="1"/>
        <v>199.9</v>
      </c>
    </row>
    <row r="43" spans="1:15" s="25" customFormat="1" ht="12.95" customHeight="1" x14ac:dyDescent="0.2">
      <c r="A43" s="103" t="s">
        <v>75</v>
      </c>
      <c r="B43" s="26">
        <v>321.14</v>
      </c>
      <c r="C43" s="26">
        <v>401.75</v>
      </c>
      <c r="D43" s="26">
        <v>355.66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3"/>
        <v>1078.55</v>
      </c>
      <c r="O43" s="104">
        <f t="shared" si="1"/>
        <v>359.51666666666665</v>
      </c>
    </row>
    <row r="44" spans="1:15" s="25" customFormat="1" ht="12.95" customHeight="1" x14ac:dyDescent="0.2">
      <c r="A44" s="103" t="s">
        <v>544</v>
      </c>
      <c r="B44" s="26">
        <v>64.44</v>
      </c>
      <c r="C44" s="26">
        <v>237.81</v>
      </c>
      <c r="D44" s="26">
        <v>86.7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3"/>
        <v>388.95</v>
      </c>
      <c r="O44" s="104">
        <f t="shared" si="1"/>
        <v>129.65</v>
      </c>
    </row>
    <row r="45" spans="1:15" s="25" customFormat="1" ht="12.95" customHeight="1" x14ac:dyDescent="0.2">
      <c r="A45" s="103" t="s">
        <v>353</v>
      </c>
      <c r="B45" s="26">
        <v>0</v>
      </c>
      <c r="C45" s="26">
        <v>0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3"/>
        <v>0</v>
      </c>
      <c r="O45" s="104" t="str">
        <f t="shared" si="1"/>
        <v/>
      </c>
    </row>
    <row r="46" spans="1:15" s="25" customFormat="1" ht="12.95" customHeight="1" x14ac:dyDescent="0.2">
      <c r="A46" s="103" t="s">
        <v>514</v>
      </c>
      <c r="B46" s="26">
        <v>0</v>
      </c>
      <c r="C46" s="26">
        <v>0</v>
      </c>
      <c r="D46" s="26">
        <v>0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3"/>
        <v>0</v>
      </c>
      <c r="O46" s="104" t="str">
        <f t="shared" si="1"/>
        <v/>
      </c>
    </row>
    <row r="47" spans="1:15" s="25" customFormat="1" ht="12.95" customHeight="1" x14ac:dyDescent="0.2">
      <c r="A47" s="103" t="s">
        <v>138</v>
      </c>
      <c r="B47" s="26">
        <v>160</v>
      </c>
      <c r="C47" s="26">
        <v>0</v>
      </c>
      <c r="D47" s="26">
        <v>0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3"/>
        <v>160</v>
      </c>
      <c r="O47" s="104">
        <f t="shared" si="1"/>
        <v>160</v>
      </c>
    </row>
    <row r="48" spans="1:15" s="25" customFormat="1" ht="12.95" customHeight="1" x14ac:dyDescent="0.2">
      <c r="A48" s="103" t="s">
        <v>269</v>
      </c>
      <c r="B48" s="26">
        <v>0</v>
      </c>
      <c r="C48" s="26">
        <v>0</v>
      </c>
      <c r="D48" s="26">
        <v>0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3"/>
        <v>0</v>
      </c>
      <c r="O48" s="104" t="str">
        <f t="shared" si="1"/>
        <v/>
      </c>
    </row>
    <row r="49" spans="1:15" s="25" customFormat="1" ht="12.95" customHeight="1" x14ac:dyDescent="0.2">
      <c r="A49" s="103" t="s">
        <v>79</v>
      </c>
      <c r="B49" s="26">
        <v>0</v>
      </c>
      <c r="C49" s="26">
        <v>0</v>
      </c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3"/>
        <v>0</v>
      </c>
      <c r="O49" s="104" t="str">
        <f t="shared" si="1"/>
        <v/>
      </c>
    </row>
    <row r="50" spans="1:15" s="25" customFormat="1" ht="12.95" customHeight="1" x14ac:dyDescent="0.2">
      <c r="A50" s="103" t="s">
        <v>163</v>
      </c>
      <c r="B50" s="26">
        <v>129.91</v>
      </c>
      <c r="C50" s="26">
        <v>132.08000000000001</v>
      </c>
      <c r="D50" s="26">
        <v>144.16999999999999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3"/>
        <v>406.15999999999997</v>
      </c>
      <c r="O50" s="104">
        <f t="shared" si="1"/>
        <v>135.38666666666666</v>
      </c>
    </row>
    <row r="51" spans="1:15" s="25" customFormat="1" ht="12.95" customHeight="1" x14ac:dyDescent="0.2">
      <c r="A51" s="103" t="s">
        <v>87</v>
      </c>
      <c r="B51" s="26">
        <v>13.18</v>
      </c>
      <c r="C51" s="26">
        <v>0</v>
      </c>
      <c r="D51" s="26">
        <v>256.08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179">
        <f t="shared" si="3"/>
        <v>269.26</v>
      </c>
      <c r="O51" s="104">
        <f t="shared" si="1"/>
        <v>134.63</v>
      </c>
    </row>
    <row r="52" spans="1:15" s="25" customFormat="1" ht="12.95" customHeight="1" thickBot="1" x14ac:dyDescent="0.25">
      <c r="A52" s="163" t="s">
        <v>1</v>
      </c>
      <c r="B52" s="173">
        <f t="shared" ref="B52:N52" si="4">SUM(B7:B51)</f>
        <v>4933.92</v>
      </c>
      <c r="C52" s="173">
        <f t="shared" si="4"/>
        <v>4148.3499999999995</v>
      </c>
      <c r="D52" s="173">
        <f t="shared" si="4"/>
        <v>4513.2700000000004</v>
      </c>
      <c r="E52" s="173">
        <f t="shared" si="4"/>
        <v>0</v>
      </c>
      <c r="F52" s="173">
        <f t="shared" si="4"/>
        <v>0</v>
      </c>
      <c r="G52" s="173">
        <f t="shared" si="4"/>
        <v>0</v>
      </c>
      <c r="H52" s="173">
        <f t="shared" si="4"/>
        <v>0</v>
      </c>
      <c r="I52" s="173">
        <f t="shared" si="4"/>
        <v>0</v>
      </c>
      <c r="J52" s="173">
        <f t="shared" si="4"/>
        <v>0</v>
      </c>
      <c r="K52" s="173">
        <f t="shared" si="4"/>
        <v>0</v>
      </c>
      <c r="L52" s="173">
        <f t="shared" si="4"/>
        <v>0</v>
      </c>
      <c r="M52" s="173">
        <f t="shared" si="4"/>
        <v>0</v>
      </c>
      <c r="N52" s="173">
        <f t="shared" si="4"/>
        <v>13595.539999999999</v>
      </c>
      <c r="O52" s="305">
        <f>IFERROR(AVERAGEIF(B52:M52,"&gt;0"),"")</f>
        <v>4531.8466666666673</v>
      </c>
    </row>
    <row r="53" spans="1:15" s="25" customFormat="1" ht="12.95" customHeight="1" thickBot="1" x14ac:dyDescent="0.25">
      <c r="A53" s="245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160"/>
    </row>
    <row r="54" spans="1:15" s="25" customFormat="1" ht="12.95" customHeight="1" thickBot="1" x14ac:dyDescent="0.25">
      <c r="A54" s="63" t="s">
        <v>2</v>
      </c>
      <c r="B54" s="105">
        <f t="shared" ref="B54:O54" si="5">B6</f>
        <v>43831</v>
      </c>
      <c r="C54" s="106">
        <f t="shared" si="5"/>
        <v>43862</v>
      </c>
      <c r="D54" s="106">
        <f t="shared" si="5"/>
        <v>43891</v>
      </c>
      <c r="E54" s="106">
        <f t="shared" si="5"/>
        <v>43922</v>
      </c>
      <c r="F54" s="106">
        <f t="shared" si="5"/>
        <v>43952</v>
      </c>
      <c r="G54" s="106">
        <f t="shared" si="5"/>
        <v>43983</v>
      </c>
      <c r="H54" s="106">
        <f t="shared" si="5"/>
        <v>44013</v>
      </c>
      <c r="I54" s="106">
        <f t="shared" si="5"/>
        <v>44044</v>
      </c>
      <c r="J54" s="106">
        <f t="shared" si="5"/>
        <v>44075</v>
      </c>
      <c r="K54" s="106">
        <f t="shared" si="5"/>
        <v>44105</v>
      </c>
      <c r="L54" s="106">
        <f t="shared" si="5"/>
        <v>44136</v>
      </c>
      <c r="M54" s="106">
        <f t="shared" si="5"/>
        <v>44166</v>
      </c>
      <c r="N54" s="107" t="str">
        <f t="shared" si="5"/>
        <v>Total</v>
      </c>
      <c r="O54" s="118" t="str">
        <f t="shared" si="5"/>
        <v>Média</v>
      </c>
    </row>
    <row r="55" spans="1:15" s="25" customFormat="1" ht="12.95" customHeight="1" x14ac:dyDescent="0.2">
      <c r="A55" s="109" t="s">
        <v>5</v>
      </c>
      <c r="B55" s="26">
        <v>0</v>
      </c>
      <c r="C55" s="26">
        <v>3000</v>
      </c>
      <c r="D55" s="26">
        <v>4000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07">
        <f t="shared" ref="N55:N64" si="6">SUM(B55:M55)</f>
        <v>7000</v>
      </c>
      <c r="O55" s="104">
        <f>IFERROR(AVERAGEIF(B55:M55,"&gt;0"),"")</f>
        <v>3500</v>
      </c>
    </row>
    <row r="56" spans="1:15" s="25" customFormat="1" ht="12.95" customHeight="1" x14ac:dyDescent="0.2">
      <c r="A56" s="109" t="s">
        <v>292</v>
      </c>
      <c r="B56" s="26">
        <v>0</v>
      </c>
      <c r="C56" s="26">
        <v>141.46</v>
      </c>
      <c r="D56" s="26">
        <v>251.35</v>
      </c>
      <c r="E56" s="26"/>
      <c r="F56" s="26"/>
      <c r="G56" s="26"/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07">
        <f t="shared" si="6"/>
        <v>392.81</v>
      </c>
      <c r="O56" s="104">
        <f t="shared" ref="O56:O63" si="7">IFERROR(AVERAGEIF(B56:M56,"&gt;0"),"")</f>
        <v>196.405</v>
      </c>
    </row>
    <row r="57" spans="1:15" s="25" customFormat="1" ht="12.95" customHeight="1" x14ac:dyDescent="0.2">
      <c r="A57" s="109" t="s">
        <v>321</v>
      </c>
      <c r="B57" s="26">
        <v>0</v>
      </c>
      <c r="C57" s="26">
        <v>0</v>
      </c>
      <c r="D57" s="26">
        <v>0</v>
      </c>
      <c r="E57" s="26"/>
      <c r="F57" s="26"/>
      <c r="G57" s="26"/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07">
        <f>SUM(B57:M57)</f>
        <v>0</v>
      </c>
      <c r="O57" s="104" t="str">
        <f t="shared" si="7"/>
        <v/>
      </c>
    </row>
    <row r="58" spans="1:15" s="25" customFormat="1" ht="12.95" customHeight="1" x14ac:dyDescent="0.2">
      <c r="A58" s="109" t="s">
        <v>390</v>
      </c>
      <c r="B58" s="26">
        <v>0</v>
      </c>
      <c r="C58" s="26">
        <v>0</v>
      </c>
      <c r="D58" s="26">
        <v>0</v>
      </c>
      <c r="E58" s="26"/>
      <c r="F58" s="26"/>
      <c r="G58" s="26"/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07">
        <f>SUM(B58:M58)</f>
        <v>0</v>
      </c>
      <c r="O58" s="104" t="str">
        <f t="shared" si="7"/>
        <v/>
      </c>
    </row>
    <row r="59" spans="1:15" s="25" customFormat="1" ht="12.95" customHeight="1" x14ac:dyDescent="0.2">
      <c r="A59" s="110" t="s">
        <v>148</v>
      </c>
      <c r="B59" s="26">
        <v>0</v>
      </c>
      <c r="C59" s="26">
        <v>0.48</v>
      </c>
      <c r="D59" s="26">
        <v>0</v>
      </c>
      <c r="E59" s="26"/>
      <c r="F59" s="26"/>
      <c r="G59" s="26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19">
        <f>SUM(B59:M59)</f>
        <v>0.48</v>
      </c>
      <c r="O59" s="104">
        <f t="shared" si="7"/>
        <v>0.48</v>
      </c>
    </row>
    <row r="60" spans="1:15" s="25" customFormat="1" ht="12.95" customHeight="1" x14ac:dyDescent="0.2">
      <c r="A60" s="110" t="s">
        <v>61</v>
      </c>
      <c r="B60" s="26">
        <v>576.12</v>
      </c>
      <c r="C60" s="26">
        <v>47.7</v>
      </c>
      <c r="D60" s="26">
        <v>398.68</v>
      </c>
      <c r="E60" s="26"/>
      <c r="F60" s="26"/>
      <c r="G60" s="26"/>
      <c r="H60" s="26"/>
      <c r="I60" s="26"/>
      <c r="J60" s="26"/>
      <c r="K60" s="26">
        <v>0</v>
      </c>
      <c r="L60" s="26">
        <v>0</v>
      </c>
      <c r="M60" s="26">
        <v>0</v>
      </c>
      <c r="N60" s="207">
        <f t="shared" si="6"/>
        <v>1022.5</v>
      </c>
      <c r="O60" s="104">
        <f t="shared" si="7"/>
        <v>340.83333333333331</v>
      </c>
    </row>
    <row r="61" spans="1:15" s="25" customFormat="1" ht="12.95" customHeight="1" x14ac:dyDescent="0.2">
      <c r="A61" s="110" t="s">
        <v>3</v>
      </c>
      <c r="B61" s="26">
        <v>31.55</v>
      </c>
      <c r="C61" s="26">
        <v>18.8</v>
      </c>
      <c r="D61" s="26">
        <v>214</v>
      </c>
      <c r="E61" s="26"/>
      <c r="F61" s="26"/>
      <c r="G61" s="26"/>
      <c r="H61" s="26"/>
      <c r="I61" s="26"/>
      <c r="J61" s="26"/>
      <c r="K61" s="26">
        <v>0</v>
      </c>
      <c r="L61" s="26">
        <v>0</v>
      </c>
      <c r="M61" s="26">
        <v>0</v>
      </c>
      <c r="N61" s="207">
        <f t="shared" si="6"/>
        <v>264.35000000000002</v>
      </c>
      <c r="O61" s="104">
        <f t="shared" si="7"/>
        <v>88.116666666666674</v>
      </c>
    </row>
    <row r="62" spans="1:15" s="25" customFormat="1" ht="12.95" customHeight="1" x14ac:dyDescent="0.2">
      <c r="A62" s="110" t="s">
        <v>652</v>
      </c>
      <c r="B62" s="26"/>
      <c r="C62" s="26"/>
      <c r="D62" s="26">
        <v>47</v>
      </c>
      <c r="E62" s="26"/>
      <c r="F62" s="26"/>
      <c r="G62" s="26"/>
      <c r="H62" s="26"/>
      <c r="I62" s="26"/>
      <c r="J62" s="26"/>
      <c r="K62" s="26">
        <v>0</v>
      </c>
      <c r="L62" s="26">
        <v>0</v>
      </c>
      <c r="M62" s="26">
        <v>0</v>
      </c>
      <c r="N62" s="207"/>
      <c r="O62" s="104">
        <f>IFERROR(AVERAGEIF(B62:M62,"&gt;0"),"")</f>
        <v>47</v>
      </c>
    </row>
    <row r="63" spans="1:15" s="25" customFormat="1" ht="12.95" customHeight="1" x14ac:dyDescent="0.2">
      <c r="A63" s="110" t="s">
        <v>65</v>
      </c>
      <c r="B63" s="26">
        <v>194.88</v>
      </c>
      <c r="C63" s="26">
        <v>140.49</v>
      </c>
      <c r="D63" s="26">
        <v>56.1</v>
      </c>
      <c r="E63" s="26"/>
      <c r="F63" s="26"/>
      <c r="G63" s="26"/>
      <c r="H63" s="26"/>
      <c r="I63" s="26"/>
      <c r="J63" s="26"/>
      <c r="K63" s="26">
        <v>0</v>
      </c>
      <c r="L63" s="26">
        <v>0</v>
      </c>
      <c r="M63" s="26">
        <v>0</v>
      </c>
      <c r="N63" s="207">
        <f t="shared" si="6"/>
        <v>391.47</v>
      </c>
      <c r="O63" s="104">
        <f t="shared" si="7"/>
        <v>130.49</v>
      </c>
    </row>
    <row r="64" spans="1:15" s="25" customFormat="1" ht="12.95" customHeight="1" thickBot="1" x14ac:dyDescent="0.25">
      <c r="A64" s="171" t="s">
        <v>1</v>
      </c>
      <c r="B64" s="172">
        <f t="shared" ref="B64:M64" si="8">SUM(B55:B63)</f>
        <v>802.55</v>
      </c>
      <c r="C64" s="172">
        <f t="shared" si="8"/>
        <v>3348.9300000000003</v>
      </c>
      <c r="D64" s="172">
        <f t="shared" si="8"/>
        <v>4967.130000000001</v>
      </c>
      <c r="E64" s="172">
        <f t="shared" si="8"/>
        <v>0</v>
      </c>
      <c r="F64" s="172">
        <f t="shared" si="8"/>
        <v>0</v>
      </c>
      <c r="G64" s="172">
        <f t="shared" si="8"/>
        <v>0</v>
      </c>
      <c r="H64" s="172">
        <f t="shared" si="8"/>
        <v>0</v>
      </c>
      <c r="I64" s="172">
        <f t="shared" si="8"/>
        <v>0</v>
      </c>
      <c r="J64" s="172">
        <f t="shared" si="8"/>
        <v>0</v>
      </c>
      <c r="K64" s="172">
        <f t="shared" si="8"/>
        <v>0</v>
      </c>
      <c r="L64" s="172">
        <f t="shared" si="8"/>
        <v>0</v>
      </c>
      <c r="M64" s="172">
        <f t="shared" si="8"/>
        <v>0</v>
      </c>
      <c r="N64" s="172">
        <f t="shared" si="6"/>
        <v>9118.61</v>
      </c>
      <c r="O64" s="294">
        <f>IFERROR(AVERAGEIF(B64:M64,"&gt;0"),"")</f>
        <v>3039.5366666666669</v>
      </c>
    </row>
    <row r="65" spans="1:16" s="25" customFormat="1" ht="12.95" customHeight="1" thickBot="1" x14ac:dyDescent="0.25">
      <c r="N65" s="34"/>
    </row>
    <row r="66" spans="1:16" s="34" customFormat="1" ht="12.95" customHeight="1" thickBot="1" x14ac:dyDescent="0.25">
      <c r="A66" s="182" t="s">
        <v>9</v>
      </c>
      <c r="B66" s="181">
        <f>'[2]2020'!C29</f>
        <v>64588.45</v>
      </c>
      <c r="C66" s="181">
        <f>'[2]2020'!D29</f>
        <v>63475.32</v>
      </c>
      <c r="D66" s="181">
        <f>'[2]2020'!E29</f>
        <v>63795.85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f>'[2]2020'!K29</f>
        <v>0</v>
      </c>
      <c r="K66" s="181">
        <f>'[2]2020'!L29</f>
        <v>0</v>
      </c>
      <c r="L66" s="181">
        <f>'[2]2020'!M29</f>
        <v>0</v>
      </c>
      <c r="M66" s="181">
        <f>'[2]2020'!N29</f>
        <v>0</v>
      </c>
      <c r="N66" s="42"/>
      <c r="O66" s="42"/>
      <c r="P66" s="43"/>
    </row>
    <row r="67" spans="1:16" s="25" customFormat="1" ht="12" x14ac:dyDescent="0.2">
      <c r="N67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C52 D52:F52 H52:M5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7"/>
  <dimension ref="A1:O79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7" style="44" customWidth="1"/>
    <col min="2" max="2" width="8.42578125" style="44" customWidth="1"/>
    <col min="3" max="3" width="8.7109375" style="44" customWidth="1"/>
    <col min="4" max="4" width="9.140625" style="44" customWidth="1"/>
    <col min="5" max="5" width="10" style="44" bestFit="1" customWidth="1"/>
    <col min="6" max="8" width="9" style="44" bestFit="1" customWidth="1"/>
    <col min="9" max="9" width="10" style="44" bestFit="1" customWidth="1"/>
    <col min="10" max="12" width="9" style="44" bestFit="1" customWidth="1"/>
    <col min="13" max="13" width="10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5" x14ac:dyDescent="0.2">
      <c r="A1" s="540" t="str">
        <f>APUCARANA!A1</f>
        <v xml:space="preserve">ORDEM DOS ADVOGADOS DO BRASIL - Seção PR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</row>
    <row r="2" spans="1:15" ht="14.1" customHeight="1" thickBot="1" x14ac:dyDescent="0.25">
      <c r="A2" s="522" t="str">
        <f>APUCARANA!A2</f>
        <v>Demostrativo de Despesas - JANEIRO 2020 A DEZEMBRO 2020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17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70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294</v>
      </c>
      <c r="B7" s="26">
        <v>20.83</v>
      </c>
      <c r="C7" s="26">
        <v>20.83</v>
      </c>
      <c r="D7" s="26">
        <v>20.83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>SUM(B7:M7)</f>
        <v>62.489999999999995</v>
      </c>
      <c r="O7" s="104">
        <f>IFERROR(AVERAGEIF(B7:M7,"&gt;0"),"")</f>
        <v>20.83</v>
      </c>
    </row>
    <row r="8" spans="1:15" s="25" customFormat="1" ht="12.6" customHeight="1" x14ac:dyDescent="0.2">
      <c r="A8" s="103" t="s">
        <v>484</v>
      </c>
      <c r="B8" s="26">
        <v>0</v>
      </c>
      <c r="C8" s="26"/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61" si="0">SUM(B8:M8)</f>
        <v>0</v>
      </c>
      <c r="O8" s="104" t="str">
        <f t="shared" ref="O8:O61" si="1">IFERROR(AVERAGEIF(B8:M8,"&gt;0"),"")</f>
        <v/>
      </c>
    </row>
    <row r="9" spans="1:15" s="25" customFormat="1" ht="12.6" customHeight="1" x14ac:dyDescent="0.2">
      <c r="A9" s="103" t="s">
        <v>113</v>
      </c>
      <c r="B9" s="26">
        <v>0</v>
      </c>
      <c r="C9" s="26">
        <v>118.9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0"/>
        <v>118.9</v>
      </c>
      <c r="O9" s="104">
        <f t="shared" si="1"/>
        <v>118.9</v>
      </c>
    </row>
    <row r="10" spans="1:15" s="25" customFormat="1" ht="12.6" customHeight="1" x14ac:dyDescent="0.2">
      <c r="A10" s="103" t="s">
        <v>180</v>
      </c>
      <c r="B10" s="26">
        <v>0</v>
      </c>
      <c r="C10" s="26">
        <v>50.06</v>
      </c>
      <c r="D10" s="26">
        <v>254.37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0"/>
        <v>304.43</v>
      </c>
      <c r="O10" s="104">
        <f t="shared" si="1"/>
        <v>152.215</v>
      </c>
    </row>
    <row r="11" spans="1:15" s="25" customFormat="1" ht="12.6" customHeight="1" x14ac:dyDescent="0.2">
      <c r="A11" s="103" t="s">
        <v>615</v>
      </c>
      <c r="B11" s="26">
        <v>0</v>
      </c>
      <c r="C11" s="26"/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>SUM(B11:M11)</f>
        <v>0</v>
      </c>
      <c r="O11" s="104" t="str">
        <f t="shared" si="1"/>
        <v/>
      </c>
    </row>
    <row r="12" spans="1:15" s="25" customFormat="1" ht="12.6" customHeight="1" x14ac:dyDescent="0.2">
      <c r="A12" s="103" t="s">
        <v>278</v>
      </c>
      <c r="B12" s="26">
        <v>0</v>
      </c>
      <c r="C12" s="26"/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228</v>
      </c>
      <c r="B13" s="26">
        <v>0</v>
      </c>
      <c r="C13" s="26"/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03" t="s">
        <v>157</v>
      </c>
      <c r="B14" s="26">
        <v>0</v>
      </c>
      <c r="C14" s="26"/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0"/>
        <v>0</v>
      </c>
      <c r="O14" s="104" t="str">
        <f t="shared" si="1"/>
        <v/>
      </c>
    </row>
    <row r="15" spans="1:15" s="25" customFormat="1" ht="12.6" customHeight="1" x14ac:dyDescent="0.2">
      <c r="A15" s="157" t="s">
        <v>131</v>
      </c>
      <c r="B15" s="26">
        <v>0</v>
      </c>
      <c r="C15" s="26"/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57" t="s">
        <v>167</v>
      </c>
      <c r="B16" s="26">
        <v>0</v>
      </c>
      <c r="C16" s="26"/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03" t="s">
        <v>149</v>
      </c>
      <c r="B17" s="26">
        <v>96.2</v>
      </c>
      <c r="C17" s="26"/>
      <c r="D17" s="26">
        <v>93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0"/>
        <v>189.2</v>
      </c>
      <c r="O17" s="104">
        <f t="shared" si="1"/>
        <v>94.6</v>
      </c>
    </row>
    <row r="18" spans="1:15" s="25" customFormat="1" ht="12.6" customHeight="1" x14ac:dyDescent="0.2">
      <c r="A18" s="103" t="s">
        <v>198</v>
      </c>
      <c r="B18" s="26">
        <v>165</v>
      </c>
      <c r="C18" s="26">
        <v>36</v>
      </c>
      <c r="D18" s="26">
        <v>752.25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0"/>
        <v>953.25</v>
      </c>
      <c r="O18" s="104">
        <f t="shared" si="1"/>
        <v>317.75</v>
      </c>
    </row>
    <row r="19" spans="1:15" s="25" customFormat="1" ht="12.6" customHeight="1" x14ac:dyDescent="0.2">
      <c r="A19" s="103" t="s">
        <v>276</v>
      </c>
      <c r="B19" s="26">
        <v>0</v>
      </c>
      <c r="C19" s="26"/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80</v>
      </c>
      <c r="B20" s="26">
        <v>160.79</v>
      </c>
      <c r="C20" s="26">
        <v>313.02</v>
      </c>
      <c r="D20" s="26">
        <v>622.12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0"/>
        <v>1095.9299999999998</v>
      </c>
      <c r="O20" s="104">
        <f t="shared" si="1"/>
        <v>365.30999999999995</v>
      </c>
    </row>
    <row r="21" spans="1:15" s="25" customFormat="1" ht="12.6" customHeight="1" x14ac:dyDescent="0.2">
      <c r="A21" s="103" t="s">
        <v>346</v>
      </c>
      <c r="B21" s="26">
        <v>0</v>
      </c>
      <c r="C21" s="26"/>
      <c r="D21" s="26">
        <v>200.5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0"/>
        <v>200.5</v>
      </c>
      <c r="O21" s="104">
        <f t="shared" si="1"/>
        <v>200.5</v>
      </c>
    </row>
    <row r="22" spans="1:15" s="25" customFormat="1" ht="12.6" customHeight="1" x14ac:dyDescent="0.2">
      <c r="A22" s="103" t="s">
        <v>67</v>
      </c>
      <c r="B22" s="26">
        <v>22.5</v>
      </c>
      <c r="C22" s="26">
        <v>527.66</v>
      </c>
      <c r="D22" s="26">
        <v>316.5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866.66</v>
      </c>
      <c r="O22" s="104">
        <f t="shared" si="1"/>
        <v>288.88666666666666</v>
      </c>
    </row>
    <row r="23" spans="1:15" s="25" customFormat="1" ht="12.6" customHeight="1" x14ac:dyDescent="0.2">
      <c r="A23" s="103" t="s">
        <v>273</v>
      </c>
      <c r="B23" s="26">
        <v>0</v>
      </c>
      <c r="C23" s="26"/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0</v>
      </c>
      <c r="O23" s="104" t="str">
        <f t="shared" si="1"/>
        <v/>
      </c>
    </row>
    <row r="24" spans="1:15" s="25" customFormat="1" ht="12.6" customHeight="1" x14ac:dyDescent="0.2">
      <c r="A24" s="103" t="s">
        <v>338</v>
      </c>
      <c r="B24" s="26">
        <v>0</v>
      </c>
      <c r="C24" s="26"/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>SUM(B24:M24)</f>
        <v>0</v>
      </c>
      <c r="O24" s="104" t="str">
        <f t="shared" si="1"/>
        <v/>
      </c>
    </row>
    <row r="25" spans="1:15" s="25" customFormat="1" ht="12.6" customHeight="1" x14ac:dyDescent="0.2">
      <c r="A25" s="103" t="s">
        <v>397</v>
      </c>
      <c r="B25" s="26">
        <v>0</v>
      </c>
      <c r="C25" s="26"/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0"/>
        <v>0</v>
      </c>
      <c r="O25" s="104" t="str">
        <f t="shared" si="1"/>
        <v/>
      </c>
    </row>
    <row r="26" spans="1:15" s="25" customFormat="1" ht="12.6" customHeight="1" x14ac:dyDescent="0.2">
      <c r="A26" s="103" t="s">
        <v>287</v>
      </c>
      <c r="B26" s="26">
        <v>70</v>
      </c>
      <c r="C26" s="26"/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70</v>
      </c>
      <c r="O26" s="104">
        <f t="shared" si="1"/>
        <v>70</v>
      </c>
    </row>
    <row r="27" spans="1:15" s="25" customFormat="1" ht="12.6" customHeight="1" x14ac:dyDescent="0.2">
      <c r="A27" s="103" t="s">
        <v>142</v>
      </c>
      <c r="B27" s="26">
        <v>0</v>
      </c>
      <c r="C27" s="26">
        <v>180</v>
      </c>
      <c r="D27" s="26">
        <v>200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380</v>
      </c>
      <c r="O27" s="104">
        <f t="shared" si="1"/>
        <v>190</v>
      </c>
    </row>
    <row r="28" spans="1:15" s="25" customFormat="1" ht="12.6" customHeight="1" x14ac:dyDescent="0.2">
      <c r="A28" s="103" t="s">
        <v>681</v>
      </c>
      <c r="B28" s="26">
        <v>0</v>
      </c>
      <c r="C28" s="26"/>
      <c r="D28" s="26"/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/>
      <c r="O28" s="104"/>
    </row>
    <row r="29" spans="1:15" s="25" customFormat="1" ht="12.6" customHeight="1" x14ac:dyDescent="0.2">
      <c r="A29" s="103" t="s">
        <v>355</v>
      </c>
      <c r="B29" s="26">
        <v>0</v>
      </c>
      <c r="C29" s="26"/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0</v>
      </c>
      <c r="O29" s="104" t="str">
        <f t="shared" si="1"/>
        <v/>
      </c>
    </row>
    <row r="30" spans="1:15" s="25" customFormat="1" ht="12.6" customHeight="1" x14ac:dyDescent="0.2">
      <c r="A30" s="103" t="s">
        <v>137</v>
      </c>
      <c r="B30" s="26">
        <v>0</v>
      </c>
      <c r="C30" s="26"/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03" t="s">
        <v>195</v>
      </c>
      <c r="B31" s="26">
        <v>0</v>
      </c>
      <c r="C31" s="26"/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103" t="s">
        <v>85</v>
      </c>
      <c r="B32" s="26">
        <v>110</v>
      </c>
      <c r="C32" s="26"/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110</v>
      </c>
      <c r="O32" s="104">
        <f t="shared" si="1"/>
        <v>110</v>
      </c>
    </row>
    <row r="33" spans="1:15" s="25" customFormat="1" ht="12.6" customHeight="1" x14ac:dyDescent="0.2">
      <c r="A33" s="103" t="s">
        <v>68</v>
      </c>
      <c r="B33" s="26">
        <v>31.14</v>
      </c>
      <c r="C33" s="26"/>
      <c r="D33" s="26">
        <v>40.299999999999997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0"/>
        <v>71.44</v>
      </c>
      <c r="O33" s="104">
        <f t="shared" si="1"/>
        <v>35.72</v>
      </c>
    </row>
    <row r="34" spans="1:15" s="25" customFormat="1" ht="12.6" customHeight="1" x14ac:dyDescent="0.2">
      <c r="A34" s="103" t="s">
        <v>108</v>
      </c>
      <c r="B34" s="26">
        <v>0</v>
      </c>
      <c r="C34" s="26">
        <v>579.5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579.5</v>
      </c>
      <c r="O34" s="104">
        <f t="shared" si="1"/>
        <v>579.5</v>
      </c>
    </row>
    <row r="35" spans="1:15" s="25" customFormat="1" ht="12.6" customHeight="1" x14ac:dyDescent="0.2">
      <c r="A35" s="103" t="s">
        <v>111</v>
      </c>
      <c r="B35" s="26">
        <v>0</v>
      </c>
      <c r="C35" s="26">
        <v>53.8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0"/>
        <v>53.8</v>
      </c>
      <c r="O35" s="104">
        <f t="shared" si="1"/>
        <v>53.8</v>
      </c>
    </row>
    <row r="36" spans="1:15" s="25" customFormat="1" ht="12.6" customHeight="1" x14ac:dyDescent="0.2">
      <c r="A36" s="103" t="s">
        <v>69</v>
      </c>
      <c r="B36" s="26">
        <v>0</v>
      </c>
      <c r="C36" s="26">
        <v>80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0"/>
        <v>80</v>
      </c>
      <c r="O36" s="104">
        <f t="shared" si="1"/>
        <v>80</v>
      </c>
    </row>
    <row r="37" spans="1:15" s="25" customFormat="1" ht="12.6" customHeight="1" x14ac:dyDescent="0.2">
      <c r="A37" s="103" t="s">
        <v>123</v>
      </c>
      <c r="B37" s="26">
        <v>0</v>
      </c>
      <c r="C37" s="26"/>
      <c r="D37" s="26">
        <v>100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0"/>
        <v>100</v>
      </c>
      <c r="O37" s="104">
        <f t="shared" si="1"/>
        <v>100</v>
      </c>
    </row>
    <row r="38" spans="1:15" s="25" customFormat="1" ht="12.6" customHeight="1" x14ac:dyDescent="0.2">
      <c r="A38" s="103" t="s">
        <v>295</v>
      </c>
      <c r="B38" s="26">
        <v>0</v>
      </c>
      <c r="C38" s="26">
        <v>100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0"/>
        <v>100</v>
      </c>
      <c r="O38" s="104">
        <f t="shared" si="1"/>
        <v>100</v>
      </c>
    </row>
    <row r="39" spans="1:15" s="25" customFormat="1" ht="12.6" customHeight="1" x14ac:dyDescent="0.2">
      <c r="A39" s="103" t="s">
        <v>176</v>
      </c>
      <c r="B39" s="26">
        <v>0</v>
      </c>
      <c r="C39" s="26"/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0"/>
        <v>0</v>
      </c>
      <c r="O39" s="104" t="str">
        <f t="shared" si="1"/>
        <v/>
      </c>
    </row>
    <row r="40" spans="1:15" s="25" customFormat="1" ht="12.6" customHeight="1" x14ac:dyDescent="0.2">
      <c r="A40" s="103" t="s">
        <v>314</v>
      </c>
      <c r="B40" s="26">
        <v>0</v>
      </c>
      <c r="C40" s="26"/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0"/>
        <v>0</v>
      </c>
      <c r="O40" s="104" t="str">
        <f t="shared" si="1"/>
        <v/>
      </c>
    </row>
    <row r="41" spans="1:15" s="25" customFormat="1" ht="12.6" customHeight="1" x14ac:dyDescent="0.2">
      <c r="A41" s="103" t="s">
        <v>126</v>
      </c>
      <c r="B41" s="26">
        <v>0</v>
      </c>
      <c r="C41" s="26"/>
      <c r="D41" s="26">
        <v>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0</v>
      </c>
      <c r="O41" s="104" t="str">
        <f t="shared" si="1"/>
        <v/>
      </c>
    </row>
    <row r="42" spans="1:15" s="25" customFormat="1" ht="12.6" customHeight="1" x14ac:dyDescent="0.2">
      <c r="A42" s="103" t="s">
        <v>641</v>
      </c>
      <c r="B42" s="26">
        <v>28.32</v>
      </c>
      <c r="C42" s="26"/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>SUM(B42:M42)</f>
        <v>28.32</v>
      </c>
      <c r="O42" s="104">
        <f t="shared" si="1"/>
        <v>28.32</v>
      </c>
    </row>
    <row r="43" spans="1:15" s="25" customFormat="1" ht="12.6" customHeight="1" x14ac:dyDescent="0.2">
      <c r="A43" s="103" t="s">
        <v>181</v>
      </c>
      <c r="B43" s="26">
        <v>0</v>
      </c>
      <c r="C43" s="26"/>
      <c r="D43" s="26">
        <v>0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0</v>
      </c>
      <c r="O43" s="104" t="str">
        <f t="shared" si="1"/>
        <v/>
      </c>
    </row>
    <row r="44" spans="1:15" s="25" customFormat="1" ht="12.6" customHeight="1" x14ac:dyDescent="0.2">
      <c r="A44" s="260" t="s">
        <v>372</v>
      </c>
      <c r="B44" s="26">
        <v>29.81</v>
      </c>
      <c r="C44" s="26">
        <v>29.81</v>
      </c>
      <c r="D44" s="26">
        <v>29.81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89.429999999999993</v>
      </c>
      <c r="O44" s="104">
        <f t="shared" si="1"/>
        <v>29.81</v>
      </c>
    </row>
    <row r="45" spans="1:15" s="25" customFormat="1" ht="12.6" customHeight="1" x14ac:dyDescent="0.2">
      <c r="A45" s="103" t="s">
        <v>254</v>
      </c>
      <c r="B45" s="26">
        <v>0</v>
      </c>
      <c r="C45" s="26"/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03" t="s">
        <v>106</v>
      </c>
      <c r="B46" s="26">
        <v>0</v>
      </c>
      <c r="C46" s="26"/>
      <c r="D46" s="26">
        <v>350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350</v>
      </c>
      <c r="O46" s="104">
        <f t="shared" si="1"/>
        <v>350</v>
      </c>
    </row>
    <row r="47" spans="1:15" s="25" customFormat="1" ht="12.6" customHeight="1" x14ac:dyDescent="0.2">
      <c r="A47" s="103" t="s">
        <v>145</v>
      </c>
      <c r="B47" s="26">
        <v>0</v>
      </c>
      <c r="C47" s="26"/>
      <c r="D47" s="26">
        <v>0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0"/>
        <v>0</v>
      </c>
      <c r="O47" s="104" t="str">
        <f t="shared" si="1"/>
        <v/>
      </c>
    </row>
    <row r="48" spans="1:15" s="25" customFormat="1" ht="12.6" customHeight="1" x14ac:dyDescent="0.2">
      <c r="A48" s="103" t="s">
        <v>71</v>
      </c>
      <c r="B48" s="26">
        <v>23.7</v>
      </c>
      <c r="C48" s="26">
        <v>31.4</v>
      </c>
      <c r="D48" s="26">
        <v>36.15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0"/>
        <v>91.25</v>
      </c>
      <c r="O48" s="104">
        <f t="shared" si="1"/>
        <v>30.416666666666668</v>
      </c>
    </row>
    <row r="49" spans="1:15" s="25" customFormat="1" ht="12.6" customHeight="1" x14ac:dyDescent="0.2">
      <c r="A49" s="103" t="s">
        <v>457</v>
      </c>
      <c r="B49" s="26">
        <v>0</v>
      </c>
      <c r="C49" s="26"/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0"/>
        <v>0</v>
      </c>
      <c r="O49" s="104" t="str">
        <f t="shared" si="1"/>
        <v/>
      </c>
    </row>
    <row r="50" spans="1:15" s="25" customFormat="1" ht="12.6" customHeight="1" x14ac:dyDescent="0.2">
      <c r="A50" s="103" t="s">
        <v>452</v>
      </c>
      <c r="B50" s="26">
        <v>0</v>
      </c>
      <c r="C50" s="26"/>
      <c r="D50" s="26">
        <v>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0"/>
        <v>0</v>
      </c>
      <c r="O50" s="104" t="str">
        <f t="shared" si="1"/>
        <v/>
      </c>
    </row>
    <row r="51" spans="1:15" s="25" customFormat="1" ht="12.6" customHeight="1" x14ac:dyDescent="0.2">
      <c r="A51" s="103" t="s">
        <v>95</v>
      </c>
      <c r="B51" s="26">
        <v>272.01</v>
      </c>
      <c r="C51" s="26">
        <v>179.6</v>
      </c>
      <c r="D51" s="26">
        <v>274.23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179">
        <f t="shared" si="0"/>
        <v>725.84</v>
      </c>
      <c r="O51" s="104">
        <f t="shared" si="1"/>
        <v>241.94666666666669</v>
      </c>
    </row>
    <row r="52" spans="1:15" s="25" customFormat="1" ht="12.6" customHeight="1" x14ac:dyDescent="0.2">
      <c r="A52" s="103" t="s">
        <v>105</v>
      </c>
      <c r="B52" s="26">
        <v>0</v>
      </c>
      <c r="C52" s="26">
        <v>330</v>
      </c>
      <c r="D52" s="26">
        <v>380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0"/>
        <v>710</v>
      </c>
      <c r="O52" s="104">
        <f t="shared" si="1"/>
        <v>355</v>
      </c>
    </row>
    <row r="53" spans="1:15" s="25" customFormat="1" ht="12.6" customHeight="1" x14ac:dyDescent="0.2">
      <c r="A53" s="103" t="s">
        <v>96</v>
      </c>
      <c r="B53" s="26">
        <v>406.7</v>
      </c>
      <c r="C53" s="26">
        <v>406.7</v>
      </c>
      <c r="D53" s="26">
        <v>706.7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179">
        <f t="shared" si="0"/>
        <v>1520.1</v>
      </c>
      <c r="O53" s="104">
        <f t="shared" si="1"/>
        <v>506.7</v>
      </c>
    </row>
    <row r="54" spans="1:15" s="25" customFormat="1" ht="12.6" customHeight="1" x14ac:dyDescent="0.2">
      <c r="A54" s="103" t="s">
        <v>74</v>
      </c>
      <c r="B54" s="26">
        <v>204</v>
      </c>
      <c r="C54" s="26">
        <v>204</v>
      </c>
      <c r="D54" s="26">
        <v>204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179">
        <f t="shared" si="0"/>
        <v>612</v>
      </c>
      <c r="O54" s="104">
        <f t="shared" si="1"/>
        <v>204</v>
      </c>
    </row>
    <row r="55" spans="1:15" s="25" customFormat="1" ht="12.6" customHeight="1" x14ac:dyDescent="0.2">
      <c r="A55" s="103" t="s">
        <v>75</v>
      </c>
      <c r="B55" s="26">
        <v>476.41</v>
      </c>
      <c r="C55" s="26">
        <v>425.99</v>
      </c>
      <c r="D55" s="26">
        <v>428.83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179">
        <f t="shared" si="0"/>
        <v>1331.23</v>
      </c>
      <c r="O55" s="104">
        <f t="shared" si="1"/>
        <v>443.74333333333334</v>
      </c>
    </row>
    <row r="56" spans="1:15" s="25" customFormat="1" ht="12.6" customHeight="1" x14ac:dyDescent="0.2">
      <c r="A56" s="103" t="s">
        <v>258</v>
      </c>
      <c r="B56" s="26">
        <v>0</v>
      </c>
      <c r="C56" s="26"/>
      <c r="D56" s="26">
        <v>590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179">
        <f t="shared" si="0"/>
        <v>590</v>
      </c>
      <c r="O56" s="104">
        <f t="shared" si="1"/>
        <v>590</v>
      </c>
    </row>
    <row r="57" spans="1:15" s="25" customFormat="1" ht="12.6" customHeight="1" x14ac:dyDescent="0.2">
      <c r="A57" s="103" t="s">
        <v>279</v>
      </c>
      <c r="B57" s="26">
        <v>0</v>
      </c>
      <c r="C57" s="26"/>
      <c r="D57" s="26">
        <v>0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179">
        <f t="shared" si="0"/>
        <v>0</v>
      </c>
      <c r="O57" s="104" t="str">
        <f t="shared" si="1"/>
        <v/>
      </c>
    </row>
    <row r="58" spans="1:15" s="25" customFormat="1" ht="12.6" customHeight="1" x14ac:dyDescent="0.2">
      <c r="A58" s="103" t="s">
        <v>315</v>
      </c>
      <c r="B58" s="26">
        <v>0</v>
      </c>
      <c r="C58" s="26">
        <v>2.5</v>
      </c>
      <c r="D58" s="26">
        <v>44.5</v>
      </c>
      <c r="E58" s="26"/>
      <c r="F58" s="26"/>
      <c r="G58" s="26"/>
      <c r="H58" s="26"/>
      <c r="I58" s="26"/>
      <c r="J58" s="26"/>
      <c r="K58" s="26">
        <v>0</v>
      </c>
      <c r="L58" s="26">
        <v>0</v>
      </c>
      <c r="M58" s="26">
        <v>0</v>
      </c>
      <c r="N58" s="179">
        <f t="shared" si="0"/>
        <v>47</v>
      </c>
      <c r="O58" s="104">
        <f t="shared" si="1"/>
        <v>23.5</v>
      </c>
    </row>
    <row r="59" spans="1:15" s="25" customFormat="1" ht="12.6" customHeight="1" x14ac:dyDescent="0.2">
      <c r="A59" s="103" t="s">
        <v>81</v>
      </c>
      <c r="B59" s="26">
        <v>72.180000000000007</v>
      </c>
      <c r="C59" s="26">
        <v>72.16</v>
      </c>
      <c r="D59" s="26">
        <v>72.150000000000006</v>
      </c>
      <c r="E59" s="26"/>
      <c r="F59" s="26"/>
      <c r="G59" s="26"/>
      <c r="H59" s="26"/>
      <c r="I59" s="26"/>
      <c r="J59" s="26"/>
      <c r="K59" s="26">
        <v>0</v>
      </c>
      <c r="L59" s="26">
        <v>0</v>
      </c>
      <c r="M59" s="26">
        <v>0</v>
      </c>
      <c r="N59" s="179">
        <f t="shared" si="0"/>
        <v>216.49</v>
      </c>
      <c r="O59" s="104">
        <f t="shared" si="1"/>
        <v>72.163333333333341</v>
      </c>
    </row>
    <row r="60" spans="1:15" s="25" customFormat="1" ht="12.6" customHeight="1" x14ac:dyDescent="0.2">
      <c r="A60" s="103" t="s">
        <v>87</v>
      </c>
      <c r="B60" s="26">
        <v>24.44</v>
      </c>
      <c r="C60" s="26">
        <v>19.600000000000001</v>
      </c>
      <c r="D60" s="26">
        <v>1.36</v>
      </c>
      <c r="E60" s="26"/>
      <c r="F60" s="26"/>
      <c r="G60" s="26"/>
      <c r="H60" s="26"/>
      <c r="I60" s="26"/>
      <c r="J60" s="26"/>
      <c r="K60" s="26">
        <v>0</v>
      </c>
      <c r="L60" s="26">
        <v>0</v>
      </c>
      <c r="M60" s="26">
        <v>0</v>
      </c>
      <c r="N60" s="179">
        <f t="shared" si="0"/>
        <v>45.400000000000006</v>
      </c>
      <c r="O60" s="104">
        <f t="shared" si="1"/>
        <v>15.133333333333335</v>
      </c>
    </row>
    <row r="61" spans="1:15" s="25" customFormat="1" ht="12.6" customHeight="1" x14ac:dyDescent="0.2">
      <c r="A61" s="103" t="s">
        <v>202</v>
      </c>
      <c r="B61" s="26">
        <v>0</v>
      </c>
      <c r="C61" s="26">
        <v>0</v>
      </c>
      <c r="D61" s="26">
        <v>0</v>
      </c>
      <c r="E61" s="26"/>
      <c r="F61" s="26"/>
      <c r="G61" s="26"/>
      <c r="H61" s="26"/>
      <c r="I61" s="26"/>
      <c r="J61" s="26"/>
      <c r="K61" s="26">
        <v>0</v>
      </c>
      <c r="L61" s="26">
        <v>0</v>
      </c>
      <c r="M61" s="26">
        <v>0</v>
      </c>
      <c r="N61" s="219">
        <f t="shared" si="0"/>
        <v>0</v>
      </c>
      <c r="O61" s="104" t="str">
        <f t="shared" si="1"/>
        <v/>
      </c>
    </row>
    <row r="62" spans="1:15" s="25" customFormat="1" ht="12.6" customHeight="1" thickBot="1" x14ac:dyDescent="0.25">
      <c r="A62" s="163" t="s">
        <v>1</v>
      </c>
      <c r="B62" s="173">
        <f>SUM(B7:B61)</f>
        <v>2214.0299999999997</v>
      </c>
      <c r="C62" s="173">
        <f t="shared" ref="C62:M62" si="2">SUM(C7:C61)</f>
        <v>3761.5299999999993</v>
      </c>
      <c r="D62" s="173">
        <f t="shared" si="2"/>
        <v>5717.5999999999995</v>
      </c>
      <c r="E62" s="173">
        <f t="shared" si="2"/>
        <v>0</v>
      </c>
      <c r="F62" s="173">
        <f t="shared" si="2"/>
        <v>0</v>
      </c>
      <c r="G62" s="173">
        <f t="shared" si="2"/>
        <v>0</v>
      </c>
      <c r="H62" s="173">
        <f t="shared" si="2"/>
        <v>0</v>
      </c>
      <c r="I62" s="173">
        <f>SUM(I7:I61)</f>
        <v>0</v>
      </c>
      <c r="J62" s="173">
        <f t="shared" si="2"/>
        <v>0</v>
      </c>
      <c r="K62" s="173">
        <f t="shared" si="2"/>
        <v>0</v>
      </c>
      <c r="L62" s="173">
        <f t="shared" si="2"/>
        <v>0</v>
      </c>
      <c r="M62" s="173">
        <f t="shared" si="2"/>
        <v>0</v>
      </c>
      <c r="N62" s="173">
        <f>SUM(N7:N61)</f>
        <v>11693.159999999998</v>
      </c>
      <c r="O62" s="305">
        <f>IFERROR(AVERAGEIF(B62:M62,"&gt;0"),"")</f>
        <v>3897.72</v>
      </c>
    </row>
    <row r="63" spans="1:15" s="25" customFormat="1" ht="12.6" customHeight="1" thickBo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1"/>
    </row>
    <row r="64" spans="1:15" s="25" customFormat="1" ht="12.6" customHeight="1" thickBot="1" x14ac:dyDescent="0.25">
      <c r="A64" s="63" t="s">
        <v>2</v>
      </c>
      <c r="B64" s="105">
        <f t="shared" ref="B64:O64" si="3">B6</f>
        <v>43831</v>
      </c>
      <c r="C64" s="106">
        <f t="shared" si="3"/>
        <v>43862</v>
      </c>
      <c r="D64" s="106">
        <f>D6</f>
        <v>43891</v>
      </c>
      <c r="E64" s="106">
        <f t="shared" si="3"/>
        <v>43922</v>
      </c>
      <c r="F64" s="106">
        <f t="shared" si="3"/>
        <v>43952</v>
      </c>
      <c r="G64" s="106">
        <f t="shared" si="3"/>
        <v>43983</v>
      </c>
      <c r="H64" s="106">
        <f t="shared" si="3"/>
        <v>44013</v>
      </c>
      <c r="I64" s="106">
        <f t="shared" si="3"/>
        <v>44044</v>
      </c>
      <c r="J64" s="106">
        <f t="shared" si="3"/>
        <v>44075</v>
      </c>
      <c r="K64" s="106">
        <f t="shared" si="3"/>
        <v>44105</v>
      </c>
      <c r="L64" s="106">
        <f t="shared" si="3"/>
        <v>44136</v>
      </c>
      <c r="M64" s="106">
        <f t="shared" si="3"/>
        <v>44166</v>
      </c>
      <c r="N64" s="107" t="str">
        <f t="shared" si="3"/>
        <v>Total</v>
      </c>
      <c r="O64" s="131" t="str">
        <f t="shared" si="3"/>
        <v>Média</v>
      </c>
    </row>
    <row r="65" spans="1:15" s="25" customFormat="1" ht="12.6" customHeight="1" x14ac:dyDescent="0.2">
      <c r="A65" s="109" t="s">
        <v>5</v>
      </c>
      <c r="B65" s="26">
        <v>0</v>
      </c>
      <c r="C65" s="26">
        <v>4000</v>
      </c>
      <c r="D65" s="26">
        <v>4500</v>
      </c>
      <c r="E65" s="26"/>
      <c r="F65" s="26"/>
      <c r="G65" s="26"/>
      <c r="H65" s="26"/>
      <c r="I65" s="26"/>
      <c r="J65" s="26"/>
      <c r="K65" s="26">
        <v>0</v>
      </c>
      <c r="L65" s="26">
        <v>0</v>
      </c>
      <c r="M65" s="26">
        <v>0</v>
      </c>
      <c r="N65" s="228">
        <f t="shared" ref="N65:N76" si="4">SUM(B65:M65)</f>
        <v>8500</v>
      </c>
      <c r="O65" s="104">
        <f>IFERROR(AVERAGEIF(B65:M65,"&gt;0"),"")</f>
        <v>4250</v>
      </c>
    </row>
    <row r="66" spans="1:15" s="25" customFormat="1" ht="12.6" customHeight="1" x14ac:dyDescent="0.2">
      <c r="A66" s="109" t="s">
        <v>430</v>
      </c>
      <c r="B66" s="26">
        <v>2000</v>
      </c>
      <c r="C66" s="26"/>
      <c r="D66" s="26">
        <v>0</v>
      </c>
      <c r="E66" s="26"/>
      <c r="F66" s="26"/>
      <c r="G66" s="26"/>
      <c r="H66" s="26"/>
      <c r="I66" s="26"/>
      <c r="J66" s="26"/>
      <c r="K66" s="26">
        <v>0</v>
      </c>
      <c r="L66" s="26">
        <v>0</v>
      </c>
      <c r="M66" s="26">
        <v>0</v>
      </c>
      <c r="N66" s="216">
        <f t="shared" si="4"/>
        <v>2000</v>
      </c>
      <c r="O66" s="104">
        <f t="shared" ref="O66:O75" si="5">IFERROR(AVERAGEIF(B66:M66,"&gt;0"),"")</f>
        <v>2000</v>
      </c>
    </row>
    <row r="67" spans="1:15" s="25" customFormat="1" ht="12.6" customHeight="1" x14ac:dyDescent="0.2">
      <c r="A67" s="109" t="s">
        <v>166</v>
      </c>
      <c r="B67" s="26">
        <v>0</v>
      </c>
      <c r="C67" s="26">
        <v>72.83</v>
      </c>
      <c r="D67" s="26"/>
      <c r="E67" s="26"/>
      <c r="F67" s="26"/>
      <c r="G67" s="26"/>
      <c r="H67" s="26"/>
      <c r="I67" s="26"/>
      <c r="J67" s="26"/>
      <c r="K67" s="26">
        <v>0</v>
      </c>
      <c r="L67" s="26">
        <v>0</v>
      </c>
      <c r="M67" s="26">
        <v>0</v>
      </c>
      <c r="N67" s="228">
        <f t="shared" si="4"/>
        <v>72.83</v>
      </c>
      <c r="O67" s="104">
        <f t="shared" si="5"/>
        <v>72.83</v>
      </c>
    </row>
    <row r="68" spans="1:15" s="25" customFormat="1" ht="12.6" customHeight="1" x14ac:dyDescent="0.2">
      <c r="A68" s="109" t="s">
        <v>432</v>
      </c>
      <c r="B68" s="26">
        <v>0</v>
      </c>
      <c r="C68" s="26">
        <v>0</v>
      </c>
      <c r="D68" s="26">
        <v>0</v>
      </c>
      <c r="E68" s="26"/>
      <c r="F68" s="26"/>
      <c r="G68" s="26"/>
      <c r="H68" s="26"/>
      <c r="I68" s="26"/>
      <c r="J68" s="26"/>
      <c r="K68" s="26">
        <v>0</v>
      </c>
      <c r="L68" s="26">
        <v>0</v>
      </c>
      <c r="M68" s="26">
        <v>0</v>
      </c>
      <c r="N68" s="228">
        <f>SUM(B68:M68)</f>
        <v>0</v>
      </c>
      <c r="O68" s="104" t="str">
        <f t="shared" si="5"/>
        <v/>
      </c>
    </row>
    <row r="69" spans="1:15" s="25" customFormat="1" ht="12.6" customHeight="1" x14ac:dyDescent="0.2">
      <c r="A69" s="109" t="s">
        <v>416</v>
      </c>
      <c r="B69" s="26">
        <v>0</v>
      </c>
      <c r="C69" s="26">
        <v>0</v>
      </c>
      <c r="D69" s="26">
        <v>0</v>
      </c>
      <c r="E69" s="26"/>
      <c r="F69" s="26"/>
      <c r="G69" s="26"/>
      <c r="H69" s="26"/>
      <c r="I69" s="26"/>
      <c r="J69" s="26"/>
      <c r="K69" s="26">
        <v>0</v>
      </c>
      <c r="L69" s="26">
        <v>0</v>
      </c>
      <c r="M69" s="26">
        <v>0</v>
      </c>
      <c r="N69" s="228">
        <f>SUM(B69:M69)</f>
        <v>0</v>
      </c>
      <c r="O69" s="104" t="str">
        <f t="shared" si="5"/>
        <v/>
      </c>
    </row>
    <row r="70" spans="1:15" s="25" customFormat="1" ht="12.6" customHeight="1" x14ac:dyDescent="0.2">
      <c r="A70" s="109" t="s">
        <v>345</v>
      </c>
      <c r="B70" s="26">
        <v>0</v>
      </c>
      <c r="C70" s="26">
        <v>0</v>
      </c>
      <c r="D70" s="26">
        <v>0</v>
      </c>
      <c r="E70" s="26"/>
      <c r="F70" s="26"/>
      <c r="G70" s="26"/>
      <c r="H70" s="26"/>
      <c r="I70" s="26"/>
      <c r="J70" s="26"/>
      <c r="K70" s="26">
        <v>0</v>
      </c>
      <c r="L70" s="26">
        <v>0</v>
      </c>
      <c r="M70" s="26">
        <v>0</v>
      </c>
      <c r="N70" s="228">
        <f>SUM(B70:M70)</f>
        <v>0</v>
      </c>
      <c r="O70" s="104" t="str">
        <f t="shared" si="5"/>
        <v/>
      </c>
    </row>
    <row r="71" spans="1:15" s="25" customFormat="1" ht="12.6" customHeight="1" x14ac:dyDescent="0.2">
      <c r="A71" s="109" t="s">
        <v>148</v>
      </c>
      <c r="B71" s="26">
        <v>0</v>
      </c>
      <c r="C71" s="26">
        <v>0.78</v>
      </c>
      <c r="D71" s="26">
        <v>0</v>
      </c>
      <c r="E71" s="26"/>
      <c r="F71" s="26"/>
      <c r="G71" s="26"/>
      <c r="H71" s="26"/>
      <c r="I71" s="26"/>
      <c r="J71" s="26"/>
      <c r="K71" s="26">
        <v>0</v>
      </c>
      <c r="L71" s="26">
        <v>0</v>
      </c>
      <c r="M71" s="26">
        <v>0</v>
      </c>
      <c r="N71" s="228">
        <f>SUM(B71:M71)</f>
        <v>0.78</v>
      </c>
      <c r="O71" s="104">
        <f t="shared" si="5"/>
        <v>0.78</v>
      </c>
    </row>
    <row r="72" spans="1:15" s="25" customFormat="1" ht="12.6" customHeight="1" x14ac:dyDescent="0.2">
      <c r="A72" s="109" t="s">
        <v>61</v>
      </c>
      <c r="B72" s="26">
        <v>70</v>
      </c>
      <c r="C72" s="26"/>
      <c r="D72" s="26">
        <v>240</v>
      </c>
      <c r="E72" s="26"/>
      <c r="F72" s="26"/>
      <c r="G72" s="26"/>
      <c r="H72" s="26"/>
      <c r="I72" s="26"/>
      <c r="J72" s="26"/>
      <c r="K72" s="26">
        <v>0</v>
      </c>
      <c r="L72" s="26">
        <v>0</v>
      </c>
      <c r="M72" s="26">
        <v>0</v>
      </c>
      <c r="N72" s="228">
        <f t="shared" si="4"/>
        <v>310</v>
      </c>
      <c r="O72" s="104">
        <f t="shared" si="5"/>
        <v>155</v>
      </c>
    </row>
    <row r="73" spans="1:15" s="25" customFormat="1" ht="12.6" customHeight="1" x14ac:dyDescent="0.2">
      <c r="A73" s="110" t="s">
        <v>3</v>
      </c>
      <c r="B73" s="26">
        <v>32</v>
      </c>
      <c r="C73" s="26">
        <v>70</v>
      </c>
      <c r="D73" s="26">
        <v>2.6</v>
      </c>
      <c r="E73" s="26"/>
      <c r="F73" s="26"/>
      <c r="G73" s="26"/>
      <c r="H73" s="26"/>
      <c r="I73" s="26"/>
      <c r="J73" s="26"/>
      <c r="K73" s="26">
        <v>0</v>
      </c>
      <c r="L73" s="26">
        <v>0</v>
      </c>
      <c r="M73" s="26">
        <v>0</v>
      </c>
      <c r="N73" s="228">
        <f t="shared" si="4"/>
        <v>104.6</v>
      </c>
      <c r="O73" s="104">
        <f t="shared" si="5"/>
        <v>34.866666666666667</v>
      </c>
    </row>
    <row r="74" spans="1:15" s="25" customFormat="1" ht="12.6" customHeight="1" x14ac:dyDescent="0.2">
      <c r="A74" s="110" t="s">
        <v>307</v>
      </c>
      <c r="B74" s="26">
        <v>0</v>
      </c>
      <c r="C74" s="26"/>
      <c r="D74" s="26">
        <v>0</v>
      </c>
      <c r="E74" s="26"/>
      <c r="F74" s="26"/>
      <c r="G74" s="26"/>
      <c r="H74" s="26"/>
      <c r="I74" s="26"/>
      <c r="J74" s="26"/>
      <c r="K74" s="26">
        <v>0</v>
      </c>
      <c r="L74" s="26">
        <v>0</v>
      </c>
      <c r="M74" s="26">
        <v>0</v>
      </c>
      <c r="N74" s="207">
        <f t="shared" si="4"/>
        <v>0</v>
      </c>
      <c r="O74" s="104" t="str">
        <f t="shared" si="5"/>
        <v/>
      </c>
    </row>
    <row r="75" spans="1:15" s="25" customFormat="1" ht="12.6" customHeight="1" x14ac:dyDescent="0.2">
      <c r="A75" s="110" t="s">
        <v>155</v>
      </c>
      <c r="B75" s="26">
        <v>24.55</v>
      </c>
      <c r="C75" s="26">
        <v>15.04</v>
      </c>
      <c r="D75" s="26">
        <v>11.94</v>
      </c>
      <c r="E75" s="26"/>
      <c r="F75" s="26"/>
      <c r="G75" s="26"/>
      <c r="H75" s="26"/>
      <c r="I75" s="26"/>
      <c r="J75" s="26"/>
      <c r="K75" s="26">
        <v>0</v>
      </c>
      <c r="L75" s="26">
        <v>0</v>
      </c>
      <c r="M75" s="26">
        <v>0</v>
      </c>
      <c r="N75" s="228">
        <f t="shared" si="4"/>
        <v>51.53</v>
      </c>
      <c r="O75" s="104">
        <f t="shared" si="5"/>
        <v>17.176666666666666</v>
      </c>
    </row>
    <row r="76" spans="1:15" s="25" customFormat="1" ht="12.6" customHeight="1" thickBot="1" x14ac:dyDescent="0.25">
      <c r="A76" s="171" t="s">
        <v>1</v>
      </c>
      <c r="B76" s="172">
        <f t="shared" ref="B76:M76" si="6">SUM(B65:B75)</f>
        <v>2126.5500000000002</v>
      </c>
      <c r="C76" s="172">
        <f t="shared" si="6"/>
        <v>4158.6500000000005</v>
      </c>
      <c r="D76" s="172">
        <f t="shared" si="6"/>
        <v>4754.54</v>
      </c>
      <c r="E76" s="172">
        <f t="shared" si="6"/>
        <v>0</v>
      </c>
      <c r="F76" s="172">
        <f>SUM(F65:F75)</f>
        <v>0</v>
      </c>
      <c r="G76" s="172">
        <f t="shared" si="6"/>
        <v>0</v>
      </c>
      <c r="H76" s="172">
        <f t="shared" si="6"/>
        <v>0</v>
      </c>
      <c r="I76" s="172">
        <f>SUM(I65:I75)</f>
        <v>0</v>
      </c>
      <c r="J76" s="172">
        <f t="shared" si="6"/>
        <v>0</v>
      </c>
      <c r="K76" s="172">
        <f t="shared" si="6"/>
        <v>0</v>
      </c>
      <c r="L76" s="172">
        <f t="shared" si="6"/>
        <v>0</v>
      </c>
      <c r="M76" s="172">
        <f t="shared" si="6"/>
        <v>0</v>
      </c>
      <c r="N76" s="174">
        <f t="shared" si="4"/>
        <v>11039.740000000002</v>
      </c>
      <c r="O76" s="294">
        <f>IFERROR(AVERAGEIF(B76:M76,"&gt;0"),"")</f>
        <v>3679.9133333333339</v>
      </c>
    </row>
    <row r="77" spans="1:15" s="25" customFormat="1" ht="12.6" customHeight="1" thickBot="1" x14ac:dyDescent="0.25">
      <c r="N77" s="34"/>
    </row>
    <row r="78" spans="1:15" s="34" customFormat="1" ht="12.6" customHeight="1" thickBot="1" x14ac:dyDescent="0.25">
      <c r="A78" s="182" t="s">
        <v>9</v>
      </c>
      <c r="B78" s="181">
        <f>'[2]2020'!C30</f>
        <v>10704.28</v>
      </c>
      <c r="C78" s="181">
        <f>'[2]2020'!D30</f>
        <v>11241.8</v>
      </c>
      <c r="D78" s="181">
        <f>'[2]2020'!E30</f>
        <v>10077.629999999999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f>'[2]2020'!K30</f>
        <v>0</v>
      </c>
      <c r="K78" s="181">
        <f>'[2]2020'!L30</f>
        <v>0</v>
      </c>
      <c r="L78" s="181">
        <f>'[2]2020'!M30</f>
        <v>0</v>
      </c>
      <c r="M78" s="181">
        <f>'[2]2020'!N30</f>
        <v>0</v>
      </c>
      <c r="N78" s="42"/>
      <c r="O78" s="42"/>
    </row>
    <row r="79" spans="1:15" s="25" customFormat="1" ht="14.1" customHeight="1" x14ac:dyDescent="0.2">
      <c r="N79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8"/>
  <dimension ref="A1:O59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4.42578125" style="44" customWidth="1"/>
    <col min="2" max="3" width="9.28515625" style="44" customWidth="1"/>
    <col min="4" max="4" width="10.5703125" style="44" customWidth="1"/>
    <col min="5" max="5" width="9.42578125" style="44" customWidth="1"/>
    <col min="6" max="6" width="8.42578125" style="44" customWidth="1"/>
    <col min="7" max="7" width="9" style="44" bestFit="1" customWidth="1"/>
    <col min="8" max="8" width="9" style="44" customWidth="1"/>
    <col min="9" max="9" width="9" style="44" bestFit="1" customWidth="1"/>
    <col min="10" max="10" width="8.7109375" style="44" customWidth="1"/>
    <col min="11" max="13" width="9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71" t="s">
        <v>38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113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/>
      <c r="K7" s="27">
        <v>0</v>
      </c>
      <c r="L7" s="27">
        <v>0</v>
      </c>
      <c r="M7" s="27">
        <v>0</v>
      </c>
      <c r="N7" s="179">
        <f t="shared" ref="N7:N12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124</v>
      </c>
      <c r="B8" s="27">
        <v>0</v>
      </c>
      <c r="C8" s="27">
        <v>450</v>
      </c>
      <c r="D8" s="27">
        <v>0</v>
      </c>
      <c r="E8" s="27"/>
      <c r="F8" s="27"/>
      <c r="G8" s="27"/>
      <c r="H8" s="27"/>
      <c r="I8" s="27"/>
      <c r="J8" s="27"/>
      <c r="K8" s="27">
        <v>0</v>
      </c>
      <c r="L8" s="27">
        <v>0</v>
      </c>
      <c r="M8" s="27">
        <v>0</v>
      </c>
      <c r="N8" s="229">
        <f t="shared" si="0"/>
        <v>450</v>
      </c>
      <c r="O8" s="104">
        <f t="shared" ref="O8:O40" si="1">IFERROR(AVERAGEIF(B8:M8,"&gt;0"),"")</f>
        <v>450</v>
      </c>
    </row>
    <row r="9" spans="1:15" s="25" customFormat="1" ht="12.6" customHeight="1" x14ac:dyDescent="0.2">
      <c r="A9" s="103" t="s">
        <v>180</v>
      </c>
      <c r="B9" s="27">
        <v>0</v>
      </c>
      <c r="C9" s="27">
        <v>0</v>
      </c>
      <c r="D9" s="27">
        <v>0</v>
      </c>
      <c r="E9" s="27"/>
      <c r="F9" s="27"/>
      <c r="G9" s="27"/>
      <c r="H9" s="27"/>
      <c r="I9" s="27"/>
      <c r="J9" s="27"/>
      <c r="K9" s="27">
        <v>0</v>
      </c>
      <c r="L9" s="27">
        <v>0</v>
      </c>
      <c r="M9" s="27">
        <v>0</v>
      </c>
      <c r="N9" s="22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228</v>
      </c>
      <c r="B10" s="27">
        <v>0</v>
      </c>
      <c r="C10" s="27">
        <v>0</v>
      </c>
      <c r="D10" s="27">
        <v>0</v>
      </c>
      <c r="E10" s="27"/>
      <c r="F10" s="27"/>
      <c r="G10" s="27"/>
      <c r="H10" s="27"/>
      <c r="I10" s="27"/>
      <c r="J10" s="27"/>
      <c r="K10" s="27">
        <v>0</v>
      </c>
      <c r="L10" s="27">
        <v>0</v>
      </c>
      <c r="M10" s="27">
        <v>0</v>
      </c>
      <c r="N10" s="213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157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/>
      <c r="J11" s="27"/>
      <c r="K11" s="27">
        <v>0</v>
      </c>
      <c r="L11" s="27">
        <v>0</v>
      </c>
      <c r="M11" s="27">
        <v>0</v>
      </c>
      <c r="N11" s="17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131</v>
      </c>
      <c r="B12" s="27">
        <v>0</v>
      </c>
      <c r="C12" s="27">
        <v>0</v>
      </c>
      <c r="D12" s="27">
        <v>0</v>
      </c>
      <c r="E12" s="27"/>
      <c r="F12" s="27"/>
      <c r="G12" s="27"/>
      <c r="H12" s="27"/>
      <c r="I12" s="27"/>
      <c r="J12" s="27"/>
      <c r="K12" s="27">
        <v>0</v>
      </c>
      <c r="L12" s="27">
        <v>0</v>
      </c>
      <c r="M12" s="27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149</v>
      </c>
      <c r="B13" s="27">
        <v>0</v>
      </c>
      <c r="C13" s="27">
        <v>0</v>
      </c>
      <c r="D13" s="27">
        <v>0</v>
      </c>
      <c r="E13" s="27"/>
      <c r="F13" s="27"/>
      <c r="G13" s="27"/>
      <c r="H13" s="27"/>
      <c r="I13" s="27"/>
      <c r="J13" s="27"/>
      <c r="K13" s="27">
        <v>0</v>
      </c>
      <c r="L13" s="27">
        <v>0</v>
      </c>
      <c r="M13" s="27">
        <v>0</v>
      </c>
      <c r="N13" s="179">
        <f t="shared" ref="N13:N29" si="2">SUM(B13:M13)</f>
        <v>0</v>
      </c>
      <c r="O13" s="104" t="str">
        <f t="shared" si="1"/>
        <v/>
      </c>
    </row>
    <row r="14" spans="1:15" s="25" customFormat="1" ht="12.6" customHeight="1" x14ac:dyDescent="0.2">
      <c r="A14" s="103" t="s">
        <v>182</v>
      </c>
      <c r="B14" s="27">
        <v>0</v>
      </c>
      <c r="C14" s="27">
        <v>256.51</v>
      </c>
      <c r="D14" s="27">
        <v>0</v>
      </c>
      <c r="E14" s="27"/>
      <c r="F14" s="27"/>
      <c r="G14" s="27"/>
      <c r="H14" s="27"/>
      <c r="I14" s="27"/>
      <c r="J14" s="27"/>
      <c r="K14" s="27">
        <v>0</v>
      </c>
      <c r="L14" s="27">
        <v>0</v>
      </c>
      <c r="M14" s="27">
        <v>0</v>
      </c>
      <c r="N14" s="179">
        <f t="shared" si="2"/>
        <v>256.51</v>
      </c>
      <c r="O14" s="104">
        <f t="shared" si="1"/>
        <v>256.51</v>
      </c>
    </row>
    <row r="15" spans="1:15" s="25" customFormat="1" ht="12.6" customHeight="1" x14ac:dyDescent="0.2">
      <c r="A15" s="103" t="s">
        <v>563</v>
      </c>
      <c r="B15" s="27">
        <v>0</v>
      </c>
      <c r="C15" s="27">
        <v>0</v>
      </c>
      <c r="D15" s="27">
        <v>0</v>
      </c>
      <c r="E15" s="27"/>
      <c r="F15" s="27"/>
      <c r="G15" s="27"/>
      <c r="H15" s="27"/>
      <c r="I15" s="27"/>
      <c r="J15" s="27"/>
      <c r="K15" s="27">
        <v>0</v>
      </c>
      <c r="L15" s="27">
        <v>0</v>
      </c>
      <c r="M15" s="27">
        <v>0</v>
      </c>
      <c r="N15" s="179">
        <f>SUM(B15:M15)</f>
        <v>0</v>
      </c>
      <c r="O15" s="104" t="str">
        <f t="shared" si="1"/>
        <v/>
      </c>
    </row>
    <row r="16" spans="1:15" s="25" customFormat="1" ht="12.6" customHeight="1" x14ac:dyDescent="0.2">
      <c r="A16" s="103" t="s">
        <v>67</v>
      </c>
      <c r="B16" s="27">
        <v>0</v>
      </c>
      <c r="C16" s="27">
        <v>0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179">
        <f>SUM(B16:M16)</f>
        <v>0</v>
      </c>
      <c r="O16" s="104" t="str">
        <f t="shared" si="1"/>
        <v/>
      </c>
    </row>
    <row r="17" spans="1:15" s="25" customFormat="1" ht="12.6" customHeight="1" x14ac:dyDescent="0.2">
      <c r="A17" s="103" t="s">
        <v>142</v>
      </c>
      <c r="B17" s="27">
        <v>0</v>
      </c>
      <c r="C17" s="27">
        <v>0</v>
      </c>
      <c r="D17" s="27">
        <v>0</v>
      </c>
      <c r="E17" s="27"/>
      <c r="F17" s="27"/>
      <c r="G17" s="27"/>
      <c r="H17" s="27"/>
      <c r="I17" s="27"/>
      <c r="J17" s="27"/>
      <c r="K17" s="27">
        <v>0</v>
      </c>
      <c r="L17" s="27">
        <v>0</v>
      </c>
      <c r="M17" s="27">
        <v>0</v>
      </c>
      <c r="N17" s="179">
        <f t="shared" si="2"/>
        <v>0</v>
      </c>
      <c r="O17" s="104" t="str">
        <f t="shared" si="1"/>
        <v/>
      </c>
    </row>
    <row r="18" spans="1:15" s="25" customFormat="1" ht="12.6" customHeight="1" x14ac:dyDescent="0.2">
      <c r="A18" s="103" t="s">
        <v>480</v>
      </c>
      <c r="B18" s="27">
        <v>0</v>
      </c>
      <c r="C18" s="27">
        <v>0</v>
      </c>
      <c r="D18" s="27">
        <v>0</v>
      </c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179">
        <f>SUM(B18:M18)</f>
        <v>0</v>
      </c>
      <c r="O18" s="104" t="str">
        <f t="shared" si="1"/>
        <v/>
      </c>
    </row>
    <row r="19" spans="1:15" s="25" customFormat="1" ht="12.6" customHeight="1" x14ac:dyDescent="0.2">
      <c r="A19" s="103" t="s">
        <v>626</v>
      </c>
      <c r="B19" s="27">
        <v>0</v>
      </c>
      <c r="C19" s="27">
        <v>0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>
        <v>0</v>
      </c>
      <c r="M19" s="27">
        <v>0</v>
      </c>
      <c r="N19" s="179">
        <f>SUM(B19:M19)</f>
        <v>0</v>
      </c>
      <c r="O19" s="104" t="str">
        <f t="shared" si="1"/>
        <v/>
      </c>
    </row>
    <row r="20" spans="1:15" s="25" customFormat="1" ht="12.6" customHeight="1" x14ac:dyDescent="0.2">
      <c r="A20" s="103" t="s">
        <v>68</v>
      </c>
      <c r="B20" s="27">
        <v>0</v>
      </c>
      <c r="C20" s="27">
        <v>215</v>
      </c>
      <c r="D20" s="27">
        <v>0</v>
      </c>
      <c r="E20" s="27"/>
      <c r="F20" s="27"/>
      <c r="G20" s="27"/>
      <c r="H20" s="27"/>
      <c r="I20" s="27"/>
      <c r="J20" s="27"/>
      <c r="K20" s="27">
        <v>0</v>
      </c>
      <c r="L20" s="27">
        <v>0</v>
      </c>
      <c r="M20" s="27">
        <v>0</v>
      </c>
      <c r="N20" s="179">
        <f t="shared" si="2"/>
        <v>215</v>
      </c>
      <c r="O20" s="104">
        <f t="shared" si="1"/>
        <v>215</v>
      </c>
    </row>
    <row r="21" spans="1:15" s="25" customFormat="1" ht="12.6" customHeight="1" x14ac:dyDescent="0.2">
      <c r="A21" s="103" t="s">
        <v>549</v>
      </c>
      <c r="B21" s="27">
        <v>0</v>
      </c>
      <c r="C21" s="27">
        <v>0</v>
      </c>
      <c r="D21" s="27">
        <v>0</v>
      </c>
      <c r="E21" s="27"/>
      <c r="F21" s="27"/>
      <c r="G21" s="27"/>
      <c r="H21" s="27"/>
      <c r="I21" s="27"/>
      <c r="J21" s="27"/>
      <c r="K21" s="27">
        <v>0</v>
      </c>
      <c r="L21" s="27">
        <v>0</v>
      </c>
      <c r="M21" s="27">
        <v>0</v>
      </c>
      <c r="N21" s="179">
        <f>SUM(B21:M21)</f>
        <v>0</v>
      </c>
      <c r="O21" s="104" t="str">
        <f t="shared" si="1"/>
        <v/>
      </c>
    </row>
    <row r="22" spans="1:15" s="25" customFormat="1" ht="12.6" customHeight="1" x14ac:dyDescent="0.2">
      <c r="A22" s="103" t="s">
        <v>564</v>
      </c>
      <c r="B22" s="27">
        <v>0</v>
      </c>
      <c r="C22" s="27">
        <v>0</v>
      </c>
      <c r="D22" s="27">
        <v>0</v>
      </c>
      <c r="E22" s="27"/>
      <c r="F22" s="27"/>
      <c r="G22" s="27"/>
      <c r="H22" s="27"/>
      <c r="I22" s="27"/>
      <c r="J22" s="27"/>
      <c r="K22" s="27">
        <v>0</v>
      </c>
      <c r="L22" s="27">
        <v>0</v>
      </c>
      <c r="M22" s="27">
        <v>0</v>
      </c>
      <c r="N22" s="179">
        <f t="shared" si="2"/>
        <v>0</v>
      </c>
      <c r="O22" s="104" t="str">
        <f t="shared" si="1"/>
        <v/>
      </c>
    </row>
    <row r="23" spans="1:15" s="25" customFormat="1" ht="12.6" customHeight="1" x14ac:dyDescent="0.2">
      <c r="A23" s="103" t="s">
        <v>111</v>
      </c>
      <c r="B23" s="27">
        <v>354.9</v>
      </c>
      <c r="C23" s="27">
        <v>619.61</v>
      </c>
      <c r="D23" s="27">
        <v>0</v>
      </c>
      <c r="E23" s="27"/>
      <c r="F23" s="27"/>
      <c r="G23" s="27"/>
      <c r="H23" s="27"/>
      <c r="I23" s="27"/>
      <c r="J23" s="27"/>
      <c r="K23" s="27">
        <v>0</v>
      </c>
      <c r="L23" s="27">
        <v>0</v>
      </c>
      <c r="M23" s="27">
        <v>0</v>
      </c>
      <c r="N23" s="179">
        <f t="shared" si="2"/>
        <v>974.51</v>
      </c>
      <c r="O23" s="104">
        <f t="shared" si="1"/>
        <v>487.255</v>
      </c>
    </row>
    <row r="24" spans="1:15" s="25" customFormat="1" ht="12.6" customHeight="1" x14ac:dyDescent="0.2">
      <c r="A24" s="103" t="s">
        <v>69</v>
      </c>
      <c r="B24" s="27">
        <v>0</v>
      </c>
      <c r="C24" s="27">
        <v>0</v>
      </c>
      <c r="D24" s="27">
        <v>0</v>
      </c>
      <c r="E24" s="27"/>
      <c r="F24" s="27"/>
      <c r="G24" s="27"/>
      <c r="H24" s="27"/>
      <c r="I24" s="27"/>
      <c r="J24" s="27"/>
      <c r="K24" s="27">
        <v>0</v>
      </c>
      <c r="L24" s="27">
        <v>0</v>
      </c>
      <c r="M24" s="27">
        <v>0</v>
      </c>
      <c r="N24" s="179">
        <f t="shared" si="2"/>
        <v>0</v>
      </c>
      <c r="O24" s="104" t="str">
        <f t="shared" si="1"/>
        <v/>
      </c>
    </row>
    <row r="25" spans="1:15" s="25" customFormat="1" ht="12.6" customHeight="1" x14ac:dyDescent="0.2">
      <c r="A25" s="103" t="s">
        <v>176</v>
      </c>
      <c r="B25" s="27">
        <v>0</v>
      </c>
      <c r="C25" s="27">
        <v>0</v>
      </c>
      <c r="D25" s="27">
        <v>0</v>
      </c>
      <c r="E25" s="27"/>
      <c r="F25" s="27"/>
      <c r="G25" s="27"/>
      <c r="H25" s="27"/>
      <c r="I25" s="27"/>
      <c r="J25" s="27"/>
      <c r="K25" s="27">
        <v>0</v>
      </c>
      <c r="L25" s="27">
        <v>0</v>
      </c>
      <c r="M25" s="27">
        <v>0</v>
      </c>
      <c r="N25" s="179">
        <f t="shared" si="2"/>
        <v>0</v>
      </c>
      <c r="O25" s="104" t="str">
        <f t="shared" si="1"/>
        <v/>
      </c>
    </row>
    <row r="26" spans="1:15" s="25" customFormat="1" ht="12.6" customHeight="1" x14ac:dyDescent="0.2">
      <c r="A26" s="103" t="s">
        <v>118</v>
      </c>
      <c r="B26" s="27">
        <v>0</v>
      </c>
      <c r="C26" s="27">
        <v>0</v>
      </c>
      <c r="D26" s="27">
        <v>0</v>
      </c>
      <c r="E26" s="27"/>
      <c r="F26" s="27"/>
      <c r="G26" s="27"/>
      <c r="H26" s="27"/>
      <c r="I26" s="27"/>
      <c r="J26" s="27"/>
      <c r="K26" s="27">
        <v>0</v>
      </c>
      <c r="L26" s="27">
        <v>0</v>
      </c>
      <c r="M26" s="27">
        <v>0</v>
      </c>
      <c r="N26" s="179">
        <f t="shared" si="2"/>
        <v>0</v>
      </c>
      <c r="O26" s="104" t="str">
        <f t="shared" si="1"/>
        <v/>
      </c>
    </row>
    <row r="27" spans="1:15" s="25" customFormat="1" ht="12.6" customHeight="1" x14ac:dyDescent="0.2">
      <c r="A27" s="103" t="s">
        <v>181</v>
      </c>
      <c r="B27" s="27">
        <v>0</v>
      </c>
      <c r="C27" s="27">
        <v>0</v>
      </c>
      <c r="D27" s="27">
        <v>0</v>
      </c>
      <c r="E27" s="27"/>
      <c r="F27" s="27"/>
      <c r="G27" s="27"/>
      <c r="H27" s="27"/>
      <c r="I27" s="27"/>
      <c r="J27" s="27"/>
      <c r="K27" s="27">
        <v>0</v>
      </c>
      <c r="L27" s="27">
        <v>0</v>
      </c>
      <c r="M27" s="27">
        <v>0</v>
      </c>
      <c r="N27" s="179">
        <f t="shared" si="2"/>
        <v>0</v>
      </c>
      <c r="O27" s="104" t="str">
        <f t="shared" si="1"/>
        <v/>
      </c>
    </row>
    <row r="28" spans="1:15" s="25" customFormat="1" ht="12.6" customHeight="1" x14ac:dyDescent="0.2">
      <c r="A28" s="103" t="s">
        <v>627</v>
      </c>
      <c r="B28" s="27">
        <v>0</v>
      </c>
      <c r="C28" s="27">
        <v>0</v>
      </c>
      <c r="D28" s="27">
        <v>0</v>
      </c>
      <c r="E28" s="27"/>
      <c r="F28" s="27"/>
      <c r="G28" s="27"/>
      <c r="H28" s="27"/>
      <c r="I28" s="27"/>
      <c r="J28" s="27"/>
      <c r="K28" s="27">
        <v>0</v>
      </c>
      <c r="L28" s="27">
        <v>0</v>
      </c>
      <c r="M28" s="27">
        <v>0</v>
      </c>
      <c r="N28" s="179">
        <f t="shared" si="2"/>
        <v>0</v>
      </c>
      <c r="O28" s="104" t="str">
        <f t="shared" si="1"/>
        <v/>
      </c>
    </row>
    <row r="29" spans="1:15" s="25" customFormat="1" ht="12.6" customHeight="1" x14ac:dyDescent="0.2">
      <c r="A29" s="103" t="s">
        <v>498</v>
      </c>
      <c r="B29" s="27">
        <v>830</v>
      </c>
      <c r="C29" s="27">
        <v>1380</v>
      </c>
      <c r="D29" s="27">
        <v>1125</v>
      </c>
      <c r="E29" s="27"/>
      <c r="F29" s="27"/>
      <c r="G29" s="27"/>
      <c r="H29" s="27"/>
      <c r="I29" s="27"/>
      <c r="J29" s="27"/>
      <c r="K29" s="27">
        <v>0</v>
      </c>
      <c r="L29" s="27">
        <v>0</v>
      </c>
      <c r="M29" s="27">
        <v>0</v>
      </c>
      <c r="N29" s="179">
        <f t="shared" si="2"/>
        <v>3335</v>
      </c>
      <c r="O29" s="104">
        <f t="shared" si="1"/>
        <v>1111.6666666666667</v>
      </c>
    </row>
    <row r="30" spans="1:15" s="25" customFormat="1" ht="12.6" customHeight="1" x14ac:dyDescent="0.2">
      <c r="A30" s="103" t="s">
        <v>499</v>
      </c>
      <c r="B30" s="27">
        <v>0</v>
      </c>
      <c r="C30" s="27">
        <v>0</v>
      </c>
      <c r="D30" s="27">
        <v>0</v>
      </c>
      <c r="E30" s="27"/>
      <c r="F30" s="27"/>
      <c r="G30" s="27"/>
      <c r="H30" s="27"/>
      <c r="I30" s="27"/>
      <c r="J30" s="27"/>
      <c r="K30" s="27">
        <v>0</v>
      </c>
      <c r="L30" s="27">
        <v>0</v>
      </c>
      <c r="M30" s="27">
        <v>0</v>
      </c>
      <c r="N30" s="179">
        <f t="shared" ref="N30:N40" si="3">SUM(B30:M30)</f>
        <v>0</v>
      </c>
      <c r="O30" s="104" t="str">
        <f t="shared" si="1"/>
        <v/>
      </c>
    </row>
    <row r="31" spans="1:15" s="25" customFormat="1" ht="12.6" customHeight="1" x14ac:dyDescent="0.2">
      <c r="A31" s="260" t="s">
        <v>372</v>
      </c>
      <c r="B31" s="27">
        <v>29.81</v>
      </c>
      <c r="C31" s="27">
        <v>29.81</v>
      </c>
      <c r="D31" s="27">
        <v>29.81</v>
      </c>
      <c r="E31" s="27"/>
      <c r="F31" s="27"/>
      <c r="G31" s="27"/>
      <c r="H31" s="27"/>
      <c r="I31" s="27"/>
      <c r="J31" s="27"/>
      <c r="K31" s="27">
        <v>0</v>
      </c>
      <c r="L31" s="27">
        <v>0</v>
      </c>
      <c r="M31" s="27">
        <v>0</v>
      </c>
      <c r="N31" s="179">
        <f>SUM(B31:M31)</f>
        <v>89.429999999999993</v>
      </c>
      <c r="O31" s="104">
        <f t="shared" si="1"/>
        <v>29.81</v>
      </c>
    </row>
    <row r="32" spans="1:15" s="25" customFormat="1" ht="12.6" customHeight="1" x14ac:dyDescent="0.2">
      <c r="A32" s="103" t="s">
        <v>353</v>
      </c>
      <c r="B32" s="27">
        <v>0</v>
      </c>
      <c r="C32" s="27">
        <v>0</v>
      </c>
      <c r="D32" s="27">
        <v>0</v>
      </c>
      <c r="E32" s="27"/>
      <c r="F32" s="27"/>
      <c r="G32" s="27"/>
      <c r="H32" s="27"/>
      <c r="I32" s="27"/>
      <c r="J32" s="27"/>
      <c r="K32" s="27">
        <v>0</v>
      </c>
      <c r="L32" s="27">
        <v>0</v>
      </c>
      <c r="M32" s="27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03" t="s">
        <v>565</v>
      </c>
      <c r="B33" s="27">
        <v>0</v>
      </c>
      <c r="C33" s="27">
        <v>14.7</v>
      </c>
      <c r="D33" s="27">
        <v>162.38</v>
      </c>
      <c r="E33" s="27"/>
      <c r="F33" s="27"/>
      <c r="G33" s="27"/>
      <c r="H33" s="27"/>
      <c r="I33" s="27"/>
      <c r="J33" s="27"/>
      <c r="K33" s="27">
        <v>0</v>
      </c>
      <c r="L33" s="27">
        <v>0</v>
      </c>
      <c r="M33" s="27">
        <v>0</v>
      </c>
      <c r="N33" s="179">
        <f t="shared" si="3"/>
        <v>177.07999999999998</v>
      </c>
      <c r="O33" s="104">
        <f t="shared" si="1"/>
        <v>88.539999999999992</v>
      </c>
    </row>
    <row r="34" spans="1:15" s="25" customFormat="1" ht="12.6" customHeight="1" x14ac:dyDescent="0.2">
      <c r="A34" s="103" t="s">
        <v>72</v>
      </c>
      <c r="B34" s="27">
        <v>135.33000000000001</v>
      </c>
      <c r="C34" s="27">
        <v>85.42</v>
      </c>
      <c r="D34" s="27">
        <v>159.80000000000001</v>
      </c>
      <c r="E34" s="27"/>
      <c r="F34" s="27"/>
      <c r="G34" s="27"/>
      <c r="H34" s="27"/>
      <c r="I34" s="27"/>
      <c r="J34" s="27"/>
      <c r="K34" s="27">
        <v>0</v>
      </c>
      <c r="L34" s="27">
        <v>0</v>
      </c>
      <c r="M34" s="27">
        <v>0</v>
      </c>
      <c r="N34" s="179">
        <f t="shared" si="3"/>
        <v>380.55</v>
      </c>
      <c r="O34" s="104">
        <f t="shared" si="1"/>
        <v>126.85000000000001</v>
      </c>
    </row>
    <row r="35" spans="1:15" s="25" customFormat="1" ht="12.6" customHeight="1" x14ac:dyDescent="0.2">
      <c r="A35" s="103" t="s">
        <v>99</v>
      </c>
      <c r="B35" s="27">
        <v>52.57</v>
      </c>
      <c r="C35" s="27">
        <v>315.20999999999998</v>
      </c>
      <c r="D35" s="27">
        <v>350.47</v>
      </c>
      <c r="E35" s="27"/>
      <c r="F35" s="27"/>
      <c r="G35" s="27"/>
      <c r="H35" s="27"/>
      <c r="I35" s="27"/>
      <c r="J35" s="27"/>
      <c r="K35" s="27">
        <v>0</v>
      </c>
      <c r="L35" s="27">
        <v>0</v>
      </c>
      <c r="M35" s="27">
        <v>0</v>
      </c>
      <c r="N35" s="179">
        <f t="shared" si="3"/>
        <v>718.25</v>
      </c>
      <c r="O35" s="104">
        <f t="shared" si="1"/>
        <v>239.41666666666666</v>
      </c>
    </row>
    <row r="36" spans="1:15" s="25" customFormat="1" ht="12.6" customHeight="1" x14ac:dyDescent="0.2">
      <c r="A36" s="103" t="s">
        <v>389</v>
      </c>
      <c r="B36" s="27">
        <v>346.78</v>
      </c>
      <c r="C36" s="27">
        <v>420.57</v>
      </c>
      <c r="D36" s="27">
        <v>389.71</v>
      </c>
      <c r="E36" s="27"/>
      <c r="F36" s="27"/>
      <c r="G36" s="27"/>
      <c r="H36" s="27"/>
      <c r="I36" s="27"/>
      <c r="J36" s="27"/>
      <c r="K36" s="27">
        <v>0</v>
      </c>
      <c r="L36" s="27">
        <v>0</v>
      </c>
      <c r="M36" s="27">
        <v>0</v>
      </c>
      <c r="N36" s="179">
        <f t="shared" si="3"/>
        <v>1157.06</v>
      </c>
      <c r="O36" s="104">
        <f t="shared" si="1"/>
        <v>385.68666666666667</v>
      </c>
    </row>
    <row r="37" spans="1:15" s="25" customFormat="1" ht="12.6" customHeight="1" x14ac:dyDescent="0.2">
      <c r="A37" s="103" t="s">
        <v>365</v>
      </c>
      <c r="B37" s="27">
        <v>0</v>
      </c>
      <c r="C37" s="27">
        <v>0</v>
      </c>
      <c r="D37" s="27">
        <v>0</v>
      </c>
      <c r="E37" s="27"/>
      <c r="F37" s="27"/>
      <c r="G37" s="27"/>
      <c r="H37" s="27"/>
      <c r="I37" s="27"/>
      <c r="J37" s="27"/>
      <c r="K37" s="27">
        <v>0</v>
      </c>
      <c r="L37" s="27">
        <v>0</v>
      </c>
      <c r="M37" s="27">
        <v>0</v>
      </c>
      <c r="N37" s="179">
        <f t="shared" si="3"/>
        <v>0</v>
      </c>
      <c r="O37" s="104" t="str">
        <f t="shared" si="1"/>
        <v/>
      </c>
    </row>
    <row r="38" spans="1:15" s="25" customFormat="1" ht="12.6" customHeight="1" x14ac:dyDescent="0.2">
      <c r="A38" s="103" t="s">
        <v>81</v>
      </c>
      <c r="B38" s="27">
        <v>129.91</v>
      </c>
      <c r="C38" s="27">
        <v>0</v>
      </c>
      <c r="D38" s="27">
        <v>259.76</v>
      </c>
      <c r="E38" s="27"/>
      <c r="F38" s="27"/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179">
        <f t="shared" si="3"/>
        <v>389.66999999999996</v>
      </c>
      <c r="O38" s="104">
        <f t="shared" si="1"/>
        <v>194.83499999999998</v>
      </c>
    </row>
    <row r="39" spans="1:15" s="25" customFormat="1" ht="12.6" customHeight="1" x14ac:dyDescent="0.2">
      <c r="A39" s="103" t="s">
        <v>87</v>
      </c>
      <c r="B39" s="27">
        <v>2.33</v>
      </c>
      <c r="C39" s="27">
        <v>1.4</v>
      </c>
      <c r="D39" s="27">
        <v>2.1800000000000002</v>
      </c>
      <c r="E39" s="27"/>
      <c r="F39" s="27"/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179">
        <f t="shared" si="3"/>
        <v>5.91</v>
      </c>
      <c r="O39" s="104">
        <f t="shared" si="1"/>
        <v>1.97</v>
      </c>
    </row>
    <row r="40" spans="1:15" s="25" customFormat="1" ht="12.6" customHeight="1" x14ac:dyDescent="0.2">
      <c r="A40" s="103" t="s">
        <v>347</v>
      </c>
      <c r="B40" s="27">
        <v>0</v>
      </c>
      <c r="C40" s="27">
        <v>0</v>
      </c>
      <c r="D40" s="27">
        <v>0</v>
      </c>
      <c r="E40" s="27"/>
      <c r="F40" s="27"/>
      <c r="G40" s="27"/>
      <c r="H40" s="27"/>
      <c r="I40" s="27"/>
      <c r="J40" s="27"/>
      <c r="K40" s="27">
        <v>0</v>
      </c>
      <c r="L40" s="27">
        <v>0</v>
      </c>
      <c r="M40" s="27">
        <v>0</v>
      </c>
      <c r="N40" s="179">
        <f t="shared" si="3"/>
        <v>0</v>
      </c>
      <c r="O40" s="104" t="str">
        <f t="shared" si="1"/>
        <v/>
      </c>
    </row>
    <row r="41" spans="1:15" s="25" customFormat="1" ht="12.6" customHeight="1" thickBot="1" x14ac:dyDescent="0.25">
      <c r="A41" s="163" t="s">
        <v>1</v>
      </c>
      <c r="B41" s="173">
        <f>SUM(B7:B40)</f>
        <v>1881.6299999999999</v>
      </c>
      <c r="C41" s="173">
        <f t="shared" ref="C41:M41" si="4">SUM(C7:C40)</f>
        <v>3788.23</v>
      </c>
      <c r="D41" s="173">
        <f t="shared" si="4"/>
        <v>2479.11</v>
      </c>
      <c r="E41" s="173">
        <f t="shared" si="4"/>
        <v>0</v>
      </c>
      <c r="F41" s="173">
        <f t="shared" si="4"/>
        <v>0</v>
      </c>
      <c r="G41" s="173">
        <f t="shared" si="4"/>
        <v>0</v>
      </c>
      <c r="H41" s="173">
        <f t="shared" si="4"/>
        <v>0</v>
      </c>
      <c r="I41" s="173">
        <f t="shared" si="4"/>
        <v>0</v>
      </c>
      <c r="J41" s="173">
        <f>SUM(J7:J40)</f>
        <v>0</v>
      </c>
      <c r="K41" s="173">
        <f t="shared" si="4"/>
        <v>0</v>
      </c>
      <c r="L41" s="173">
        <f t="shared" si="4"/>
        <v>0</v>
      </c>
      <c r="M41" s="173">
        <f t="shared" si="4"/>
        <v>0</v>
      </c>
      <c r="N41" s="173">
        <f>SUM(N7:N40)</f>
        <v>8148.9700000000012</v>
      </c>
      <c r="O41" s="305">
        <f>IFERROR(AVERAGEIF(B41:M41,"&gt;0"),"")</f>
        <v>2716.3233333333333</v>
      </c>
    </row>
    <row r="42" spans="1:15" s="246" customFormat="1" ht="12.6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s="25" customFormat="1" ht="12.6" customHeight="1" thickBot="1" x14ac:dyDescent="0.25">
      <c r="A43" s="63" t="s">
        <v>2</v>
      </c>
      <c r="B43" s="105">
        <f t="shared" ref="B43:N43" si="5">B6</f>
        <v>43831</v>
      </c>
      <c r="C43" s="106">
        <f t="shared" si="5"/>
        <v>43862</v>
      </c>
      <c r="D43" s="106">
        <f t="shared" si="5"/>
        <v>43891</v>
      </c>
      <c r="E43" s="106">
        <f t="shared" si="5"/>
        <v>43922</v>
      </c>
      <c r="F43" s="106">
        <f t="shared" si="5"/>
        <v>43952</v>
      </c>
      <c r="G43" s="106">
        <f t="shared" si="5"/>
        <v>43983</v>
      </c>
      <c r="H43" s="106">
        <f t="shared" si="5"/>
        <v>44013</v>
      </c>
      <c r="I43" s="106">
        <f t="shared" si="5"/>
        <v>44044</v>
      </c>
      <c r="J43" s="106">
        <f t="shared" si="5"/>
        <v>44075</v>
      </c>
      <c r="K43" s="106">
        <f t="shared" si="5"/>
        <v>44105</v>
      </c>
      <c r="L43" s="106">
        <f t="shared" si="5"/>
        <v>44136</v>
      </c>
      <c r="M43" s="106">
        <f t="shared" si="5"/>
        <v>44166</v>
      </c>
      <c r="N43" s="107" t="str">
        <f t="shared" si="5"/>
        <v>Total</v>
      </c>
      <c r="O43" s="132" t="str">
        <f>O6</f>
        <v>Média</v>
      </c>
    </row>
    <row r="44" spans="1:15" s="25" customFormat="1" ht="12.6" customHeight="1" x14ac:dyDescent="0.2">
      <c r="A44" s="109" t="s">
        <v>5</v>
      </c>
      <c r="B44" s="27">
        <v>0</v>
      </c>
      <c r="C44" s="27">
        <v>3000</v>
      </c>
      <c r="D44" s="27">
        <v>4000</v>
      </c>
      <c r="E44" s="27"/>
      <c r="F44" s="27"/>
      <c r="G44" s="27"/>
      <c r="H44" s="27"/>
      <c r="I44" s="27"/>
      <c r="J44" s="27"/>
      <c r="K44" s="27">
        <v>0</v>
      </c>
      <c r="L44" s="27">
        <v>0</v>
      </c>
      <c r="M44" s="27">
        <v>0</v>
      </c>
      <c r="N44" s="207">
        <f t="shared" ref="N44:N52" si="6">SUM(B44:M44)</f>
        <v>7000</v>
      </c>
      <c r="O44" s="104">
        <f>IFERROR(AVERAGEIF(B44:M44,"&gt;0"),"")</f>
        <v>3500</v>
      </c>
    </row>
    <row r="45" spans="1:15" s="25" customFormat="1" ht="12.6" customHeight="1" x14ac:dyDescent="0.2">
      <c r="A45" s="109" t="s">
        <v>527</v>
      </c>
      <c r="B45" s="27">
        <v>0</v>
      </c>
      <c r="C45" s="27">
        <v>113.5</v>
      </c>
      <c r="D45" s="27">
        <v>0</v>
      </c>
      <c r="E45" s="27"/>
      <c r="F45" s="27"/>
      <c r="G45" s="27"/>
      <c r="H45" s="27"/>
      <c r="I45" s="27"/>
      <c r="J45" s="27"/>
      <c r="K45" s="27">
        <v>0</v>
      </c>
      <c r="L45" s="27">
        <v>0</v>
      </c>
      <c r="M45" s="27">
        <v>0</v>
      </c>
      <c r="N45" s="207">
        <f t="shared" si="6"/>
        <v>113.5</v>
      </c>
      <c r="O45" s="104">
        <f t="shared" ref="O45:O51" si="7">IFERROR(AVERAGEIF(B45:M45,"&gt;0"),"")</f>
        <v>113.5</v>
      </c>
    </row>
    <row r="46" spans="1:15" s="25" customFormat="1" ht="12.6" customHeight="1" x14ac:dyDescent="0.2">
      <c r="A46" s="109" t="s">
        <v>479</v>
      </c>
      <c r="B46" s="27">
        <v>0</v>
      </c>
      <c r="C46" s="27">
        <v>0</v>
      </c>
      <c r="D46" s="27">
        <v>0</v>
      </c>
      <c r="E46" s="27"/>
      <c r="F46" s="27"/>
      <c r="G46" s="27"/>
      <c r="H46" s="27"/>
      <c r="I46" s="27"/>
      <c r="J46" s="27"/>
      <c r="K46" s="27">
        <v>0</v>
      </c>
      <c r="L46" s="27">
        <v>0</v>
      </c>
      <c r="M46" s="27">
        <v>0</v>
      </c>
      <c r="N46" s="207">
        <f>SUM(B46:M46)</f>
        <v>0</v>
      </c>
      <c r="O46" s="104" t="str">
        <f t="shared" si="7"/>
        <v/>
      </c>
    </row>
    <row r="47" spans="1:15" s="25" customFormat="1" ht="12.6" customHeight="1" x14ac:dyDescent="0.2">
      <c r="A47" s="109" t="s">
        <v>148</v>
      </c>
      <c r="B47" s="27">
        <v>0</v>
      </c>
      <c r="C47" s="27">
        <v>0</v>
      </c>
      <c r="D47" s="27">
        <v>0</v>
      </c>
      <c r="E47" s="27"/>
      <c r="F47" s="27"/>
      <c r="G47" s="27"/>
      <c r="H47" s="27"/>
      <c r="I47" s="27"/>
      <c r="J47" s="27"/>
      <c r="K47" s="27">
        <v>0</v>
      </c>
      <c r="L47" s="27">
        <v>0</v>
      </c>
      <c r="M47" s="27">
        <v>0</v>
      </c>
      <c r="N47" s="207">
        <f>SUM(B47:M47)</f>
        <v>0</v>
      </c>
      <c r="O47" s="104" t="str">
        <f t="shared" si="7"/>
        <v/>
      </c>
    </row>
    <row r="48" spans="1:15" s="25" customFormat="1" ht="12.6" customHeight="1" x14ac:dyDescent="0.2">
      <c r="A48" s="110" t="s">
        <v>3</v>
      </c>
      <c r="B48" s="27">
        <v>0</v>
      </c>
      <c r="C48" s="27">
        <v>0</v>
      </c>
      <c r="D48" s="27">
        <v>0</v>
      </c>
      <c r="E48" s="27"/>
      <c r="F48" s="27"/>
      <c r="G48" s="27"/>
      <c r="H48" s="27"/>
      <c r="I48" s="27"/>
      <c r="J48" s="27"/>
      <c r="K48" s="27">
        <v>0</v>
      </c>
      <c r="L48" s="27">
        <v>0</v>
      </c>
      <c r="M48" s="27">
        <v>0</v>
      </c>
      <c r="N48" s="207">
        <f>SUM(B48:M48)</f>
        <v>0</v>
      </c>
      <c r="O48" s="104" t="str">
        <f t="shared" si="7"/>
        <v/>
      </c>
    </row>
    <row r="49" spans="1:15" s="25" customFormat="1" ht="12.6" customHeight="1" x14ac:dyDescent="0.2">
      <c r="A49" s="109" t="s">
        <v>61</v>
      </c>
      <c r="B49" s="27">
        <v>0</v>
      </c>
      <c r="C49" s="27">
        <v>0</v>
      </c>
      <c r="D49" s="27">
        <v>0</v>
      </c>
      <c r="E49" s="27"/>
      <c r="F49" s="27"/>
      <c r="G49" s="27"/>
      <c r="H49" s="27"/>
      <c r="I49" s="27"/>
      <c r="J49" s="27"/>
      <c r="K49" s="27">
        <v>0</v>
      </c>
      <c r="L49" s="27">
        <v>0</v>
      </c>
      <c r="M49" s="27">
        <v>0</v>
      </c>
      <c r="N49" s="207">
        <f t="shared" si="6"/>
        <v>0</v>
      </c>
      <c r="O49" s="104" t="str">
        <f t="shared" si="7"/>
        <v/>
      </c>
    </row>
    <row r="50" spans="1:15" s="25" customFormat="1" ht="12.6" customHeight="1" x14ac:dyDescent="0.2">
      <c r="A50" s="110" t="s">
        <v>508</v>
      </c>
      <c r="B50" s="27">
        <v>0</v>
      </c>
      <c r="C50" s="27">
        <v>0</v>
      </c>
      <c r="D50" s="27">
        <v>0</v>
      </c>
      <c r="E50" s="27"/>
      <c r="F50" s="27"/>
      <c r="G50" s="27"/>
      <c r="H50" s="27"/>
      <c r="I50" s="27"/>
      <c r="J50" s="27"/>
      <c r="K50" s="27">
        <v>0</v>
      </c>
      <c r="L50" s="27">
        <v>0</v>
      </c>
      <c r="M50" s="27">
        <v>0</v>
      </c>
      <c r="N50" s="207">
        <f t="shared" si="6"/>
        <v>0</v>
      </c>
      <c r="O50" s="104" t="str">
        <f t="shared" si="7"/>
        <v/>
      </c>
    </row>
    <row r="51" spans="1:15" s="25" customFormat="1" ht="12.6" customHeight="1" x14ac:dyDescent="0.2">
      <c r="A51" s="110" t="s">
        <v>155</v>
      </c>
      <c r="B51" s="27">
        <v>10.93</v>
      </c>
      <c r="C51" s="27">
        <v>2.72</v>
      </c>
      <c r="D51" s="27">
        <v>1.85</v>
      </c>
      <c r="E51" s="27"/>
      <c r="F51" s="27"/>
      <c r="G51" s="27"/>
      <c r="H51" s="27"/>
      <c r="I51" s="27"/>
      <c r="J51" s="27"/>
      <c r="K51" s="27">
        <v>0</v>
      </c>
      <c r="L51" s="27">
        <v>0</v>
      </c>
      <c r="M51" s="27">
        <v>0</v>
      </c>
      <c r="N51" s="207">
        <f t="shared" si="6"/>
        <v>15.5</v>
      </c>
      <c r="O51" s="104">
        <f t="shared" si="7"/>
        <v>5.166666666666667</v>
      </c>
    </row>
    <row r="52" spans="1:15" s="25" customFormat="1" ht="12.6" customHeight="1" thickBot="1" x14ac:dyDescent="0.25">
      <c r="A52" s="171" t="s">
        <v>1</v>
      </c>
      <c r="B52" s="172">
        <f>SUM(B44:B51)</f>
        <v>10.93</v>
      </c>
      <c r="C52" s="172">
        <f t="shared" ref="C52:M52" si="8">SUM(C44:C51)</f>
        <v>3116.22</v>
      </c>
      <c r="D52" s="172">
        <f t="shared" si="8"/>
        <v>4001.85</v>
      </c>
      <c r="E52" s="172">
        <f t="shared" si="8"/>
        <v>0</v>
      </c>
      <c r="F52" s="172">
        <f t="shared" si="8"/>
        <v>0</v>
      </c>
      <c r="G52" s="172">
        <f t="shared" si="8"/>
        <v>0</v>
      </c>
      <c r="H52" s="172">
        <f t="shared" si="8"/>
        <v>0</v>
      </c>
      <c r="I52" s="172">
        <f t="shared" si="8"/>
        <v>0</v>
      </c>
      <c r="J52" s="172">
        <f t="shared" si="8"/>
        <v>0</v>
      </c>
      <c r="K52" s="172">
        <f t="shared" si="8"/>
        <v>0</v>
      </c>
      <c r="L52" s="172">
        <f t="shared" si="8"/>
        <v>0</v>
      </c>
      <c r="M52" s="172">
        <f t="shared" si="8"/>
        <v>0</v>
      </c>
      <c r="N52" s="172">
        <f t="shared" si="6"/>
        <v>7129</v>
      </c>
      <c r="O52" s="294">
        <f>IFERROR(AVERAGEIF(B52:M52,"&gt;0"),"")</f>
        <v>2376.3333333333335</v>
      </c>
    </row>
    <row r="53" spans="1:15" s="25" customFormat="1" ht="12.6" customHeight="1" thickBot="1" x14ac:dyDescent="0.25">
      <c r="A53" s="4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3"/>
      <c r="O53" s="39"/>
    </row>
    <row r="54" spans="1:15" s="34" customFormat="1" ht="12.6" customHeight="1" thickBot="1" x14ac:dyDescent="0.25">
      <c r="A54" s="182" t="s">
        <v>9</v>
      </c>
      <c r="B54" s="181">
        <f>'[2]2020'!C31</f>
        <v>3213.68</v>
      </c>
      <c r="C54" s="181">
        <f>'[2]2020'!D31</f>
        <v>2676.8</v>
      </c>
      <c r="D54" s="181">
        <f>'[2]2020'!E31</f>
        <v>4207.79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f>'[2]2020'!K31</f>
        <v>0</v>
      </c>
      <c r="K54" s="181">
        <f>'[2]2020'!L31</f>
        <v>0</v>
      </c>
      <c r="L54" s="181">
        <f>'[2]2020'!M31</f>
        <v>0</v>
      </c>
      <c r="M54" s="181">
        <f>'[2]2020'!N31</f>
        <v>0</v>
      </c>
      <c r="N54" s="42"/>
      <c r="O54" s="43"/>
    </row>
    <row r="55" spans="1:15" s="25" customFormat="1" ht="12" x14ac:dyDescent="0.2">
      <c r="N55" s="34"/>
    </row>
    <row r="56" spans="1:15" s="25" customFormat="1" ht="12" x14ac:dyDescent="0.2">
      <c r="N56" s="34"/>
    </row>
    <row r="57" spans="1:15" s="25" customFormat="1" ht="12" x14ac:dyDescent="0.2">
      <c r="N57" s="34"/>
    </row>
    <row r="58" spans="1:15" s="25" customFormat="1" ht="12" x14ac:dyDescent="0.2">
      <c r="N58" s="34"/>
    </row>
    <row r="59" spans="1:15" s="25" customFormat="1" ht="12" x14ac:dyDescent="0.2">
      <c r="N59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78740157480314965" bottom="0.78740157480314965" header="0.51181102362204722" footer="0.51181102362204722"/>
  <pageSetup paperSize="9" scale="78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9"/>
  <dimension ref="A1:O84"/>
  <sheetViews>
    <sheetView zoomScale="115" zoomScaleNormal="115" workbookViewId="0">
      <selection activeCell="H13" sqref="H13"/>
    </sheetView>
  </sheetViews>
  <sheetFormatPr defaultRowHeight="12.75" x14ac:dyDescent="0.2"/>
  <cols>
    <col min="1" max="1" width="42.42578125" style="44" customWidth="1"/>
    <col min="2" max="2" width="10.5703125" style="44" customWidth="1"/>
    <col min="3" max="3" width="10.28515625" style="44" customWidth="1"/>
    <col min="4" max="4" width="10" style="44" customWidth="1"/>
    <col min="5" max="5" width="11.140625" style="44" customWidth="1"/>
    <col min="6" max="6" width="11.28515625" style="44" customWidth="1"/>
    <col min="7" max="7" width="11.5703125" style="44" customWidth="1"/>
    <col min="8" max="8" width="11.28515625" style="44" customWidth="1"/>
    <col min="9" max="9" width="10.85546875" style="44" customWidth="1"/>
    <col min="10" max="10" width="9.28515625" style="44" customWidth="1"/>
    <col min="11" max="11" width="9.7109375" style="44" customWidth="1"/>
    <col min="12" max="12" width="8.5703125" style="44" customWidth="1"/>
    <col min="13" max="13" width="9.140625" style="44" customWidth="1"/>
    <col min="14" max="14" width="12.85546875" style="212" customWidth="1"/>
    <col min="15" max="15" width="11.5703125" style="44" customWidth="1"/>
    <col min="16" max="16384" width="9.140625" style="44"/>
  </cols>
  <sheetData>
    <row r="1" spans="1:15" ht="15.95" customHeight="1" x14ac:dyDescent="0.2">
      <c r="A1" s="561" t="str">
        <f>APUCARANA!A1</f>
        <v xml:space="preserve">ORDEM DOS ADVOGADOS DO BRASIL - Seção PR 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3"/>
    </row>
    <row r="2" spans="1:15" ht="15.95" customHeight="1" thickBot="1" x14ac:dyDescent="0.25">
      <c r="A2" s="574" t="str">
        <f>APUCARANA!A2</f>
        <v>Demostrativo de Despesas - JANEIRO 2020 A DEZEMBRO 2020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6"/>
    </row>
    <row r="3" spans="1:15" ht="15.95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4.45" customHeight="1" thickBot="1" x14ac:dyDescent="0.25">
      <c r="A4" s="577" t="s">
        <v>37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9"/>
    </row>
    <row r="5" spans="1:15" ht="14.45" customHeight="1" thickBo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2"/>
    </row>
    <row r="6" spans="1:15" s="25" customFormat="1" ht="14.45" customHeight="1" x14ac:dyDescent="0.2">
      <c r="A6" s="440" t="s">
        <v>0</v>
      </c>
      <c r="B6" s="441">
        <f>APUCARANA!B6</f>
        <v>43831</v>
      </c>
      <c r="C6" s="442">
        <f>APUCARANA!C6</f>
        <v>43862</v>
      </c>
      <c r="D6" s="442">
        <f>APUCARANA!D6</f>
        <v>43891</v>
      </c>
      <c r="E6" s="442">
        <f>APUCARANA!E6</f>
        <v>43922</v>
      </c>
      <c r="F6" s="442">
        <f>APUCARANA!F6</f>
        <v>43952</v>
      </c>
      <c r="G6" s="442">
        <f>APUCARANA!G6</f>
        <v>43983</v>
      </c>
      <c r="H6" s="442">
        <f>APUCARANA!H6</f>
        <v>44013</v>
      </c>
      <c r="I6" s="442">
        <f>APUCARANA!I6</f>
        <v>44044</v>
      </c>
      <c r="J6" s="442">
        <f>APUCARANA!J6</f>
        <v>44075</v>
      </c>
      <c r="K6" s="442">
        <f>APUCARANA!K6</f>
        <v>44105</v>
      </c>
      <c r="L6" s="442">
        <f>APUCARANA!L6</f>
        <v>44136</v>
      </c>
      <c r="M6" s="442">
        <f>APUCARANA!M6</f>
        <v>44166</v>
      </c>
      <c r="N6" s="443" t="str">
        <f>APUCARANA!N6</f>
        <v>Total</v>
      </c>
      <c r="O6" s="440" t="str">
        <f>APUCARANA!O6</f>
        <v>Média</v>
      </c>
    </row>
    <row r="7" spans="1:15" s="70" customFormat="1" ht="14.45" customHeight="1" x14ac:dyDescent="0.2">
      <c r="A7" s="408" t="s">
        <v>194</v>
      </c>
      <c r="B7" s="444">
        <v>39.9</v>
      </c>
      <c r="C7" s="444">
        <v>89.8</v>
      </c>
      <c r="D7" s="444">
        <v>89.8</v>
      </c>
      <c r="E7" s="444"/>
      <c r="F7" s="444"/>
      <c r="G7" s="444"/>
      <c r="H7" s="444"/>
      <c r="I7" s="444"/>
      <c r="J7" s="444"/>
      <c r="K7" s="444">
        <v>0</v>
      </c>
      <c r="L7" s="444">
        <v>0</v>
      </c>
      <c r="M7" s="444">
        <v>0</v>
      </c>
      <c r="N7" s="445">
        <f t="shared" ref="N7:N49" si="0">SUM(B7:M7)</f>
        <v>219.5</v>
      </c>
      <c r="O7" s="411">
        <f>IFERROR(AVERAGEIF(B7:M7,"&gt;0"),"")</f>
        <v>73.166666666666671</v>
      </c>
    </row>
    <row r="8" spans="1:15" s="70" customFormat="1" ht="14.45" customHeight="1" x14ac:dyDescent="0.2">
      <c r="A8" s="408" t="s">
        <v>222</v>
      </c>
      <c r="B8" s="444">
        <v>3000</v>
      </c>
      <c r="C8" s="444">
        <v>3000</v>
      </c>
      <c r="D8" s="444">
        <v>6000</v>
      </c>
      <c r="E8" s="444"/>
      <c r="F8" s="444"/>
      <c r="G8" s="444"/>
      <c r="H8" s="444"/>
      <c r="I8" s="444"/>
      <c r="J8" s="444"/>
      <c r="K8" s="444">
        <v>0</v>
      </c>
      <c r="L8" s="444">
        <v>0</v>
      </c>
      <c r="M8" s="444">
        <v>0</v>
      </c>
      <c r="N8" s="445">
        <f>SUM(B8:M8)</f>
        <v>12000</v>
      </c>
      <c r="O8" s="411">
        <f t="shared" ref="O8:O65" si="1">IFERROR(AVERAGEIF(B8:M8,"&gt;0"),"")</f>
        <v>4000</v>
      </c>
    </row>
    <row r="9" spans="1:15" s="70" customFormat="1" ht="14.45" customHeight="1" x14ac:dyDescent="0.2">
      <c r="A9" s="408" t="s">
        <v>122</v>
      </c>
      <c r="B9" s="444">
        <v>0</v>
      </c>
      <c r="C9" s="444" t="s">
        <v>649</v>
      </c>
      <c r="D9" s="444">
        <v>100</v>
      </c>
      <c r="E9" s="444"/>
      <c r="F9" s="444"/>
      <c r="G9" s="444"/>
      <c r="H9" s="444"/>
      <c r="I9" s="444"/>
      <c r="J9" s="444"/>
      <c r="K9" s="444">
        <v>0</v>
      </c>
      <c r="L9" s="444">
        <v>0</v>
      </c>
      <c r="M9" s="444">
        <v>0</v>
      </c>
      <c r="N9" s="445">
        <f>SUM(B9:M9)</f>
        <v>100</v>
      </c>
      <c r="O9" s="411">
        <f t="shared" si="1"/>
        <v>100</v>
      </c>
    </row>
    <row r="10" spans="1:15" s="70" customFormat="1" ht="14.45" customHeight="1" x14ac:dyDescent="0.2">
      <c r="A10" s="408" t="s">
        <v>113</v>
      </c>
      <c r="B10" s="444">
        <v>0</v>
      </c>
      <c r="C10" s="444" t="s">
        <v>649</v>
      </c>
      <c r="D10" s="444"/>
      <c r="E10" s="444"/>
      <c r="F10" s="444"/>
      <c r="G10" s="444"/>
      <c r="H10" s="444"/>
      <c r="I10" s="444"/>
      <c r="J10" s="444"/>
      <c r="K10" s="444">
        <v>0</v>
      </c>
      <c r="L10" s="444">
        <v>0</v>
      </c>
      <c r="M10" s="444">
        <v>0</v>
      </c>
      <c r="N10" s="445">
        <f>SUM(B10:M10)</f>
        <v>0</v>
      </c>
      <c r="O10" s="411" t="str">
        <f t="shared" si="1"/>
        <v/>
      </c>
    </row>
    <row r="11" spans="1:15" s="70" customFormat="1" ht="14.45" customHeight="1" x14ac:dyDescent="0.2">
      <c r="A11" s="408" t="s">
        <v>90</v>
      </c>
      <c r="B11" s="444">
        <v>145</v>
      </c>
      <c r="C11" s="444">
        <v>1091.6199999999999</v>
      </c>
      <c r="D11" s="444">
        <v>556.01</v>
      </c>
      <c r="E11" s="444"/>
      <c r="F11" s="444"/>
      <c r="G11" s="444"/>
      <c r="H11" s="444"/>
      <c r="I11" s="444"/>
      <c r="J11" s="444"/>
      <c r="K11" s="444">
        <v>0</v>
      </c>
      <c r="L11" s="444">
        <v>0</v>
      </c>
      <c r="M11" s="444">
        <v>0</v>
      </c>
      <c r="N11" s="410">
        <f t="shared" si="0"/>
        <v>1792.6299999999999</v>
      </c>
      <c r="O11" s="411">
        <f t="shared" si="1"/>
        <v>597.54333333333329</v>
      </c>
    </row>
    <row r="12" spans="1:15" s="70" customFormat="1" ht="14.45" customHeight="1" x14ac:dyDescent="0.2">
      <c r="A12" s="408" t="s">
        <v>628</v>
      </c>
      <c r="B12" s="444">
        <v>0</v>
      </c>
      <c r="C12" s="444" t="s">
        <v>649</v>
      </c>
      <c r="D12" s="444"/>
      <c r="E12" s="444"/>
      <c r="F12" s="444"/>
      <c r="G12" s="444"/>
      <c r="H12" s="444"/>
      <c r="I12" s="444"/>
      <c r="J12" s="444"/>
      <c r="K12" s="444">
        <v>0</v>
      </c>
      <c r="L12" s="444">
        <v>0</v>
      </c>
      <c r="M12" s="444">
        <v>0</v>
      </c>
      <c r="N12" s="487">
        <f t="shared" si="0"/>
        <v>0</v>
      </c>
      <c r="O12" s="411" t="str">
        <f t="shared" si="1"/>
        <v/>
      </c>
    </row>
    <row r="13" spans="1:15" s="25" customFormat="1" ht="14.45" customHeight="1" x14ac:dyDescent="0.2">
      <c r="A13" s="408" t="s">
        <v>124</v>
      </c>
      <c r="B13" s="444">
        <v>0</v>
      </c>
      <c r="C13" s="444" t="s">
        <v>649</v>
      </c>
      <c r="D13" s="444"/>
      <c r="E13" s="444"/>
      <c r="F13" s="444"/>
      <c r="G13" s="444"/>
      <c r="H13" s="444"/>
      <c r="I13" s="444"/>
      <c r="J13" s="444"/>
      <c r="K13" s="444">
        <v>0</v>
      </c>
      <c r="L13" s="444">
        <v>0</v>
      </c>
      <c r="M13" s="485">
        <v>0</v>
      </c>
      <c r="N13" s="450">
        <f t="shared" si="0"/>
        <v>0</v>
      </c>
      <c r="O13" s="486" t="str">
        <f t="shared" si="1"/>
        <v/>
      </c>
    </row>
    <row r="14" spans="1:15" s="25" customFormat="1" ht="14.45" customHeight="1" x14ac:dyDescent="0.2">
      <c r="A14" s="423" t="s">
        <v>228</v>
      </c>
      <c r="B14" s="444">
        <v>0</v>
      </c>
      <c r="C14" s="444" t="s">
        <v>649</v>
      </c>
      <c r="D14" s="444"/>
      <c r="E14" s="444"/>
      <c r="F14" s="444"/>
      <c r="G14" s="444"/>
      <c r="H14" s="444"/>
      <c r="I14" s="444"/>
      <c r="J14" s="444"/>
      <c r="K14" s="444">
        <v>0</v>
      </c>
      <c r="L14" s="444">
        <v>0</v>
      </c>
      <c r="M14" s="485">
        <v>0</v>
      </c>
      <c r="N14" s="450">
        <f>SUM(B14:M14)</f>
        <v>0</v>
      </c>
      <c r="O14" s="486" t="str">
        <f t="shared" si="1"/>
        <v/>
      </c>
    </row>
    <row r="15" spans="1:15" s="25" customFormat="1" ht="14.45" customHeight="1" x14ac:dyDescent="0.2">
      <c r="A15" s="447" t="s">
        <v>131</v>
      </c>
      <c r="B15" s="444">
        <v>0</v>
      </c>
      <c r="C15" s="444" t="s">
        <v>649</v>
      </c>
      <c r="D15" s="444">
        <v>200.5</v>
      </c>
      <c r="E15" s="444"/>
      <c r="F15" s="444"/>
      <c r="G15" s="444"/>
      <c r="H15" s="444"/>
      <c r="I15" s="444"/>
      <c r="J15" s="444"/>
      <c r="K15" s="444">
        <v>0</v>
      </c>
      <c r="L15" s="444">
        <v>0</v>
      </c>
      <c r="M15" s="444">
        <v>0</v>
      </c>
      <c r="N15" s="446">
        <f t="shared" si="0"/>
        <v>200.5</v>
      </c>
      <c r="O15" s="411">
        <f t="shared" si="1"/>
        <v>200.5</v>
      </c>
    </row>
    <row r="16" spans="1:15" s="25" customFormat="1" ht="14.45" customHeight="1" x14ac:dyDescent="0.2">
      <c r="A16" s="447" t="s">
        <v>149</v>
      </c>
      <c r="B16" s="444">
        <v>0</v>
      </c>
      <c r="C16" s="444">
        <v>300</v>
      </c>
      <c r="D16" s="444">
        <v>551</v>
      </c>
      <c r="E16" s="444"/>
      <c r="F16" s="444"/>
      <c r="G16" s="444"/>
      <c r="H16" s="444"/>
      <c r="I16" s="444"/>
      <c r="J16" s="444"/>
      <c r="K16" s="444">
        <v>0</v>
      </c>
      <c r="L16" s="444">
        <v>0</v>
      </c>
      <c r="M16" s="444">
        <v>0</v>
      </c>
      <c r="N16" s="446">
        <f t="shared" si="0"/>
        <v>851</v>
      </c>
      <c r="O16" s="411">
        <f t="shared" si="1"/>
        <v>425.5</v>
      </c>
    </row>
    <row r="17" spans="1:15" s="25" customFormat="1" ht="14.45" customHeight="1" x14ac:dyDescent="0.2">
      <c r="A17" s="447" t="s">
        <v>157</v>
      </c>
      <c r="B17" s="444">
        <v>0</v>
      </c>
      <c r="C17" s="444" t="s">
        <v>649</v>
      </c>
      <c r="D17" s="444"/>
      <c r="E17" s="444"/>
      <c r="F17" s="444"/>
      <c r="G17" s="444"/>
      <c r="H17" s="444"/>
      <c r="I17" s="444"/>
      <c r="J17" s="444"/>
      <c r="K17" s="444">
        <v>0</v>
      </c>
      <c r="L17" s="444">
        <v>0</v>
      </c>
      <c r="M17" s="444">
        <v>0</v>
      </c>
      <c r="N17" s="446">
        <f t="shared" si="0"/>
        <v>0</v>
      </c>
      <c r="O17" s="411" t="str">
        <f t="shared" si="1"/>
        <v/>
      </c>
    </row>
    <row r="18" spans="1:15" s="25" customFormat="1" ht="14.45" customHeight="1" x14ac:dyDescent="0.2">
      <c r="A18" s="448" t="s">
        <v>167</v>
      </c>
      <c r="B18" s="444">
        <v>0</v>
      </c>
      <c r="C18" s="444" t="s">
        <v>649</v>
      </c>
      <c r="D18" s="444"/>
      <c r="E18" s="444"/>
      <c r="F18" s="444"/>
      <c r="G18" s="444"/>
      <c r="H18" s="444"/>
      <c r="I18" s="444"/>
      <c r="J18" s="444"/>
      <c r="K18" s="444">
        <v>0</v>
      </c>
      <c r="L18" s="444">
        <v>0</v>
      </c>
      <c r="M18" s="444">
        <v>0</v>
      </c>
      <c r="N18" s="446">
        <f t="shared" si="0"/>
        <v>0</v>
      </c>
      <c r="O18" s="411" t="str">
        <f t="shared" si="1"/>
        <v/>
      </c>
    </row>
    <row r="19" spans="1:15" s="25" customFormat="1" ht="14.45" customHeight="1" x14ac:dyDescent="0.2">
      <c r="A19" s="448" t="s">
        <v>470</v>
      </c>
      <c r="B19" s="444">
        <v>0</v>
      </c>
      <c r="C19" s="444" t="s">
        <v>649</v>
      </c>
      <c r="D19" s="444"/>
      <c r="E19" s="444"/>
      <c r="F19" s="444"/>
      <c r="G19" s="444"/>
      <c r="H19" s="444"/>
      <c r="I19" s="444"/>
      <c r="J19" s="444"/>
      <c r="K19" s="444">
        <v>0</v>
      </c>
      <c r="L19" s="444">
        <v>0</v>
      </c>
      <c r="M19" s="444">
        <v>0</v>
      </c>
      <c r="N19" s="446">
        <f>SUM(B19:M19)</f>
        <v>0</v>
      </c>
      <c r="O19" s="411" t="str">
        <f t="shared" si="1"/>
        <v/>
      </c>
    </row>
    <row r="20" spans="1:15" s="25" customFormat="1" ht="14.45" customHeight="1" x14ac:dyDescent="0.2">
      <c r="A20" s="449" t="s">
        <v>409</v>
      </c>
      <c r="B20" s="444">
        <v>0</v>
      </c>
      <c r="C20" s="444" t="s">
        <v>649</v>
      </c>
      <c r="D20" s="444"/>
      <c r="E20" s="444"/>
      <c r="F20" s="444"/>
      <c r="G20" s="444"/>
      <c r="H20" s="444"/>
      <c r="I20" s="444"/>
      <c r="J20" s="444"/>
      <c r="K20" s="444">
        <v>0</v>
      </c>
      <c r="L20" s="444">
        <v>0</v>
      </c>
      <c r="M20" s="444">
        <v>0</v>
      </c>
      <c r="N20" s="446">
        <f>SUM(B20:M20)</f>
        <v>0</v>
      </c>
      <c r="O20" s="411" t="str">
        <f t="shared" si="1"/>
        <v/>
      </c>
    </row>
    <row r="21" spans="1:15" s="25" customFormat="1" ht="14.45" customHeight="1" x14ac:dyDescent="0.2">
      <c r="A21" s="447" t="s">
        <v>182</v>
      </c>
      <c r="B21" s="444">
        <v>239</v>
      </c>
      <c r="C21" s="444">
        <v>493.58</v>
      </c>
      <c r="D21" s="444">
        <v>1961.97</v>
      </c>
      <c r="E21" s="444"/>
      <c r="F21" s="444"/>
      <c r="G21" s="444"/>
      <c r="H21" s="444"/>
      <c r="I21" s="444"/>
      <c r="J21" s="444"/>
      <c r="K21" s="444">
        <v>0</v>
      </c>
      <c r="L21" s="444">
        <v>0</v>
      </c>
      <c r="M21" s="444">
        <v>0</v>
      </c>
      <c r="N21" s="446">
        <f t="shared" si="0"/>
        <v>2694.55</v>
      </c>
      <c r="O21" s="411">
        <f t="shared" si="1"/>
        <v>898.18333333333339</v>
      </c>
    </row>
    <row r="22" spans="1:15" s="25" customFormat="1" ht="14.45" customHeight="1" x14ac:dyDescent="0.2">
      <c r="A22" s="447" t="s">
        <v>80</v>
      </c>
      <c r="B22" s="444">
        <v>0</v>
      </c>
      <c r="C22" s="444">
        <v>294.92</v>
      </c>
      <c r="D22" s="444">
        <v>1391.5</v>
      </c>
      <c r="E22" s="444"/>
      <c r="F22" s="444"/>
      <c r="G22" s="444"/>
      <c r="H22" s="444"/>
      <c r="I22" s="444"/>
      <c r="J22" s="444"/>
      <c r="K22" s="444">
        <v>0</v>
      </c>
      <c r="L22" s="444">
        <v>0</v>
      </c>
      <c r="M22" s="444">
        <v>0</v>
      </c>
      <c r="N22" s="450">
        <f t="shared" si="0"/>
        <v>1686.42</v>
      </c>
      <c r="O22" s="411">
        <f t="shared" si="1"/>
        <v>843.21</v>
      </c>
    </row>
    <row r="23" spans="1:15" s="25" customFormat="1" ht="14.45" customHeight="1" x14ac:dyDescent="0.2">
      <c r="A23" s="447" t="s">
        <v>245</v>
      </c>
      <c r="B23" s="444">
        <v>0</v>
      </c>
      <c r="C23" s="444" t="s">
        <v>649</v>
      </c>
      <c r="D23" s="444">
        <v>576.11</v>
      </c>
      <c r="E23" s="444"/>
      <c r="F23" s="444"/>
      <c r="G23" s="444"/>
      <c r="H23" s="444"/>
      <c r="I23" s="444"/>
      <c r="J23" s="444"/>
      <c r="K23" s="444">
        <v>0</v>
      </c>
      <c r="L23" s="444">
        <v>0</v>
      </c>
      <c r="M23" s="444">
        <v>0</v>
      </c>
      <c r="N23" s="450">
        <f t="shared" si="0"/>
        <v>576.11</v>
      </c>
      <c r="O23" s="411">
        <f t="shared" si="1"/>
        <v>576.11</v>
      </c>
    </row>
    <row r="24" spans="1:15" s="25" customFormat="1" ht="14.45" customHeight="1" x14ac:dyDescent="0.2">
      <c r="A24" s="447" t="s">
        <v>67</v>
      </c>
      <c r="B24" s="444">
        <v>0</v>
      </c>
      <c r="C24" s="444">
        <v>1058.5</v>
      </c>
      <c r="D24" s="444">
        <v>2327.4</v>
      </c>
      <c r="E24" s="444"/>
      <c r="F24" s="444"/>
      <c r="G24" s="444"/>
      <c r="H24" s="444"/>
      <c r="I24" s="444"/>
      <c r="J24" s="444"/>
      <c r="K24" s="444">
        <v>0</v>
      </c>
      <c r="L24" s="444">
        <v>0</v>
      </c>
      <c r="M24" s="444">
        <v>0</v>
      </c>
      <c r="N24" s="450">
        <f t="shared" si="0"/>
        <v>3385.9</v>
      </c>
      <c r="O24" s="411">
        <f t="shared" si="1"/>
        <v>1692.95</v>
      </c>
    </row>
    <row r="25" spans="1:15" s="25" customFormat="1" ht="14.45" customHeight="1" x14ac:dyDescent="0.2">
      <c r="A25" s="448" t="s">
        <v>422</v>
      </c>
      <c r="B25" s="444">
        <v>0</v>
      </c>
      <c r="C25" s="444" t="s">
        <v>649</v>
      </c>
      <c r="D25" s="444"/>
      <c r="E25" s="444"/>
      <c r="F25" s="444"/>
      <c r="G25" s="444"/>
      <c r="H25" s="444"/>
      <c r="I25" s="444"/>
      <c r="J25" s="444"/>
      <c r="K25" s="444">
        <v>0</v>
      </c>
      <c r="L25" s="444">
        <v>0</v>
      </c>
      <c r="M25" s="444">
        <v>0</v>
      </c>
      <c r="N25" s="446">
        <f>SUM(B25:M25)</f>
        <v>0</v>
      </c>
      <c r="O25" s="411" t="str">
        <f t="shared" si="1"/>
        <v/>
      </c>
    </row>
    <row r="26" spans="1:15" s="25" customFormat="1" ht="14.45" customHeight="1" x14ac:dyDescent="0.2">
      <c r="A26" s="447" t="s">
        <v>208</v>
      </c>
      <c r="B26" s="444">
        <v>0</v>
      </c>
      <c r="C26" s="444" t="s">
        <v>649</v>
      </c>
      <c r="D26" s="444">
        <v>155</v>
      </c>
      <c r="E26" s="444"/>
      <c r="F26" s="444"/>
      <c r="G26" s="444"/>
      <c r="H26" s="444"/>
      <c r="I26" s="444"/>
      <c r="J26" s="444"/>
      <c r="K26" s="444">
        <v>0</v>
      </c>
      <c r="L26" s="444">
        <v>0</v>
      </c>
      <c r="M26" s="444">
        <v>0</v>
      </c>
      <c r="N26" s="450">
        <f t="shared" si="0"/>
        <v>155</v>
      </c>
      <c r="O26" s="411">
        <f t="shared" si="1"/>
        <v>155</v>
      </c>
    </row>
    <row r="27" spans="1:15" s="25" customFormat="1" ht="14.45" customHeight="1" x14ac:dyDescent="0.2">
      <c r="A27" s="447" t="s">
        <v>91</v>
      </c>
      <c r="B27" s="444">
        <v>1335.56</v>
      </c>
      <c r="C27" s="444">
        <v>1335.56</v>
      </c>
      <c r="D27" s="444">
        <v>1150.8599999999999</v>
      </c>
      <c r="E27" s="444"/>
      <c r="F27" s="444"/>
      <c r="G27" s="444"/>
      <c r="H27" s="444"/>
      <c r="I27" s="444"/>
      <c r="J27" s="444"/>
      <c r="K27" s="444">
        <v>0</v>
      </c>
      <c r="L27" s="444">
        <v>0</v>
      </c>
      <c r="M27" s="444">
        <v>0</v>
      </c>
      <c r="N27" s="450">
        <f t="shared" si="0"/>
        <v>3821.9799999999996</v>
      </c>
      <c r="O27" s="411">
        <f t="shared" si="1"/>
        <v>1273.9933333333331</v>
      </c>
    </row>
    <row r="28" spans="1:15" s="25" customFormat="1" ht="14.45" customHeight="1" x14ac:dyDescent="0.2">
      <c r="A28" s="447" t="s">
        <v>486</v>
      </c>
      <c r="B28" s="444">
        <v>0</v>
      </c>
      <c r="C28" s="444" t="s">
        <v>649</v>
      </c>
      <c r="D28" s="444"/>
      <c r="E28" s="444"/>
      <c r="F28" s="444"/>
      <c r="G28" s="444"/>
      <c r="H28" s="444"/>
      <c r="I28" s="444"/>
      <c r="J28" s="444"/>
      <c r="K28" s="444">
        <v>0</v>
      </c>
      <c r="L28" s="444">
        <v>0</v>
      </c>
      <c r="M28" s="444">
        <v>0</v>
      </c>
      <c r="N28" s="450">
        <f>SUM(B28:M28)</f>
        <v>0</v>
      </c>
      <c r="O28" s="411" t="str">
        <f t="shared" si="1"/>
        <v/>
      </c>
    </row>
    <row r="29" spans="1:15" s="25" customFormat="1" ht="14.45" customHeight="1" x14ac:dyDescent="0.2">
      <c r="A29" s="447" t="s">
        <v>92</v>
      </c>
      <c r="B29" s="444">
        <v>0</v>
      </c>
      <c r="C29" s="444" t="s">
        <v>649</v>
      </c>
      <c r="D29" s="444">
        <v>750</v>
      </c>
      <c r="E29" s="444"/>
      <c r="F29" s="444"/>
      <c r="G29" s="444"/>
      <c r="H29" s="444"/>
      <c r="I29" s="444"/>
      <c r="J29" s="444"/>
      <c r="K29" s="444">
        <v>0</v>
      </c>
      <c r="L29" s="444">
        <v>0</v>
      </c>
      <c r="M29" s="444">
        <v>0</v>
      </c>
      <c r="N29" s="450">
        <f t="shared" si="0"/>
        <v>750</v>
      </c>
      <c r="O29" s="411">
        <f t="shared" si="1"/>
        <v>750</v>
      </c>
    </row>
    <row r="30" spans="1:15" s="25" customFormat="1" ht="14.45" customHeight="1" x14ac:dyDescent="0.2">
      <c r="A30" s="447" t="s">
        <v>183</v>
      </c>
      <c r="B30" s="444">
        <v>0</v>
      </c>
      <c r="C30" s="444"/>
      <c r="D30" s="444">
        <v>2281.1</v>
      </c>
      <c r="E30" s="444"/>
      <c r="F30" s="444"/>
      <c r="G30" s="444"/>
      <c r="H30" s="444"/>
      <c r="I30" s="444"/>
      <c r="J30" s="444"/>
      <c r="K30" s="444">
        <v>0</v>
      </c>
      <c r="L30" s="444">
        <v>0</v>
      </c>
      <c r="M30" s="444">
        <v>0</v>
      </c>
      <c r="N30" s="450">
        <f t="shared" si="0"/>
        <v>2281.1</v>
      </c>
      <c r="O30" s="411">
        <f t="shared" si="1"/>
        <v>2281.1</v>
      </c>
    </row>
    <row r="31" spans="1:15" s="25" customFormat="1" ht="14.45" customHeight="1" x14ac:dyDescent="0.2">
      <c r="A31" s="408" t="s">
        <v>280</v>
      </c>
      <c r="B31" s="444">
        <v>1536.1</v>
      </c>
      <c r="C31" s="444">
        <v>1831.1</v>
      </c>
      <c r="D31" s="444"/>
      <c r="E31" s="444"/>
      <c r="F31" s="444"/>
      <c r="G31" s="444"/>
      <c r="H31" s="444"/>
      <c r="I31" s="444"/>
      <c r="J31" s="444"/>
      <c r="K31" s="444">
        <v>0</v>
      </c>
      <c r="L31" s="444">
        <v>0</v>
      </c>
      <c r="M31" s="444">
        <v>0</v>
      </c>
      <c r="N31" s="410">
        <f t="shared" si="0"/>
        <v>3367.2</v>
      </c>
      <c r="O31" s="411">
        <f t="shared" si="1"/>
        <v>1683.6</v>
      </c>
    </row>
    <row r="32" spans="1:15" s="25" customFormat="1" ht="14.45" customHeight="1" x14ac:dyDescent="0.2">
      <c r="A32" s="447" t="s">
        <v>364</v>
      </c>
      <c r="B32" s="444">
        <v>0</v>
      </c>
      <c r="C32" s="444" t="s">
        <v>649</v>
      </c>
      <c r="D32" s="444"/>
      <c r="E32" s="444"/>
      <c r="F32" s="444"/>
      <c r="G32" s="444"/>
      <c r="H32" s="444"/>
      <c r="I32" s="444"/>
      <c r="J32" s="444"/>
      <c r="K32" s="444">
        <v>0</v>
      </c>
      <c r="L32" s="444">
        <v>0</v>
      </c>
      <c r="M32" s="444">
        <v>0</v>
      </c>
      <c r="N32" s="410">
        <f t="shared" si="0"/>
        <v>0</v>
      </c>
      <c r="O32" s="411" t="str">
        <f t="shared" si="1"/>
        <v/>
      </c>
    </row>
    <row r="33" spans="1:15" s="25" customFormat="1" ht="14.45" customHeight="1" x14ac:dyDescent="0.2">
      <c r="A33" s="447" t="s">
        <v>355</v>
      </c>
      <c r="B33" s="444">
        <v>0</v>
      </c>
      <c r="C33" s="444" t="s">
        <v>649</v>
      </c>
      <c r="D33" s="444">
        <v>350</v>
      </c>
      <c r="E33" s="444"/>
      <c r="F33" s="444"/>
      <c r="G33" s="444"/>
      <c r="H33" s="444"/>
      <c r="I33" s="444"/>
      <c r="J33" s="444"/>
      <c r="K33" s="444">
        <v>0</v>
      </c>
      <c r="L33" s="444">
        <v>0</v>
      </c>
      <c r="M33" s="444">
        <v>0</v>
      </c>
      <c r="N33" s="450">
        <f t="shared" si="0"/>
        <v>350</v>
      </c>
      <c r="O33" s="411">
        <f t="shared" si="1"/>
        <v>350</v>
      </c>
    </row>
    <row r="34" spans="1:15" s="25" customFormat="1" ht="14.45" customHeight="1" x14ac:dyDescent="0.2">
      <c r="A34" s="447" t="s">
        <v>88</v>
      </c>
      <c r="B34" s="444">
        <v>0</v>
      </c>
      <c r="C34" s="444">
        <v>1411.95</v>
      </c>
      <c r="D34" s="444">
        <v>1867</v>
      </c>
      <c r="E34" s="444"/>
      <c r="F34" s="444"/>
      <c r="G34" s="444"/>
      <c r="H34" s="444"/>
      <c r="I34" s="444"/>
      <c r="J34" s="444"/>
      <c r="K34" s="444">
        <v>0</v>
      </c>
      <c r="L34" s="444">
        <v>0</v>
      </c>
      <c r="M34" s="444">
        <v>0</v>
      </c>
      <c r="N34" s="450">
        <f t="shared" si="0"/>
        <v>3278.95</v>
      </c>
      <c r="O34" s="411">
        <f t="shared" si="1"/>
        <v>1639.4749999999999</v>
      </c>
    </row>
    <row r="35" spans="1:15" s="25" customFormat="1" ht="14.45" customHeight="1" x14ac:dyDescent="0.2">
      <c r="A35" s="447" t="s">
        <v>108</v>
      </c>
      <c r="B35" s="444">
        <v>0</v>
      </c>
      <c r="C35" s="444" t="s">
        <v>649</v>
      </c>
      <c r="D35" s="444">
        <v>44.85</v>
      </c>
      <c r="E35" s="444"/>
      <c r="F35" s="444"/>
      <c r="G35" s="444"/>
      <c r="H35" s="444"/>
      <c r="I35" s="444"/>
      <c r="J35" s="444"/>
      <c r="K35" s="444">
        <v>0</v>
      </c>
      <c r="L35" s="444">
        <v>0</v>
      </c>
      <c r="M35" s="444">
        <v>0</v>
      </c>
      <c r="N35" s="445">
        <f t="shared" si="0"/>
        <v>44.85</v>
      </c>
      <c r="O35" s="411">
        <f t="shared" si="1"/>
        <v>44.85</v>
      </c>
    </row>
    <row r="36" spans="1:15" s="25" customFormat="1" ht="14.45" customHeight="1" x14ac:dyDescent="0.2">
      <c r="A36" s="447" t="s">
        <v>125</v>
      </c>
      <c r="B36" s="444">
        <v>0</v>
      </c>
      <c r="C36" s="444">
        <v>2479.91</v>
      </c>
      <c r="D36" s="444">
        <v>936.05</v>
      </c>
      <c r="E36" s="444"/>
      <c r="F36" s="444"/>
      <c r="G36" s="444"/>
      <c r="H36" s="444"/>
      <c r="I36" s="444"/>
      <c r="J36" s="444"/>
      <c r="K36" s="444">
        <v>0</v>
      </c>
      <c r="L36" s="444">
        <v>0</v>
      </c>
      <c r="M36" s="444">
        <v>0</v>
      </c>
      <c r="N36" s="450">
        <f t="shared" si="0"/>
        <v>3415.96</v>
      </c>
      <c r="O36" s="411">
        <f t="shared" si="1"/>
        <v>1707.98</v>
      </c>
    </row>
    <row r="37" spans="1:15" s="25" customFormat="1" ht="14.45" customHeight="1" x14ac:dyDescent="0.2">
      <c r="A37" s="408" t="s">
        <v>126</v>
      </c>
      <c r="B37" s="444">
        <v>0</v>
      </c>
      <c r="C37" s="444" t="s">
        <v>649</v>
      </c>
      <c r="D37" s="444"/>
      <c r="E37" s="444"/>
      <c r="F37" s="444"/>
      <c r="G37" s="444"/>
      <c r="H37" s="444"/>
      <c r="I37" s="444"/>
      <c r="J37" s="444"/>
      <c r="K37" s="444">
        <v>0</v>
      </c>
      <c r="L37" s="444">
        <v>0</v>
      </c>
      <c r="M37" s="444">
        <v>0</v>
      </c>
      <c r="N37" s="410">
        <f t="shared" si="0"/>
        <v>0</v>
      </c>
      <c r="O37" s="411" t="str">
        <f t="shared" si="1"/>
        <v/>
      </c>
    </row>
    <row r="38" spans="1:15" s="25" customFormat="1" ht="14.45" customHeight="1" x14ac:dyDescent="0.2">
      <c r="A38" s="447" t="s">
        <v>69</v>
      </c>
      <c r="B38" s="444">
        <v>0</v>
      </c>
      <c r="C38" s="444" t="s">
        <v>649</v>
      </c>
      <c r="D38" s="444"/>
      <c r="E38" s="444"/>
      <c r="F38" s="444"/>
      <c r="G38" s="444"/>
      <c r="H38" s="444"/>
      <c r="I38" s="444"/>
      <c r="J38" s="444"/>
      <c r="K38" s="444">
        <v>0</v>
      </c>
      <c r="L38" s="444">
        <v>0</v>
      </c>
      <c r="M38" s="444">
        <v>0</v>
      </c>
      <c r="N38" s="450">
        <f t="shared" si="0"/>
        <v>0</v>
      </c>
      <c r="O38" s="411" t="str">
        <f t="shared" si="1"/>
        <v/>
      </c>
    </row>
    <row r="39" spans="1:15" s="25" customFormat="1" ht="14.45" customHeight="1" x14ac:dyDescent="0.2">
      <c r="A39" s="451" t="s">
        <v>123</v>
      </c>
      <c r="B39" s="444">
        <v>0</v>
      </c>
      <c r="C39" s="444" t="s">
        <v>649</v>
      </c>
      <c r="D39" s="444">
        <v>147.19</v>
      </c>
      <c r="E39" s="444"/>
      <c r="F39" s="444"/>
      <c r="G39" s="444"/>
      <c r="H39" s="444"/>
      <c r="I39" s="444"/>
      <c r="J39" s="444"/>
      <c r="K39" s="444">
        <v>0</v>
      </c>
      <c r="L39" s="444">
        <v>0</v>
      </c>
      <c r="M39" s="444">
        <v>0</v>
      </c>
      <c r="N39" s="446">
        <f>SUM(B39:M39)</f>
        <v>147.19</v>
      </c>
      <c r="O39" s="411">
        <f t="shared" si="1"/>
        <v>147.19</v>
      </c>
    </row>
    <row r="40" spans="1:15" s="25" customFormat="1" ht="14.45" customHeight="1" x14ac:dyDescent="0.2">
      <c r="A40" s="451" t="s">
        <v>295</v>
      </c>
      <c r="B40" s="444">
        <v>0</v>
      </c>
      <c r="C40" s="444" t="s">
        <v>649</v>
      </c>
      <c r="D40" s="444"/>
      <c r="E40" s="444"/>
      <c r="F40" s="444"/>
      <c r="G40" s="444"/>
      <c r="H40" s="444"/>
      <c r="I40" s="444"/>
      <c r="J40" s="444"/>
      <c r="K40" s="444">
        <v>0</v>
      </c>
      <c r="L40" s="444">
        <v>0</v>
      </c>
      <c r="M40" s="444">
        <v>0</v>
      </c>
      <c r="N40" s="446">
        <f>SUM(B40:M40)</f>
        <v>0</v>
      </c>
      <c r="O40" s="411" t="str">
        <f t="shared" si="1"/>
        <v/>
      </c>
    </row>
    <row r="41" spans="1:15" s="25" customFormat="1" ht="14.45" customHeight="1" x14ac:dyDescent="0.2">
      <c r="A41" s="448" t="s">
        <v>275</v>
      </c>
      <c r="B41" s="444">
        <v>882.96</v>
      </c>
      <c r="C41" s="444">
        <v>444.85</v>
      </c>
      <c r="D41" s="444">
        <v>1066.25</v>
      </c>
      <c r="E41" s="444"/>
      <c r="F41" s="444"/>
      <c r="G41" s="444"/>
      <c r="H41" s="444"/>
      <c r="I41" s="444"/>
      <c r="J41" s="444"/>
      <c r="K41" s="444">
        <v>0</v>
      </c>
      <c r="L41" s="444">
        <v>0</v>
      </c>
      <c r="M41" s="444">
        <v>0</v>
      </c>
      <c r="N41" s="450">
        <f t="shared" si="0"/>
        <v>2394.06</v>
      </c>
      <c r="O41" s="411">
        <f t="shared" si="1"/>
        <v>798.02</v>
      </c>
    </row>
    <row r="42" spans="1:15" s="25" customFormat="1" ht="14.45" customHeight="1" x14ac:dyDescent="0.2">
      <c r="A42" s="448" t="s">
        <v>204</v>
      </c>
      <c r="B42" s="444">
        <v>0</v>
      </c>
      <c r="C42" s="444">
        <v>600</v>
      </c>
      <c r="D42" s="444">
        <v>854.3</v>
      </c>
      <c r="E42" s="444"/>
      <c r="F42" s="444"/>
      <c r="G42" s="444"/>
      <c r="H42" s="444"/>
      <c r="I42" s="444"/>
      <c r="J42" s="444"/>
      <c r="K42" s="444">
        <v>0</v>
      </c>
      <c r="L42" s="444">
        <v>0</v>
      </c>
      <c r="M42" s="444">
        <v>0</v>
      </c>
      <c r="N42" s="450">
        <f>SUM(B42:M42)</f>
        <v>1454.3</v>
      </c>
      <c r="O42" s="411">
        <f t="shared" si="1"/>
        <v>727.15</v>
      </c>
    </row>
    <row r="43" spans="1:15" s="25" customFormat="1" ht="14.45" customHeight="1" x14ac:dyDescent="0.2">
      <c r="A43" s="448" t="s">
        <v>225</v>
      </c>
      <c r="B43" s="444">
        <v>0</v>
      </c>
      <c r="C43" s="444" t="s">
        <v>649</v>
      </c>
      <c r="D43" s="444"/>
      <c r="E43" s="444"/>
      <c r="F43" s="444"/>
      <c r="G43" s="444"/>
      <c r="H43" s="444"/>
      <c r="I43" s="444"/>
      <c r="J43" s="444"/>
      <c r="K43" s="444">
        <v>0</v>
      </c>
      <c r="L43" s="444">
        <v>0</v>
      </c>
      <c r="M43" s="444">
        <v>0</v>
      </c>
      <c r="N43" s="450">
        <f>SUM(B43:M43)</f>
        <v>0</v>
      </c>
      <c r="O43" s="411" t="str">
        <f t="shared" si="1"/>
        <v/>
      </c>
    </row>
    <row r="44" spans="1:15" s="25" customFormat="1" ht="14.45" customHeight="1" x14ac:dyDescent="0.2">
      <c r="A44" s="448" t="s">
        <v>205</v>
      </c>
      <c r="B44" s="444">
        <v>1345</v>
      </c>
      <c r="C44" s="444" t="s">
        <v>649</v>
      </c>
      <c r="D44" s="444"/>
      <c r="E44" s="444"/>
      <c r="F44" s="444"/>
      <c r="G44" s="444"/>
      <c r="H44" s="444"/>
      <c r="I44" s="444"/>
      <c r="J44" s="444"/>
      <c r="K44" s="444">
        <v>0</v>
      </c>
      <c r="L44" s="444">
        <v>0</v>
      </c>
      <c r="M44" s="444">
        <v>0</v>
      </c>
      <c r="N44" s="450">
        <f t="shared" si="0"/>
        <v>1345</v>
      </c>
      <c r="O44" s="411">
        <f t="shared" si="1"/>
        <v>1345</v>
      </c>
    </row>
    <row r="45" spans="1:15" s="25" customFormat="1" ht="14.45" customHeight="1" x14ac:dyDescent="0.2">
      <c r="A45" s="452" t="s">
        <v>120</v>
      </c>
      <c r="B45" s="444">
        <v>3763</v>
      </c>
      <c r="C45" s="444">
        <v>4612</v>
      </c>
      <c r="D45" s="444">
        <v>4612</v>
      </c>
      <c r="E45" s="444"/>
      <c r="F45" s="444"/>
      <c r="G45" s="444"/>
      <c r="H45" s="444"/>
      <c r="I45" s="444"/>
      <c r="J45" s="444"/>
      <c r="K45" s="444">
        <v>0</v>
      </c>
      <c r="L45" s="444">
        <v>0</v>
      </c>
      <c r="M45" s="444">
        <v>0</v>
      </c>
      <c r="N45" s="424">
        <f t="shared" si="0"/>
        <v>12987</v>
      </c>
      <c r="O45" s="411">
        <f t="shared" si="1"/>
        <v>4329</v>
      </c>
    </row>
    <row r="46" spans="1:15" s="25" customFormat="1" ht="14.45" customHeight="1" x14ac:dyDescent="0.2">
      <c r="A46" s="452" t="s">
        <v>206</v>
      </c>
      <c r="B46" s="444">
        <v>243.42</v>
      </c>
      <c r="C46" s="444">
        <v>243.95</v>
      </c>
      <c r="D46" s="444">
        <v>243.95</v>
      </c>
      <c r="E46" s="444"/>
      <c r="F46" s="444"/>
      <c r="G46" s="444"/>
      <c r="H46" s="444"/>
      <c r="I46" s="444"/>
      <c r="J46" s="444"/>
      <c r="K46" s="444">
        <v>0</v>
      </c>
      <c r="L46" s="444">
        <v>0</v>
      </c>
      <c r="M46" s="444">
        <v>0</v>
      </c>
      <c r="N46" s="424">
        <f t="shared" si="0"/>
        <v>731.31999999999994</v>
      </c>
      <c r="O46" s="411">
        <f t="shared" si="1"/>
        <v>243.77333333333331</v>
      </c>
    </row>
    <row r="47" spans="1:15" s="25" customFormat="1" ht="14.45" customHeight="1" x14ac:dyDescent="0.2">
      <c r="A47" s="408" t="s">
        <v>106</v>
      </c>
      <c r="B47" s="444">
        <v>5270</v>
      </c>
      <c r="C47" s="444">
        <v>6180</v>
      </c>
      <c r="D47" s="444">
        <v>8140</v>
      </c>
      <c r="E47" s="444"/>
      <c r="F47" s="444"/>
      <c r="G47" s="444"/>
      <c r="H47" s="444"/>
      <c r="I47" s="444"/>
      <c r="J47" s="444"/>
      <c r="K47" s="444">
        <v>0</v>
      </c>
      <c r="L47" s="444">
        <v>0</v>
      </c>
      <c r="M47" s="444">
        <v>0</v>
      </c>
      <c r="N47" s="424">
        <f>SUM(B47:M47)</f>
        <v>19590</v>
      </c>
      <c r="O47" s="411">
        <f t="shared" si="1"/>
        <v>6530</v>
      </c>
    </row>
    <row r="48" spans="1:15" s="25" customFormat="1" ht="14.45" customHeight="1" x14ac:dyDescent="0.2">
      <c r="A48" s="408" t="s">
        <v>254</v>
      </c>
      <c r="B48" s="444">
        <v>395</v>
      </c>
      <c r="C48" s="444">
        <v>395</v>
      </c>
      <c r="D48" s="444">
        <v>292</v>
      </c>
      <c r="E48" s="444"/>
      <c r="F48" s="444"/>
      <c r="G48" s="444"/>
      <c r="H48" s="444"/>
      <c r="I48" s="444"/>
      <c r="J48" s="444"/>
      <c r="K48" s="444">
        <v>0</v>
      </c>
      <c r="L48" s="444">
        <v>0</v>
      </c>
      <c r="M48" s="444">
        <v>0</v>
      </c>
      <c r="N48" s="424">
        <f t="shared" si="0"/>
        <v>1082</v>
      </c>
      <c r="O48" s="411">
        <f t="shared" si="1"/>
        <v>360.66666666666669</v>
      </c>
    </row>
    <row r="49" spans="1:15" s="25" customFormat="1" ht="14.45" customHeight="1" x14ac:dyDescent="0.2">
      <c r="A49" s="408" t="s">
        <v>145</v>
      </c>
      <c r="B49" s="444">
        <v>0</v>
      </c>
      <c r="C49" s="444" t="s">
        <v>649</v>
      </c>
      <c r="D49" s="444">
        <v>427.5</v>
      </c>
      <c r="E49" s="444"/>
      <c r="F49" s="444"/>
      <c r="G49" s="444"/>
      <c r="H49" s="444"/>
      <c r="I49" s="444"/>
      <c r="J49" s="444"/>
      <c r="K49" s="444">
        <v>0</v>
      </c>
      <c r="L49" s="444">
        <v>0</v>
      </c>
      <c r="M49" s="444">
        <v>0</v>
      </c>
      <c r="N49" s="424">
        <f t="shared" si="0"/>
        <v>427.5</v>
      </c>
      <c r="O49" s="411">
        <f t="shared" si="1"/>
        <v>427.5</v>
      </c>
    </row>
    <row r="50" spans="1:15" s="25" customFormat="1" ht="14.45" customHeight="1" x14ac:dyDescent="0.2">
      <c r="A50" s="408" t="s">
        <v>94</v>
      </c>
      <c r="B50" s="444">
        <v>0</v>
      </c>
      <c r="C50" s="444" t="s">
        <v>649</v>
      </c>
      <c r="D50" s="444"/>
      <c r="E50" s="444"/>
      <c r="F50" s="444"/>
      <c r="G50" s="444"/>
      <c r="H50" s="444"/>
      <c r="I50" s="444"/>
      <c r="J50" s="444"/>
      <c r="K50" s="444">
        <v>0</v>
      </c>
      <c r="L50" s="444">
        <v>0</v>
      </c>
      <c r="M50" s="444">
        <v>0</v>
      </c>
      <c r="N50" s="424">
        <f t="shared" ref="N50:N65" si="2">SUM(B50:M50)</f>
        <v>0</v>
      </c>
      <c r="O50" s="411" t="str">
        <f t="shared" si="1"/>
        <v/>
      </c>
    </row>
    <row r="51" spans="1:15" s="25" customFormat="1" ht="14.45" customHeight="1" x14ac:dyDescent="0.2">
      <c r="A51" s="408" t="s">
        <v>71</v>
      </c>
      <c r="B51" s="444">
        <v>757.45</v>
      </c>
      <c r="C51" s="444">
        <v>195</v>
      </c>
      <c r="D51" s="444">
        <v>1174.05</v>
      </c>
      <c r="E51" s="444"/>
      <c r="F51" s="444"/>
      <c r="G51" s="444"/>
      <c r="H51" s="444"/>
      <c r="I51" s="444"/>
      <c r="J51" s="444"/>
      <c r="K51" s="444">
        <v>0</v>
      </c>
      <c r="L51" s="444">
        <v>0</v>
      </c>
      <c r="M51" s="444">
        <v>0</v>
      </c>
      <c r="N51" s="424">
        <f t="shared" si="2"/>
        <v>2126.5</v>
      </c>
      <c r="O51" s="411">
        <f t="shared" si="1"/>
        <v>708.83333333333337</v>
      </c>
    </row>
    <row r="52" spans="1:15" s="25" customFormat="1" ht="14.45" customHeight="1" x14ac:dyDescent="0.2">
      <c r="A52" s="408" t="s">
        <v>95</v>
      </c>
      <c r="B52" s="444">
        <v>9776.5400000000009</v>
      </c>
      <c r="C52" s="444">
        <v>7699.98</v>
      </c>
      <c r="D52" s="444">
        <v>3355.87</v>
      </c>
      <c r="E52" s="444"/>
      <c r="F52" s="444"/>
      <c r="G52" s="444"/>
      <c r="H52" s="444"/>
      <c r="I52" s="444"/>
      <c r="J52" s="444"/>
      <c r="K52" s="444">
        <v>0</v>
      </c>
      <c r="L52" s="444">
        <v>0</v>
      </c>
      <c r="M52" s="444">
        <v>0</v>
      </c>
      <c r="N52" s="424">
        <f t="shared" si="2"/>
        <v>20832.39</v>
      </c>
      <c r="O52" s="411">
        <f t="shared" si="1"/>
        <v>6944.13</v>
      </c>
    </row>
    <row r="53" spans="1:15" s="25" customFormat="1" ht="14.45" customHeight="1" x14ac:dyDescent="0.2">
      <c r="A53" s="408" t="s">
        <v>105</v>
      </c>
      <c r="B53" s="444">
        <v>150</v>
      </c>
      <c r="C53" s="444">
        <v>105</v>
      </c>
      <c r="D53" s="444">
        <v>580</v>
      </c>
      <c r="E53" s="444"/>
      <c r="F53" s="444"/>
      <c r="G53" s="444"/>
      <c r="H53" s="444"/>
      <c r="I53" s="444"/>
      <c r="J53" s="444"/>
      <c r="K53" s="444">
        <v>0</v>
      </c>
      <c r="L53" s="444">
        <v>0</v>
      </c>
      <c r="M53" s="444">
        <v>0</v>
      </c>
      <c r="N53" s="424">
        <f t="shared" si="2"/>
        <v>835</v>
      </c>
      <c r="O53" s="411">
        <f t="shared" si="1"/>
        <v>278.33333333333331</v>
      </c>
    </row>
    <row r="54" spans="1:15" s="25" customFormat="1" ht="14.45" customHeight="1" x14ac:dyDescent="0.2">
      <c r="A54" s="408" t="s">
        <v>96</v>
      </c>
      <c r="B54" s="444">
        <v>109.9</v>
      </c>
      <c r="C54" s="444">
        <v>408.9</v>
      </c>
      <c r="D54" s="444">
        <v>707.9</v>
      </c>
      <c r="E54" s="444"/>
      <c r="F54" s="444"/>
      <c r="G54" s="444"/>
      <c r="H54" s="444"/>
      <c r="I54" s="444"/>
      <c r="J54" s="444"/>
      <c r="K54" s="444">
        <v>0</v>
      </c>
      <c r="L54" s="444">
        <v>0</v>
      </c>
      <c r="M54" s="444">
        <v>0</v>
      </c>
      <c r="N54" s="424">
        <f t="shared" si="2"/>
        <v>1226.6999999999998</v>
      </c>
      <c r="O54" s="411">
        <f t="shared" si="1"/>
        <v>408.89999999999992</v>
      </c>
    </row>
    <row r="55" spans="1:15" s="25" customFormat="1" ht="14.45" customHeight="1" x14ac:dyDescent="0.2">
      <c r="A55" s="408" t="s">
        <v>104</v>
      </c>
      <c r="B55" s="444">
        <v>0</v>
      </c>
      <c r="C55" s="444">
        <v>211</v>
      </c>
      <c r="D55" s="444">
        <v>211</v>
      </c>
      <c r="E55" s="444"/>
      <c r="F55" s="444"/>
      <c r="G55" s="444"/>
      <c r="H55" s="444"/>
      <c r="I55" s="444"/>
      <c r="J55" s="444"/>
      <c r="K55" s="444">
        <v>0</v>
      </c>
      <c r="L55" s="444">
        <v>0</v>
      </c>
      <c r="M55" s="444">
        <v>0</v>
      </c>
      <c r="N55" s="424">
        <f t="shared" si="2"/>
        <v>422</v>
      </c>
      <c r="O55" s="411">
        <f t="shared" si="1"/>
        <v>211</v>
      </c>
    </row>
    <row r="56" spans="1:15" s="25" customFormat="1" ht="14.45" customHeight="1" x14ac:dyDescent="0.2">
      <c r="A56" s="408" t="s">
        <v>357</v>
      </c>
      <c r="B56" s="444">
        <v>0</v>
      </c>
      <c r="C56" s="444" t="s">
        <v>649</v>
      </c>
      <c r="D56" s="444"/>
      <c r="E56" s="444"/>
      <c r="F56" s="444"/>
      <c r="G56" s="444"/>
      <c r="H56" s="444"/>
      <c r="I56" s="444"/>
      <c r="J56" s="444"/>
      <c r="K56" s="444">
        <v>0</v>
      </c>
      <c r="L56" s="444">
        <v>0</v>
      </c>
      <c r="M56" s="444">
        <v>0</v>
      </c>
      <c r="N56" s="410">
        <f t="shared" si="2"/>
        <v>0</v>
      </c>
      <c r="O56" s="411" t="str">
        <f t="shared" si="1"/>
        <v/>
      </c>
    </row>
    <row r="57" spans="1:15" s="25" customFormat="1" ht="14.45" customHeight="1" x14ac:dyDescent="0.2">
      <c r="A57" s="408" t="s">
        <v>75</v>
      </c>
      <c r="B57" s="444">
        <v>783.02</v>
      </c>
      <c r="C57" s="444">
        <v>8763.3799999999992</v>
      </c>
      <c r="D57" s="444">
        <v>4984.24</v>
      </c>
      <c r="E57" s="444"/>
      <c r="F57" s="444"/>
      <c r="G57" s="444"/>
      <c r="H57" s="444"/>
      <c r="I57" s="444"/>
      <c r="J57" s="444"/>
      <c r="K57" s="444">
        <v>0</v>
      </c>
      <c r="L57" s="444">
        <v>0</v>
      </c>
      <c r="M57" s="444">
        <v>0</v>
      </c>
      <c r="N57" s="424">
        <f t="shared" si="2"/>
        <v>14530.64</v>
      </c>
      <c r="O57" s="411">
        <f t="shared" si="1"/>
        <v>4843.5466666666662</v>
      </c>
    </row>
    <row r="58" spans="1:15" s="25" customFormat="1" ht="14.45" customHeight="1" x14ac:dyDescent="0.2">
      <c r="A58" s="408" t="s">
        <v>226</v>
      </c>
      <c r="B58" s="444">
        <v>900</v>
      </c>
      <c r="C58" s="444" t="s">
        <v>649</v>
      </c>
      <c r="D58" s="444">
        <v>1400</v>
      </c>
      <c r="E58" s="444"/>
      <c r="F58" s="444"/>
      <c r="G58" s="444"/>
      <c r="H58" s="444"/>
      <c r="I58" s="444"/>
      <c r="J58" s="444"/>
      <c r="K58" s="444">
        <v>0</v>
      </c>
      <c r="L58" s="444">
        <v>0</v>
      </c>
      <c r="M58" s="444">
        <v>0</v>
      </c>
      <c r="N58" s="424">
        <f t="shared" si="2"/>
        <v>2300</v>
      </c>
      <c r="O58" s="411">
        <f t="shared" si="1"/>
        <v>1150</v>
      </c>
    </row>
    <row r="59" spans="1:15" s="25" customFormat="1" ht="14.45" customHeight="1" x14ac:dyDescent="0.2">
      <c r="A59" s="408" t="s">
        <v>207</v>
      </c>
      <c r="B59" s="444">
        <v>0</v>
      </c>
      <c r="C59" s="444">
        <v>25.79</v>
      </c>
      <c r="D59" s="444"/>
      <c r="E59" s="444"/>
      <c r="F59" s="444"/>
      <c r="G59" s="444"/>
      <c r="H59" s="444"/>
      <c r="I59" s="444"/>
      <c r="J59" s="444"/>
      <c r="K59" s="444">
        <v>0</v>
      </c>
      <c r="L59" s="444">
        <v>0</v>
      </c>
      <c r="M59" s="444">
        <v>0</v>
      </c>
      <c r="N59" s="424">
        <f t="shared" si="2"/>
        <v>25.79</v>
      </c>
      <c r="O59" s="411">
        <f t="shared" si="1"/>
        <v>25.79</v>
      </c>
    </row>
    <row r="60" spans="1:15" s="25" customFormat="1" ht="14.45" customHeight="1" x14ac:dyDescent="0.2">
      <c r="A60" s="408" t="s">
        <v>107</v>
      </c>
      <c r="B60" s="444">
        <v>0</v>
      </c>
      <c r="C60" s="444">
        <v>25</v>
      </c>
      <c r="D60" s="444">
        <v>25</v>
      </c>
      <c r="E60" s="444"/>
      <c r="F60" s="444"/>
      <c r="G60" s="444"/>
      <c r="H60" s="444"/>
      <c r="I60" s="444"/>
      <c r="J60" s="444"/>
      <c r="K60" s="444">
        <v>0</v>
      </c>
      <c r="L60" s="444">
        <v>0</v>
      </c>
      <c r="M60" s="444">
        <v>0</v>
      </c>
      <c r="N60" s="424">
        <f t="shared" si="2"/>
        <v>50</v>
      </c>
      <c r="O60" s="411">
        <f t="shared" si="1"/>
        <v>25</v>
      </c>
    </row>
    <row r="61" spans="1:15" s="25" customFormat="1" ht="14.45" customHeight="1" x14ac:dyDescent="0.2">
      <c r="A61" s="408" t="s">
        <v>79</v>
      </c>
      <c r="B61" s="444">
        <v>0</v>
      </c>
      <c r="C61" s="444" t="s">
        <v>649</v>
      </c>
      <c r="D61" s="444">
        <v>132</v>
      </c>
      <c r="E61" s="444"/>
      <c r="F61" s="444"/>
      <c r="G61" s="444"/>
      <c r="H61" s="444"/>
      <c r="I61" s="444"/>
      <c r="J61" s="444"/>
      <c r="K61" s="444">
        <v>0</v>
      </c>
      <c r="L61" s="444">
        <v>0</v>
      </c>
      <c r="M61" s="444">
        <v>0</v>
      </c>
      <c r="N61" s="424">
        <f t="shared" si="2"/>
        <v>132</v>
      </c>
      <c r="O61" s="411">
        <f t="shared" si="1"/>
        <v>132</v>
      </c>
    </row>
    <row r="62" spans="1:15" s="25" customFormat="1" ht="14.45" customHeight="1" x14ac:dyDescent="0.2">
      <c r="A62" s="408" t="s">
        <v>81</v>
      </c>
      <c r="B62" s="444">
        <v>515.72</v>
      </c>
      <c r="C62" s="444">
        <v>190.27</v>
      </c>
      <c r="D62" s="444">
        <v>635.39</v>
      </c>
      <c r="E62" s="444"/>
      <c r="F62" s="444"/>
      <c r="G62" s="444"/>
      <c r="H62" s="444"/>
      <c r="I62" s="444"/>
      <c r="J62" s="444"/>
      <c r="K62" s="444">
        <v>0</v>
      </c>
      <c r="L62" s="444">
        <v>0</v>
      </c>
      <c r="M62" s="444">
        <v>0</v>
      </c>
      <c r="N62" s="424">
        <f t="shared" si="2"/>
        <v>1341.38</v>
      </c>
      <c r="O62" s="411">
        <f t="shared" si="1"/>
        <v>447.12666666666672</v>
      </c>
    </row>
    <row r="63" spans="1:15" s="25" customFormat="1" ht="14.45" customHeight="1" x14ac:dyDescent="0.2">
      <c r="A63" s="408" t="s">
        <v>87</v>
      </c>
      <c r="B63" s="444">
        <v>19.48</v>
      </c>
      <c r="C63" s="444">
        <v>14.44</v>
      </c>
      <c r="D63" s="444">
        <v>10.41</v>
      </c>
      <c r="E63" s="444"/>
      <c r="F63" s="444"/>
      <c r="G63" s="444"/>
      <c r="H63" s="444"/>
      <c r="I63" s="444"/>
      <c r="J63" s="444"/>
      <c r="K63" s="444">
        <v>0</v>
      </c>
      <c r="L63" s="444">
        <v>0</v>
      </c>
      <c r="M63" s="444">
        <v>0</v>
      </c>
      <c r="N63" s="424">
        <f t="shared" si="2"/>
        <v>44.33</v>
      </c>
      <c r="O63" s="411">
        <f t="shared" si="1"/>
        <v>14.776666666666666</v>
      </c>
    </row>
    <row r="64" spans="1:15" s="25" customFormat="1" ht="14.45" customHeight="1" x14ac:dyDescent="0.2">
      <c r="A64" s="408" t="s">
        <v>202</v>
      </c>
      <c r="B64" s="444">
        <v>0</v>
      </c>
      <c r="C64" s="444" t="s">
        <v>649</v>
      </c>
      <c r="D64" s="444"/>
      <c r="E64" s="444"/>
      <c r="F64" s="444"/>
      <c r="G64" s="444"/>
      <c r="H64" s="444"/>
      <c r="I64" s="444"/>
      <c r="J64" s="444"/>
      <c r="K64" s="444">
        <v>0</v>
      </c>
      <c r="L64" s="444">
        <v>0</v>
      </c>
      <c r="M64" s="444">
        <v>0</v>
      </c>
      <c r="N64" s="424">
        <f t="shared" si="2"/>
        <v>0</v>
      </c>
      <c r="O64" s="411" t="str">
        <f t="shared" si="1"/>
        <v/>
      </c>
    </row>
    <row r="65" spans="1:15" s="25" customFormat="1" ht="14.45" customHeight="1" x14ac:dyDescent="0.2">
      <c r="A65" s="408" t="s">
        <v>121</v>
      </c>
      <c r="B65" s="444">
        <v>0</v>
      </c>
      <c r="C65" s="444">
        <v>190.58</v>
      </c>
      <c r="D65" s="444">
        <v>187</v>
      </c>
      <c r="E65" s="444"/>
      <c r="F65" s="444"/>
      <c r="G65" s="444"/>
      <c r="H65" s="444"/>
      <c r="I65" s="444"/>
      <c r="J65" s="444"/>
      <c r="K65" s="444">
        <v>0</v>
      </c>
      <c r="L65" s="444">
        <v>0</v>
      </c>
      <c r="M65" s="444">
        <v>0</v>
      </c>
      <c r="N65" s="410">
        <f t="shared" si="2"/>
        <v>377.58000000000004</v>
      </c>
      <c r="O65" s="411">
        <f t="shared" si="1"/>
        <v>188.79000000000002</v>
      </c>
    </row>
    <row r="66" spans="1:15" s="25" customFormat="1" ht="14.45" customHeight="1" thickBot="1" x14ac:dyDescent="0.25">
      <c r="A66" s="453" t="s">
        <v>1</v>
      </c>
      <c r="B66" s="454">
        <f t="shared" ref="B66:M66" si="3">SUM(B7:B65)</f>
        <v>31207.050000000007</v>
      </c>
      <c r="C66" s="454">
        <f t="shared" si="3"/>
        <v>43692.08</v>
      </c>
      <c r="D66" s="454">
        <f>SUM(D7:D65)</f>
        <v>50475.200000000004</v>
      </c>
      <c r="E66" s="454">
        <f t="shared" si="3"/>
        <v>0</v>
      </c>
      <c r="F66" s="454">
        <f t="shared" si="3"/>
        <v>0</v>
      </c>
      <c r="G66" s="454">
        <f t="shared" si="3"/>
        <v>0</v>
      </c>
      <c r="H66" s="454">
        <f t="shared" si="3"/>
        <v>0</v>
      </c>
      <c r="I66" s="454">
        <f t="shared" si="3"/>
        <v>0</v>
      </c>
      <c r="J66" s="454">
        <f t="shared" si="3"/>
        <v>0</v>
      </c>
      <c r="K66" s="454">
        <f>SUM(K7:K65)</f>
        <v>0</v>
      </c>
      <c r="L66" s="454">
        <f t="shared" si="3"/>
        <v>0</v>
      </c>
      <c r="M66" s="454">
        <f t="shared" si="3"/>
        <v>0</v>
      </c>
      <c r="N66" s="454">
        <f>SUM(N7:N65)</f>
        <v>125374.32999999999</v>
      </c>
      <c r="O66" s="414">
        <f>IFERROR(AVERAGEIF(B66:M66,"&gt;0"),"")</f>
        <v>41791.443333333336</v>
      </c>
    </row>
    <row r="67" spans="1:15" s="25" customFormat="1" ht="14.45" customHeight="1" thickBot="1" x14ac:dyDescent="0.25">
      <c r="A67" s="455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7"/>
    </row>
    <row r="68" spans="1:15" s="25" customFormat="1" ht="14.45" customHeight="1" thickBot="1" x14ac:dyDescent="0.25">
      <c r="A68" s="416" t="s">
        <v>2</v>
      </c>
      <c r="B68" s="417">
        <f t="shared" ref="B68:O68" si="4">B6</f>
        <v>43831</v>
      </c>
      <c r="C68" s="418">
        <f t="shared" si="4"/>
        <v>43862</v>
      </c>
      <c r="D68" s="418">
        <f t="shared" si="4"/>
        <v>43891</v>
      </c>
      <c r="E68" s="418">
        <f t="shared" si="4"/>
        <v>43922</v>
      </c>
      <c r="F68" s="418">
        <f t="shared" si="4"/>
        <v>43952</v>
      </c>
      <c r="G68" s="418">
        <f t="shared" si="4"/>
        <v>43983</v>
      </c>
      <c r="H68" s="418">
        <f t="shared" si="4"/>
        <v>44013</v>
      </c>
      <c r="I68" s="418">
        <f t="shared" si="4"/>
        <v>44044</v>
      </c>
      <c r="J68" s="418">
        <f t="shared" si="4"/>
        <v>44075</v>
      </c>
      <c r="K68" s="418">
        <f t="shared" si="4"/>
        <v>44105</v>
      </c>
      <c r="L68" s="418">
        <f t="shared" si="4"/>
        <v>44136</v>
      </c>
      <c r="M68" s="418">
        <f t="shared" si="4"/>
        <v>44166</v>
      </c>
      <c r="N68" s="458" t="str">
        <f t="shared" si="4"/>
        <v>Total</v>
      </c>
      <c r="O68" s="459" t="str">
        <f t="shared" si="4"/>
        <v>Média</v>
      </c>
    </row>
    <row r="69" spans="1:15" s="25" customFormat="1" ht="14.45" customHeight="1" x14ac:dyDescent="0.2">
      <c r="A69" s="421" t="s">
        <v>5</v>
      </c>
      <c r="B69" s="444">
        <v>0</v>
      </c>
      <c r="C69" s="444">
        <v>39000</v>
      </c>
      <c r="D69" s="444">
        <v>40950</v>
      </c>
      <c r="E69" s="444"/>
      <c r="F69" s="444"/>
      <c r="G69" s="444"/>
      <c r="H69" s="444"/>
      <c r="I69" s="444"/>
      <c r="J69" s="444"/>
      <c r="K69" s="444">
        <v>0</v>
      </c>
      <c r="L69" s="444">
        <v>0</v>
      </c>
      <c r="M69" s="444">
        <v>0</v>
      </c>
      <c r="N69" s="424">
        <f t="shared" ref="N69:N75" si="5">SUM(B69:M69)</f>
        <v>79950</v>
      </c>
      <c r="O69" s="411">
        <f>IFERROR(AVERAGEIF(B69:M69,"&gt;0"),"")</f>
        <v>39975</v>
      </c>
    </row>
    <row r="70" spans="1:15" s="25" customFormat="1" ht="14.45" customHeight="1" x14ac:dyDescent="0.2">
      <c r="A70" s="421" t="s">
        <v>213</v>
      </c>
      <c r="B70" s="444">
        <v>0</v>
      </c>
      <c r="C70" s="444">
        <v>1868.62</v>
      </c>
      <c r="D70" s="444">
        <v>400</v>
      </c>
      <c r="E70" s="444"/>
      <c r="F70" s="444"/>
      <c r="G70" s="444"/>
      <c r="H70" s="444"/>
      <c r="I70" s="444"/>
      <c r="J70" s="444"/>
      <c r="K70" s="444">
        <v>0</v>
      </c>
      <c r="L70" s="444">
        <v>0</v>
      </c>
      <c r="M70" s="444">
        <v>0</v>
      </c>
      <c r="N70" s="424">
        <f t="shared" si="5"/>
        <v>2268.62</v>
      </c>
      <c r="O70" s="411">
        <f t="shared" ref="O70:O79" si="6">IFERROR(AVERAGEIF(B70:M70,"&gt;0"),"")</f>
        <v>1134.31</v>
      </c>
    </row>
    <row r="71" spans="1:15" s="25" customFormat="1" ht="14.45" customHeight="1" x14ac:dyDescent="0.2">
      <c r="A71" s="421" t="s">
        <v>321</v>
      </c>
      <c r="B71" s="444">
        <v>0</v>
      </c>
      <c r="C71" s="444">
        <v>0</v>
      </c>
      <c r="D71" s="444">
        <v>0</v>
      </c>
      <c r="E71" s="444"/>
      <c r="F71" s="444"/>
      <c r="G71" s="444"/>
      <c r="H71" s="444"/>
      <c r="I71" s="444"/>
      <c r="J71" s="444"/>
      <c r="K71" s="444">
        <v>0</v>
      </c>
      <c r="L71" s="444">
        <v>0</v>
      </c>
      <c r="M71" s="444">
        <v>0</v>
      </c>
      <c r="N71" s="424">
        <f t="shared" si="5"/>
        <v>0</v>
      </c>
      <c r="O71" s="411" t="str">
        <f t="shared" si="6"/>
        <v/>
      </c>
    </row>
    <row r="72" spans="1:15" s="25" customFormat="1" ht="14.45" customHeight="1" x14ac:dyDescent="0.2">
      <c r="A72" s="423" t="s">
        <v>148</v>
      </c>
      <c r="B72" s="444">
        <v>5</v>
      </c>
      <c r="C72" s="444">
        <v>5</v>
      </c>
      <c r="D72" s="444">
        <v>5</v>
      </c>
      <c r="E72" s="444"/>
      <c r="F72" s="444"/>
      <c r="G72" s="444"/>
      <c r="H72" s="444"/>
      <c r="I72" s="444"/>
      <c r="J72" s="444"/>
      <c r="K72" s="444">
        <v>0</v>
      </c>
      <c r="L72" s="444">
        <v>0</v>
      </c>
      <c r="M72" s="444">
        <v>0</v>
      </c>
      <c r="N72" s="424">
        <f t="shared" si="5"/>
        <v>15</v>
      </c>
      <c r="O72" s="411">
        <f t="shared" si="6"/>
        <v>5</v>
      </c>
    </row>
    <row r="73" spans="1:15" s="25" customFormat="1" ht="14.45" customHeight="1" x14ac:dyDescent="0.2">
      <c r="A73" s="423" t="s">
        <v>374</v>
      </c>
      <c r="B73" s="444">
        <v>0</v>
      </c>
      <c r="C73" s="444">
        <v>0</v>
      </c>
      <c r="D73" s="444">
        <v>3650</v>
      </c>
      <c r="E73" s="444"/>
      <c r="F73" s="444"/>
      <c r="G73" s="444"/>
      <c r="H73" s="444"/>
      <c r="I73" s="444"/>
      <c r="J73" s="444"/>
      <c r="K73" s="444">
        <v>0</v>
      </c>
      <c r="L73" s="444">
        <v>0</v>
      </c>
      <c r="M73" s="444">
        <v>0</v>
      </c>
      <c r="N73" s="424">
        <f t="shared" si="5"/>
        <v>3650</v>
      </c>
      <c r="O73" s="411">
        <f t="shared" si="6"/>
        <v>3650</v>
      </c>
    </row>
    <row r="74" spans="1:15" s="25" customFormat="1" ht="14.45" customHeight="1" x14ac:dyDescent="0.2">
      <c r="A74" s="423" t="s">
        <v>61</v>
      </c>
      <c r="B74" s="444">
        <v>0</v>
      </c>
      <c r="C74" s="444">
        <v>5680.07</v>
      </c>
      <c r="D74" s="444">
        <v>3081.76</v>
      </c>
      <c r="E74" s="444"/>
      <c r="F74" s="444"/>
      <c r="G74" s="444"/>
      <c r="H74" s="444"/>
      <c r="I74" s="444"/>
      <c r="J74" s="444"/>
      <c r="K74" s="444">
        <v>0</v>
      </c>
      <c r="L74" s="444">
        <v>0</v>
      </c>
      <c r="M74" s="444">
        <v>0</v>
      </c>
      <c r="N74" s="424">
        <f t="shared" si="5"/>
        <v>8761.83</v>
      </c>
      <c r="O74" s="411">
        <f t="shared" si="6"/>
        <v>4380.915</v>
      </c>
    </row>
    <row r="75" spans="1:15" s="25" customFormat="1" ht="14.45" customHeight="1" x14ac:dyDescent="0.2">
      <c r="A75" s="423" t="s">
        <v>307</v>
      </c>
      <c r="B75" s="444">
        <v>0</v>
      </c>
      <c r="C75" s="444">
        <v>14612.5</v>
      </c>
      <c r="D75" s="444">
        <v>8507.5</v>
      </c>
      <c r="E75" s="444"/>
      <c r="F75" s="444"/>
      <c r="G75" s="444"/>
      <c r="H75" s="444"/>
      <c r="I75" s="444"/>
      <c r="J75" s="444"/>
      <c r="K75" s="444">
        <v>0</v>
      </c>
      <c r="L75" s="444">
        <v>0</v>
      </c>
      <c r="M75" s="444">
        <v>0</v>
      </c>
      <c r="N75" s="424">
        <f t="shared" si="5"/>
        <v>23120</v>
      </c>
      <c r="O75" s="411">
        <f t="shared" si="6"/>
        <v>11560</v>
      </c>
    </row>
    <row r="76" spans="1:15" s="25" customFormat="1" ht="14.45" customHeight="1" x14ac:dyDescent="0.2">
      <c r="A76" s="423" t="s">
        <v>324</v>
      </c>
      <c r="B76" s="444">
        <v>3290.11</v>
      </c>
      <c r="C76" s="444">
        <v>0</v>
      </c>
      <c r="D76" s="444">
        <v>0</v>
      </c>
      <c r="E76" s="444"/>
      <c r="F76" s="444"/>
      <c r="G76" s="444"/>
      <c r="H76" s="444"/>
      <c r="I76" s="444"/>
      <c r="J76" s="444"/>
      <c r="K76" s="444">
        <v>0</v>
      </c>
      <c r="L76" s="444">
        <v>0</v>
      </c>
      <c r="M76" s="444">
        <v>0</v>
      </c>
      <c r="N76" s="424">
        <f>SUM(B76:M76)</f>
        <v>3290.11</v>
      </c>
      <c r="O76" s="411">
        <f t="shared" si="6"/>
        <v>3290.11</v>
      </c>
    </row>
    <row r="77" spans="1:15" s="25" customFormat="1" ht="14.45" customHeight="1" x14ac:dyDescent="0.2">
      <c r="A77" s="423" t="s">
        <v>3</v>
      </c>
      <c r="B77" s="444">
        <v>26.7</v>
      </c>
      <c r="C77" s="444">
        <v>3.67</v>
      </c>
      <c r="D77" s="444">
        <v>0</v>
      </c>
      <c r="E77" s="444"/>
      <c r="F77" s="444"/>
      <c r="G77" s="444"/>
      <c r="H77" s="444"/>
      <c r="I77" s="444"/>
      <c r="J77" s="444"/>
      <c r="K77" s="444">
        <v>0</v>
      </c>
      <c r="L77" s="444">
        <v>0</v>
      </c>
      <c r="M77" s="444">
        <v>0</v>
      </c>
      <c r="N77" s="424">
        <f>SUM(B77:M77)</f>
        <v>30.369999999999997</v>
      </c>
      <c r="O77" s="411">
        <f t="shared" si="6"/>
        <v>15.184999999999999</v>
      </c>
    </row>
    <row r="78" spans="1:15" s="25" customFormat="1" ht="14.45" customHeight="1" x14ac:dyDescent="0.2">
      <c r="A78" s="423" t="s">
        <v>250</v>
      </c>
      <c r="B78" s="444">
        <v>0</v>
      </c>
      <c r="C78" s="444">
        <v>0</v>
      </c>
      <c r="D78" s="444">
        <v>0</v>
      </c>
      <c r="E78" s="444"/>
      <c r="F78" s="444"/>
      <c r="G78" s="444"/>
      <c r="H78" s="444"/>
      <c r="I78" s="444"/>
      <c r="J78" s="444"/>
      <c r="K78" s="444">
        <v>0</v>
      </c>
      <c r="L78" s="444">
        <v>0</v>
      </c>
      <c r="M78" s="444">
        <v>0</v>
      </c>
      <c r="N78" s="424">
        <f>SUM(B78:M78)</f>
        <v>0</v>
      </c>
      <c r="O78" s="411" t="str">
        <f t="shared" si="6"/>
        <v/>
      </c>
    </row>
    <row r="79" spans="1:15" s="25" customFormat="1" ht="14.45" customHeight="1" x14ac:dyDescent="0.2">
      <c r="A79" s="423" t="s">
        <v>363</v>
      </c>
      <c r="B79" s="444">
        <v>0</v>
      </c>
      <c r="C79" s="444">
        <v>0</v>
      </c>
      <c r="D79" s="444">
        <v>0</v>
      </c>
      <c r="E79" s="444"/>
      <c r="F79" s="444"/>
      <c r="G79" s="444"/>
      <c r="H79" s="444"/>
      <c r="I79" s="444"/>
      <c r="J79" s="444"/>
      <c r="K79" s="444">
        <v>0</v>
      </c>
      <c r="L79" s="444">
        <v>0</v>
      </c>
      <c r="M79" s="444">
        <v>0</v>
      </c>
      <c r="N79" s="424">
        <f>SUM(B79:M79)</f>
        <v>0</v>
      </c>
      <c r="O79" s="411" t="str">
        <f t="shared" si="6"/>
        <v/>
      </c>
    </row>
    <row r="80" spans="1:15" s="25" customFormat="1" ht="14.45" customHeight="1" thickBot="1" x14ac:dyDescent="0.25">
      <c r="A80" s="425" t="s">
        <v>1</v>
      </c>
      <c r="B80" s="460">
        <f t="shared" ref="B80:M80" si="7">SUM(B69:B79)</f>
        <v>3321.81</v>
      </c>
      <c r="C80" s="460">
        <f t="shared" si="7"/>
        <v>61169.86</v>
      </c>
      <c r="D80" s="460">
        <f t="shared" si="7"/>
        <v>56594.26</v>
      </c>
      <c r="E80" s="460">
        <f>SUM(E69:E79)</f>
        <v>0</v>
      </c>
      <c r="F80" s="460">
        <f t="shared" si="7"/>
        <v>0</v>
      </c>
      <c r="G80" s="460">
        <f t="shared" si="7"/>
        <v>0</v>
      </c>
      <c r="H80" s="460">
        <f t="shared" si="7"/>
        <v>0</v>
      </c>
      <c r="I80" s="460">
        <f t="shared" si="7"/>
        <v>0</v>
      </c>
      <c r="J80" s="460">
        <f>SUM(J69:J79)</f>
        <v>0</v>
      </c>
      <c r="K80" s="460">
        <f t="shared" si="7"/>
        <v>0</v>
      </c>
      <c r="L80" s="460">
        <f t="shared" si="7"/>
        <v>0</v>
      </c>
      <c r="M80" s="460">
        <f t="shared" si="7"/>
        <v>0</v>
      </c>
      <c r="N80" s="460">
        <f>SUM(B80:M80)</f>
        <v>121085.93</v>
      </c>
      <c r="O80" s="427">
        <f>IFERROR(AVERAGEIF(B80:M80,"&gt;0"),"")</f>
        <v>40361.976666666662</v>
      </c>
    </row>
    <row r="81" spans="1:15" s="25" customFormat="1" ht="14.45" customHeight="1" thickBot="1" x14ac:dyDescent="0.25">
      <c r="A81" s="461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249"/>
      <c r="O81" s="463"/>
    </row>
    <row r="82" spans="1:15" s="34" customFormat="1" ht="14.45" customHeight="1" thickBot="1" x14ac:dyDescent="0.25">
      <c r="A82" s="464" t="s">
        <v>9</v>
      </c>
      <c r="B82" s="429">
        <f>'[2]2020'!C32</f>
        <v>24203.75</v>
      </c>
      <c r="C82" s="429">
        <f>'[2]2020'!D32</f>
        <v>40342.65</v>
      </c>
      <c r="D82" s="429">
        <f>'[2]2020'!E32</f>
        <v>24140.48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f>'[2]2020'!K32</f>
        <v>0</v>
      </c>
      <c r="K82" s="429">
        <f>'[2]2020'!L32</f>
        <v>0</v>
      </c>
      <c r="L82" s="429">
        <f>'[2]2020'!M32</f>
        <v>0</v>
      </c>
      <c r="M82" s="429">
        <f>'[2]2020'!N32</f>
        <v>0</v>
      </c>
      <c r="N82" s="249"/>
      <c r="O82" s="249"/>
    </row>
    <row r="83" spans="1:15" s="25" customFormat="1" ht="14.1" customHeight="1" x14ac:dyDescent="0.2">
      <c r="N83" s="34"/>
    </row>
    <row r="84" spans="1:15" s="25" customFormat="1" ht="14.1" customHeight="1" x14ac:dyDescent="0.2">
      <c r="N84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O71"/>
  <sheetViews>
    <sheetView zoomScale="140" zoomScaleNormal="140" workbookViewId="0">
      <selection activeCell="E19" sqref="E19"/>
    </sheetView>
  </sheetViews>
  <sheetFormatPr defaultRowHeight="12.75" x14ac:dyDescent="0.2"/>
  <cols>
    <col min="1" max="1" width="37.42578125" style="44" bestFit="1" customWidth="1"/>
    <col min="2" max="2" width="10" style="44" bestFit="1" customWidth="1"/>
    <col min="3" max="3" width="9.42578125" style="44" customWidth="1"/>
    <col min="4" max="4" width="9" style="44" bestFit="1" customWidth="1"/>
    <col min="5" max="5" width="9.28515625" style="44" customWidth="1"/>
    <col min="6" max="6" width="8.42578125" style="44" customWidth="1"/>
    <col min="7" max="7" width="9.42578125" style="44" customWidth="1"/>
    <col min="8" max="8" width="10.28515625" style="44" customWidth="1"/>
    <col min="9" max="11" width="10" style="44" bestFit="1" customWidth="1"/>
    <col min="12" max="12" width="9" style="44" bestFit="1" customWidth="1"/>
    <col min="13" max="13" width="10" style="44" bestFit="1" customWidth="1"/>
    <col min="14" max="14" width="11.85546875" style="212" customWidth="1"/>
    <col min="15" max="15" width="10" style="212" bestFit="1" customWidth="1"/>
    <col min="16" max="16384" width="9.140625" style="44"/>
  </cols>
  <sheetData>
    <row r="1" spans="1:15" ht="12.6" customHeight="1" x14ac:dyDescent="0.2">
      <c r="A1" s="519" t="str">
        <f>APUCARANA!A1:O2</f>
        <v xml:space="preserve">ORDEM DOS ADVOGADOS DO BRASIL - Seção PR </v>
      </c>
      <c r="B1" s="520" t="e">
        <f>#REF!</f>
        <v>#REF!</v>
      </c>
      <c r="C1" s="520" t="e">
        <f>#REF!</f>
        <v>#REF!</v>
      </c>
      <c r="D1" s="520" t="e">
        <f>#REF!</f>
        <v>#REF!</v>
      </c>
      <c r="E1" s="520" t="e">
        <f>#REF!</f>
        <v>#REF!</v>
      </c>
      <c r="F1" s="520" t="e">
        <f>#REF!</f>
        <v>#REF!</v>
      </c>
      <c r="G1" s="520" t="e">
        <f>#REF!</f>
        <v>#REF!</v>
      </c>
      <c r="H1" s="520" t="e">
        <f>#REF!</f>
        <v>#REF!</v>
      </c>
      <c r="I1" s="520" t="e">
        <f>#REF!</f>
        <v>#REF!</v>
      </c>
      <c r="J1" s="520" t="e">
        <f>#REF!</f>
        <v>#REF!</v>
      </c>
      <c r="K1" s="520" t="e">
        <f>#REF!</f>
        <v>#REF!</v>
      </c>
      <c r="L1" s="520" t="e">
        <f>#REF!</f>
        <v>#REF!</v>
      </c>
      <c r="M1" s="520" t="e">
        <f>#REF!</f>
        <v>#REF!</v>
      </c>
      <c r="N1" s="520" t="e">
        <f>#REF!</f>
        <v>#REF!</v>
      </c>
      <c r="O1" s="521" t="e">
        <f>#REF!</f>
        <v>#REF!</v>
      </c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208"/>
    </row>
    <row r="4" spans="1:15" ht="12.6" customHeight="1" x14ac:dyDescent="0.2">
      <c r="A4" s="525" t="s">
        <v>15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309"/>
    </row>
    <row r="6" spans="1:15" s="25" customFormat="1" ht="12.6" customHeight="1" thickBot="1" x14ac:dyDescent="0.25">
      <c r="A6" s="99" t="str">
        <f>APUCARANA!6:6</f>
        <v>Espécie / Período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293</v>
      </c>
      <c r="B7" s="52">
        <v>8.33</v>
      </c>
      <c r="C7" s="52">
        <v>8.33</v>
      </c>
      <c r="D7" s="52">
        <v>8.31</v>
      </c>
      <c r="E7" s="52"/>
      <c r="F7" s="52"/>
      <c r="G7" s="52"/>
      <c r="H7" s="52"/>
      <c r="I7" s="52"/>
      <c r="J7" s="52"/>
      <c r="K7" s="52">
        <v>0</v>
      </c>
      <c r="L7" s="52">
        <v>0</v>
      </c>
      <c r="M7" s="52">
        <v>0</v>
      </c>
      <c r="N7" s="179">
        <f t="shared" ref="N7:N22" si="0">SUM(B7:M7)</f>
        <v>24.97</v>
      </c>
      <c r="O7" s="104">
        <f>IFERROR(AVERAGEIF(B7:M7,"&gt;0"),"")</f>
        <v>8.3233333333333324</v>
      </c>
    </row>
    <row r="8" spans="1:15" s="70" customFormat="1" ht="12.6" customHeight="1" x14ac:dyDescent="0.2">
      <c r="A8" s="103" t="s">
        <v>122</v>
      </c>
      <c r="B8" s="52">
        <v>0</v>
      </c>
      <c r="C8" s="52">
        <v>0</v>
      </c>
      <c r="D8" s="52">
        <v>0</v>
      </c>
      <c r="E8" s="52"/>
      <c r="F8" s="52"/>
      <c r="G8" s="52"/>
      <c r="H8" s="52"/>
      <c r="I8" s="52"/>
      <c r="J8" s="52"/>
      <c r="K8" s="52">
        <v>0</v>
      </c>
      <c r="L8" s="52">
        <v>0</v>
      </c>
      <c r="M8" s="52">
        <v>0</v>
      </c>
      <c r="N8" s="213">
        <f>SUM(B8:M8)</f>
        <v>0</v>
      </c>
      <c r="O8" s="104" t="str">
        <f t="shared" ref="O8:O53" si="1">IFERROR(AVERAGEIF(B8:M8,"&gt;0"),"")</f>
        <v/>
      </c>
    </row>
    <row r="9" spans="1:15" s="25" customFormat="1" ht="12.6" customHeight="1" x14ac:dyDescent="0.2">
      <c r="A9" s="103" t="s">
        <v>240</v>
      </c>
      <c r="B9" s="52">
        <v>0</v>
      </c>
      <c r="C9" s="52">
        <v>0</v>
      </c>
      <c r="D9" s="52">
        <v>0</v>
      </c>
      <c r="E9" s="52"/>
      <c r="F9" s="52"/>
      <c r="G9" s="52"/>
      <c r="H9" s="52"/>
      <c r="I9" s="52"/>
      <c r="J9" s="52"/>
      <c r="K9" s="52">
        <v>0</v>
      </c>
      <c r="L9" s="52">
        <v>0</v>
      </c>
      <c r="M9" s="52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228</v>
      </c>
      <c r="B10" s="52">
        <v>0</v>
      </c>
      <c r="C10" s="52">
        <v>0</v>
      </c>
      <c r="D10" s="52">
        <v>0</v>
      </c>
      <c r="E10" s="52"/>
      <c r="F10" s="52"/>
      <c r="G10" s="52"/>
      <c r="H10" s="52"/>
      <c r="I10" s="52"/>
      <c r="J10" s="52"/>
      <c r="K10" s="52">
        <v>0</v>
      </c>
      <c r="L10" s="52">
        <v>0</v>
      </c>
      <c r="M10" s="52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180</v>
      </c>
      <c r="B11" s="52">
        <v>0</v>
      </c>
      <c r="C11" s="52">
        <v>0</v>
      </c>
      <c r="D11" s="52">
        <v>0</v>
      </c>
      <c r="E11" s="52"/>
      <c r="F11" s="52"/>
      <c r="G11" s="52"/>
      <c r="H11" s="52"/>
      <c r="I11" s="52"/>
      <c r="J11" s="52"/>
      <c r="K11" s="52">
        <v>0</v>
      </c>
      <c r="L11" s="52">
        <v>0</v>
      </c>
      <c r="M11" s="52">
        <v>0</v>
      </c>
      <c r="N11" s="179">
        <f t="shared" ref="N11:N16" si="2">SUM(B11:M11)</f>
        <v>0</v>
      </c>
      <c r="O11" s="104" t="str">
        <f t="shared" si="1"/>
        <v/>
      </c>
    </row>
    <row r="12" spans="1:15" s="25" customFormat="1" ht="12.6" customHeight="1" x14ac:dyDescent="0.2">
      <c r="A12" s="103" t="s">
        <v>618</v>
      </c>
      <c r="B12" s="52">
        <v>0</v>
      </c>
      <c r="C12" s="52">
        <v>0</v>
      </c>
      <c r="D12" s="52">
        <v>0</v>
      </c>
      <c r="E12" s="52"/>
      <c r="F12" s="52"/>
      <c r="G12" s="52"/>
      <c r="H12" s="52"/>
      <c r="I12" s="52"/>
      <c r="J12" s="52"/>
      <c r="K12" s="52">
        <v>0</v>
      </c>
      <c r="L12" s="52">
        <v>0</v>
      </c>
      <c r="M12" s="52">
        <v>0</v>
      </c>
      <c r="N12" s="179">
        <f t="shared" si="2"/>
        <v>0</v>
      </c>
      <c r="O12" s="104" t="str">
        <f t="shared" si="1"/>
        <v/>
      </c>
    </row>
    <row r="13" spans="1:15" s="25" customFormat="1" ht="12.6" customHeight="1" x14ac:dyDescent="0.2">
      <c r="A13" s="103" t="s">
        <v>309</v>
      </c>
      <c r="B13" s="52">
        <v>0</v>
      </c>
      <c r="C13" s="52">
        <v>0</v>
      </c>
      <c r="D13" s="52">
        <v>0</v>
      </c>
      <c r="E13" s="52"/>
      <c r="F13" s="52"/>
      <c r="G13" s="52"/>
      <c r="H13" s="52"/>
      <c r="I13" s="52"/>
      <c r="J13" s="52"/>
      <c r="K13" s="52">
        <v>0</v>
      </c>
      <c r="L13" s="52">
        <v>0</v>
      </c>
      <c r="M13" s="52">
        <v>0</v>
      </c>
      <c r="N13" s="219">
        <f t="shared" si="2"/>
        <v>0</v>
      </c>
      <c r="O13" s="104" t="str">
        <f t="shared" si="1"/>
        <v/>
      </c>
    </row>
    <row r="14" spans="1:15" s="25" customFormat="1" ht="12.6" customHeight="1" x14ac:dyDescent="0.2">
      <c r="A14" s="157" t="s">
        <v>167</v>
      </c>
      <c r="B14" s="52">
        <v>0</v>
      </c>
      <c r="C14" s="52">
        <v>0</v>
      </c>
      <c r="D14" s="52">
        <v>0</v>
      </c>
      <c r="E14" s="52"/>
      <c r="F14" s="52"/>
      <c r="G14" s="52"/>
      <c r="H14" s="52"/>
      <c r="I14" s="52"/>
      <c r="J14" s="52"/>
      <c r="K14" s="52">
        <v>0</v>
      </c>
      <c r="L14" s="52">
        <v>0</v>
      </c>
      <c r="M14" s="52">
        <v>0</v>
      </c>
      <c r="N14" s="179">
        <f t="shared" si="2"/>
        <v>0</v>
      </c>
      <c r="O14" s="104" t="str">
        <f t="shared" si="1"/>
        <v/>
      </c>
    </row>
    <row r="15" spans="1:15" s="25" customFormat="1" ht="12.6" customHeight="1" x14ac:dyDescent="0.2">
      <c r="A15" s="103" t="s">
        <v>131</v>
      </c>
      <c r="B15" s="52">
        <v>0</v>
      </c>
      <c r="C15" s="52">
        <v>0</v>
      </c>
      <c r="D15" s="52">
        <v>0</v>
      </c>
      <c r="E15" s="52"/>
      <c r="F15" s="52"/>
      <c r="G15" s="52"/>
      <c r="H15" s="52"/>
      <c r="I15" s="52"/>
      <c r="J15" s="52"/>
      <c r="K15" s="52">
        <v>0</v>
      </c>
      <c r="L15" s="52">
        <v>0</v>
      </c>
      <c r="M15" s="52">
        <v>0</v>
      </c>
      <c r="N15" s="179">
        <f t="shared" si="2"/>
        <v>0</v>
      </c>
      <c r="O15" s="104" t="str">
        <f t="shared" si="1"/>
        <v/>
      </c>
    </row>
    <row r="16" spans="1:15" s="25" customFormat="1" ht="12.6" customHeight="1" x14ac:dyDescent="0.2">
      <c r="A16" s="103" t="s">
        <v>301</v>
      </c>
      <c r="B16" s="52">
        <v>0</v>
      </c>
      <c r="C16" s="52">
        <v>0</v>
      </c>
      <c r="D16" s="52">
        <v>0</v>
      </c>
      <c r="E16" s="52"/>
      <c r="F16" s="52"/>
      <c r="G16" s="52"/>
      <c r="H16" s="52"/>
      <c r="I16" s="52"/>
      <c r="J16" s="52"/>
      <c r="K16" s="52">
        <v>0</v>
      </c>
      <c r="L16" s="52">
        <v>0</v>
      </c>
      <c r="M16" s="52">
        <v>0</v>
      </c>
      <c r="N16" s="179">
        <f t="shared" si="2"/>
        <v>0</v>
      </c>
      <c r="O16" s="104" t="str">
        <f t="shared" si="1"/>
        <v/>
      </c>
    </row>
    <row r="17" spans="1:15" s="25" customFormat="1" ht="12.6" customHeight="1" x14ac:dyDescent="0.2">
      <c r="A17" s="103" t="s">
        <v>149</v>
      </c>
      <c r="B17" s="52">
        <v>28.15</v>
      </c>
      <c r="C17" s="52">
        <v>0</v>
      </c>
      <c r="D17" s="52">
        <v>0</v>
      </c>
      <c r="E17" s="52"/>
      <c r="F17" s="52"/>
      <c r="G17" s="52"/>
      <c r="H17" s="52"/>
      <c r="I17" s="52"/>
      <c r="J17" s="52"/>
      <c r="K17" s="52">
        <v>0</v>
      </c>
      <c r="L17" s="52">
        <v>0</v>
      </c>
      <c r="M17" s="52">
        <v>0</v>
      </c>
      <c r="N17" s="179">
        <f t="shared" si="0"/>
        <v>28.15</v>
      </c>
      <c r="O17" s="104">
        <f t="shared" si="1"/>
        <v>28.15</v>
      </c>
    </row>
    <row r="18" spans="1:15" s="25" customFormat="1" ht="12.6" customHeight="1" x14ac:dyDescent="0.2">
      <c r="A18" s="103" t="s">
        <v>182</v>
      </c>
      <c r="B18" s="52">
        <v>380</v>
      </c>
      <c r="C18" s="52">
        <v>111.25</v>
      </c>
      <c r="D18" s="52">
        <v>0</v>
      </c>
      <c r="E18" s="52"/>
      <c r="F18" s="52"/>
      <c r="G18" s="52"/>
      <c r="H18" s="52"/>
      <c r="I18" s="52"/>
      <c r="J18" s="52"/>
      <c r="K18" s="52">
        <v>0</v>
      </c>
      <c r="L18" s="52">
        <v>0</v>
      </c>
      <c r="M18" s="52">
        <v>0</v>
      </c>
      <c r="N18" s="179">
        <f t="shared" si="0"/>
        <v>491.25</v>
      </c>
      <c r="O18" s="104">
        <f t="shared" si="1"/>
        <v>245.625</v>
      </c>
    </row>
    <row r="19" spans="1:15" s="25" customFormat="1" ht="12.6" customHeight="1" x14ac:dyDescent="0.2">
      <c r="A19" s="103" t="s">
        <v>187</v>
      </c>
      <c r="B19" s="52">
        <v>0</v>
      </c>
      <c r="C19" s="52">
        <v>0</v>
      </c>
      <c r="D19" s="52">
        <v>0</v>
      </c>
      <c r="E19" s="52"/>
      <c r="F19" s="52"/>
      <c r="G19" s="52"/>
      <c r="H19" s="52"/>
      <c r="I19" s="52"/>
      <c r="J19" s="52"/>
      <c r="K19" s="52">
        <v>0</v>
      </c>
      <c r="L19" s="52">
        <v>0</v>
      </c>
      <c r="M19" s="52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80</v>
      </c>
      <c r="B20" s="52">
        <v>0</v>
      </c>
      <c r="C20" s="52">
        <v>0</v>
      </c>
      <c r="D20" s="52">
        <v>0</v>
      </c>
      <c r="E20" s="52"/>
      <c r="F20" s="52"/>
      <c r="G20" s="52"/>
      <c r="H20" s="52"/>
      <c r="I20" s="52"/>
      <c r="J20" s="52"/>
      <c r="K20" s="52">
        <v>0</v>
      </c>
      <c r="L20" s="52">
        <v>0</v>
      </c>
      <c r="M20" s="52">
        <v>0</v>
      </c>
      <c r="N20" s="179">
        <f t="shared" si="0"/>
        <v>0</v>
      </c>
      <c r="O20" s="104" t="str">
        <f t="shared" si="1"/>
        <v/>
      </c>
    </row>
    <row r="21" spans="1:15" s="25" customFormat="1" ht="12.6" customHeight="1" x14ac:dyDescent="0.2">
      <c r="A21" s="103" t="s">
        <v>185</v>
      </c>
      <c r="B21" s="52">
        <v>0</v>
      </c>
      <c r="C21" s="52">
        <v>0</v>
      </c>
      <c r="D21" s="52">
        <v>0</v>
      </c>
      <c r="E21" s="52"/>
      <c r="F21" s="52"/>
      <c r="G21" s="52"/>
      <c r="H21" s="52"/>
      <c r="I21" s="52"/>
      <c r="J21" s="52"/>
      <c r="K21" s="52">
        <v>0</v>
      </c>
      <c r="L21" s="52">
        <v>0</v>
      </c>
      <c r="M21" s="52">
        <v>0</v>
      </c>
      <c r="N21" s="17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03" t="s">
        <v>216</v>
      </c>
      <c r="B22" s="52">
        <v>0</v>
      </c>
      <c r="C22" s="52">
        <v>0</v>
      </c>
      <c r="D22" s="52">
        <v>0</v>
      </c>
      <c r="E22" s="52"/>
      <c r="F22" s="52"/>
      <c r="G22" s="52"/>
      <c r="H22" s="52"/>
      <c r="I22" s="52"/>
      <c r="J22" s="52"/>
      <c r="K22" s="52">
        <v>0</v>
      </c>
      <c r="L22" s="52">
        <v>0</v>
      </c>
      <c r="M22" s="52">
        <v>0</v>
      </c>
      <c r="N22" s="179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03" t="s">
        <v>136</v>
      </c>
      <c r="B23" s="52">
        <v>200</v>
      </c>
      <c r="C23" s="52">
        <v>200</v>
      </c>
      <c r="D23" s="52">
        <v>400</v>
      </c>
      <c r="E23" s="52"/>
      <c r="F23" s="52"/>
      <c r="G23" s="52"/>
      <c r="H23" s="52"/>
      <c r="I23" s="52"/>
      <c r="J23" s="52"/>
      <c r="K23" s="52">
        <v>0</v>
      </c>
      <c r="L23" s="52">
        <v>0</v>
      </c>
      <c r="M23" s="52">
        <v>0</v>
      </c>
      <c r="N23" s="179">
        <f t="shared" ref="N23:N53" si="3">SUM(B23:M23)</f>
        <v>800</v>
      </c>
      <c r="O23" s="104">
        <f t="shared" si="1"/>
        <v>266.66666666666669</v>
      </c>
    </row>
    <row r="24" spans="1:15" s="25" customFormat="1" ht="12.6" customHeight="1" x14ac:dyDescent="0.2">
      <c r="A24" s="103" t="s">
        <v>158</v>
      </c>
      <c r="B24" s="52">
        <v>0</v>
      </c>
      <c r="C24" s="52">
        <v>0</v>
      </c>
      <c r="D24" s="52">
        <v>0</v>
      </c>
      <c r="E24" s="52"/>
      <c r="F24" s="52"/>
      <c r="G24" s="52"/>
      <c r="H24" s="52"/>
      <c r="I24" s="52"/>
      <c r="J24" s="52"/>
      <c r="K24" s="52">
        <v>0</v>
      </c>
      <c r="L24" s="52">
        <v>0</v>
      </c>
      <c r="M24" s="52">
        <v>0</v>
      </c>
      <c r="N24" s="179">
        <f>SUM(B24:M24)</f>
        <v>0</v>
      </c>
      <c r="O24" s="104" t="str">
        <f t="shared" si="1"/>
        <v/>
      </c>
    </row>
    <row r="25" spans="1:15" s="25" customFormat="1" ht="12.6" customHeight="1" x14ac:dyDescent="0.2">
      <c r="A25" s="103" t="s">
        <v>183</v>
      </c>
      <c r="B25" s="52">
        <v>0</v>
      </c>
      <c r="C25" s="52">
        <v>0</v>
      </c>
      <c r="D25" s="52">
        <v>0</v>
      </c>
      <c r="E25" s="52"/>
      <c r="F25" s="52"/>
      <c r="G25" s="52"/>
      <c r="H25" s="52"/>
      <c r="I25" s="52"/>
      <c r="J25" s="52"/>
      <c r="K25" s="52">
        <v>0</v>
      </c>
      <c r="L25" s="52">
        <v>0</v>
      </c>
      <c r="M25" s="52">
        <v>0</v>
      </c>
      <c r="N25" s="179">
        <f>SUM(B25:M25)</f>
        <v>0</v>
      </c>
      <c r="O25" s="104" t="str">
        <f t="shared" si="1"/>
        <v/>
      </c>
    </row>
    <row r="26" spans="1:15" s="25" customFormat="1" ht="12.6" customHeight="1" x14ac:dyDescent="0.2">
      <c r="A26" s="103" t="s">
        <v>241</v>
      </c>
      <c r="B26" s="52">
        <v>0</v>
      </c>
      <c r="C26" s="52">
        <v>0</v>
      </c>
      <c r="D26" s="52">
        <v>225</v>
      </c>
      <c r="E26" s="52"/>
      <c r="F26" s="52"/>
      <c r="G26" s="52"/>
      <c r="H26" s="52"/>
      <c r="I26" s="52"/>
      <c r="J26" s="52"/>
      <c r="K26" s="52">
        <v>0</v>
      </c>
      <c r="L26" s="52">
        <v>0</v>
      </c>
      <c r="M26" s="52">
        <v>0</v>
      </c>
      <c r="N26" s="179">
        <f>SUM(B26:M26)</f>
        <v>225</v>
      </c>
      <c r="O26" s="104">
        <f t="shared" si="1"/>
        <v>225</v>
      </c>
    </row>
    <row r="27" spans="1:15" s="25" customFormat="1" ht="12.6" customHeight="1" x14ac:dyDescent="0.2">
      <c r="A27" s="157" t="s">
        <v>364</v>
      </c>
      <c r="B27" s="52">
        <v>0</v>
      </c>
      <c r="C27" s="52">
        <v>0</v>
      </c>
      <c r="D27" s="52">
        <v>0</v>
      </c>
      <c r="E27" s="52"/>
      <c r="F27" s="52"/>
      <c r="G27" s="52"/>
      <c r="H27" s="52"/>
      <c r="I27" s="52"/>
      <c r="J27" s="52"/>
      <c r="K27" s="52">
        <v>0</v>
      </c>
      <c r="L27" s="52">
        <v>0</v>
      </c>
      <c r="M27" s="52">
        <v>0</v>
      </c>
      <c r="N27" s="206">
        <f>SUM(B27:M27)</f>
        <v>0</v>
      </c>
      <c r="O27" s="104" t="str">
        <f t="shared" si="1"/>
        <v/>
      </c>
    </row>
    <row r="28" spans="1:15" s="25" customFormat="1" ht="12.6" customHeight="1" x14ac:dyDescent="0.2">
      <c r="A28" s="103" t="s">
        <v>68</v>
      </c>
      <c r="B28" s="52">
        <v>35.880000000000003</v>
      </c>
      <c r="C28" s="52">
        <v>101.25</v>
      </c>
      <c r="D28" s="52">
        <v>40</v>
      </c>
      <c r="E28" s="52"/>
      <c r="F28" s="52"/>
      <c r="G28" s="52"/>
      <c r="H28" s="52"/>
      <c r="I28" s="52"/>
      <c r="J28" s="52"/>
      <c r="K28" s="52">
        <v>0</v>
      </c>
      <c r="L28" s="52">
        <v>0</v>
      </c>
      <c r="M28" s="52">
        <v>0</v>
      </c>
      <c r="N28" s="179">
        <f t="shared" si="3"/>
        <v>177.13</v>
      </c>
      <c r="O28" s="104">
        <f t="shared" si="1"/>
        <v>59.043333333333329</v>
      </c>
    </row>
    <row r="29" spans="1:15" s="25" customFormat="1" ht="12.6" customHeight="1" x14ac:dyDescent="0.2">
      <c r="A29" s="103" t="s">
        <v>108</v>
      </c>
      <c r="B29" s="52">
        <v>0</v>
      </c>
      <c r="C29" s="52">
        <v>0</v>
      </c>
      <c r="D29" s="52">
        <v>0</v>
      </c>
      <c r="E29" s="52"/>
      <c r="F29" s="52"/>
      <c r="G29" s="52"/>
      <c r="H29" s="52"/>
      <c r="I29" s="52"/>
      <c r="J29" s="52"/>
      <c r="K29" s="52">
        <v>0</v>
      </c>
      <c r="L29" s="52">
        <v>0</v>
      </c>
      <c r="M29" s="52">
        <v>0</v>
      </c>
      <c r="N29" s="179">
        <f>SUM(B29:M29)</f>
        <v>0</v>
      </c>
      <c r="O29" s="104" t="str">
        <f t="shared" si="1"/>
        <v/>
      </c>
    </row>
    <row r="30" spans="1:15" s="25" customFormat="1" ht="12.6" customHeight="1" x14ac:dyDescent="0.2">
      <c r="A30" s="103" t="s">
        <v>117</v>
      </c>
      <c r="B30" s="52">
        <v>0</v>
      </c>
      <c r="C30" s="52">
        <v>259.72000000000003</v>
      </c>
      <c r="D30" s="52">
        <v>285.68</v>
      </c>
      <c r="E30" s="52"/>
      <c r="F30" s="52"/>
      <c r="G30" s="52"/>
      <c r="H30" s="52"/>
      <c r="I30" s="52"/>
      <c r="J30" s="52"/>
      <c r="K30" s="52">
        <v>0</v>
      </c>
      <c r="L30" s="52">
        <v>0</v>
      </c>
      <c r="M30" s="52">
        <v>0</v>
      </c>
      <c r="N30" s="179">
        <f>SUM(B30:M30)</f>
        <v>545.40000000000009</v>
      </c>
      <c r="O30" s="104">
        <f t="shared" si="1"/>
        <v>272.70000000000005</v>
      </c>
    </row>
    <row r="31" spans="1:15" s="25" customFormat="1" ht="12.6" customHeight="1" x14ac:dyDescent="0.2">
      <c r="A31" s="103" t="s">
        <v>126</v>
      </c>
      <c r="B31" s="52">
        <v>0</v>
      </c>
      <c r="C31" s="52">
        <v>0</v>
      </c>
      <c r="D31" s="52">
        <v>0</v>
      </c>
      <c r="E31" s="52"/>
      <c r="F31" s="52"/>
      <c r="G31" s="52"/>
      <c r="H31" s="52"/>
      <c r="I31" s="52"/>
      <c r="J31" s="52"/>
      <c r="K31" s="52">
        <v>0</v>
      </c>
      <c r="L31" s="52">
        <v>0</v>
      </c>
      <c r="M31" s="52">
        <v>0</v>
      </c>
      <c r="N31" s="179">
        <f>SUM(B31:M31)</f>
        <v>0</v>
      </c>
      <c r="O31" s="104" t="str">
        <f t="shared" si="1"/>
        <v/>
      </c>
    </row>
    <row r="32" spans="1:15" s="25" customFormat="1" ht="12.6" customHeight="1" x14ac:dyDescent="0.2">
      <c r="A32" s="103" t="s">
        <v>69</v>
      </c>
      <c r="B32" s="52">
        <v>0</v>
      </c>
      <c r="C32" s="52">
        <v>0</v>
      </c>
      <c r="D32" s="52">
        <v>0</v>
      </c>
      <c r="E32" s="52"/>
      <c r="F32" s="52"/>
      <c r="G32" s="52"/>
      <c r="H32" s="52"/>
      <c r="I32" s="52"/>
      <c r="J32" s="52"/>
      <c r="K32" s="52">
        <v>0</v>
      </c>
      <c r="L32" s="52">
        <v>0</v>
      </c>
      <c r="M32" s="52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03" t="s">
        <v>156</v>
      </c>
      <c r="B33" s="52">
        <v>49.3</v>
      </c>
      <c r="C33" s="52">
        <v>0</v>
      </c>
      <c r="D33" s="52">
        <v>0</v>
      </c>
      <c r="E33" s="52"/>
      <c r="F33" s="52"/>
      <c r="G33" s="52"/>
      <c r="H33" s="52"/>
      <c r="I33" s="52"/>
      <c r="J33" s="52"/>
      <c r="K33" s="52">
        <v>0</v>
      </c>
      <c r="L33" s="52">
        <v>0</v>
      </c>
      <c r="M33" s="52">
        <v>0</v>
      </c>
      <c r="N33" s="179">
        <f>SUM(B33:M33)</f>
        <v>49.3</v>
      </c>
      <c r="O33" s="104">
        <f t="shared" si="1"/>
        <v>49.3</v>
      </c>
    </row>
    <row r="34" spans="1:15" s="25" customFormat="1" ht="12.6" customHeight="1" x14ac:dyDescent="0.2">
      <c r="A34" s="103" t="s">
        <v>123</v>
      </c>
      <c r="B34" s="52">
        <v>0</v>
      </c>
      <c r="C34" s="52">
        <v>0</v>
      </c>
      <c r="D34" s="52">
        <v>0</v>
      </c>
      <c r="E34" s="52"/>
      <c r="F34" s="52"/>
      <c r="G34" s="52"/>
      <c r="H34" s="52"/>
      <c r="I34" s="52"/>
      <c r="J34" s="52"/>
      <c r="K34" s="52">
        <v>0</v>
      </c>
      <c r="L34" s="52">
        <v>0</v>
      </c>
      <c r="M34" s="52">
        <v>0</v>
      </c>
      <c r="N34" s="179">
        <f t="shared" si="3"/>
        <v>0</v>
      </c>
      <c r="O34" s="104" t="str">
        <f t="shared" si="1"/>
        <v/>
      </c>
    </row>
    <row r="35" spans="1:15" s="25" customFormat="1" ht="12.6" customHeight="1" x14ac:dyDescent="0.2">
      <c r="A35" s="103" t="s">
        <v>295</v>
      </c>
      <c r="B35" s="52">
        <v>0</v>
      </c>
      <c r="C35" s="52">
        <v>0</v>
      </c>
      <c r="D35" s="52">
        <v>0</v>
      </c>
      <c r="E35" s="52"/>
      <c r="F35" s="52"/>
      <c r="G35" s="52"/>
      <c r="H35" s="52"/>
      <c r="I35" s="52"/>
      <c r="J35" s="52"/>
      <c r="K35" s="52">
        <v>0</v>
      </c>
      <c r="L35" s="52">
        <v>0</v>
      </c>
      <c r="M35" s="52">
        <v>0</v>
      </c>
      <c r="N35" s="179">
        <f t="shared" si="3"/>
        <v>0</v>
      </c>
      <c r="O35" s="104" t="str">
        <f t="shared" si="1"/>
        <v/>
      </c>
    </row>
    <row r="36" spans="1:15" s="25" customFormat="1" ht="12.6" customHeight="1" x14ac:dyDescent="0.2">
      <c r="A36" s="103" t="s">
        <v>176</v>
      </c>
      <c r="B36" s="52">
        <v>0</v>
      </c>
      <c r="C36" s="52">
        <v>15.4</v>
      </c>
      <c r="D36" s="52">
        <v>0</v>
      </c>
      <c r="E36" s="52"/>
      <c r="F36" s="52"/>
      <c r="G36" s="52"/>
      <c r="H36" s="52"/>
      <c r="I36" s="52"/>
      <c r="J36" s="52"/>
      <c r="K36" s="52">
        <v>0</v>
      </c>
      <c r="L36" s="52">
        <v>0</v>
      </c>
      <c r="M36" s="52">
        <v>0</v>
      </c>
      <c r="N36" s="179">
        <f>SUM(B36:M36)</f>
        <v>15.4</v>
      </c>
      <c r="O36" s="104">
        <f t="shared" si="1"/>
        <v>15.4</v>
      </c>
    </row>
    <row r="37" spans="1:15" s="25" customFormat="1" ht="12.6" customHeight="1" x14ac:dyDescent="0.2">
      <c r="A37" s="103" t="s">
        <v>611</v>
      </c>
      <c r="B37" s="52">
        <v>0</v>
      </c>
      <c r="C37" s="52"/>
      <c r="D37" s="52">
        <v>0</v>
      </c>
      <c r="E37" s="52"/>
      <c r="F37" s="52"/>
      <c r="G37" s="52"/>
      <c r="H37" s="52"/>
      <c r="I37" s="52"/>
      <c r="J37" s="52"/>
      <c r="K37" s="52">
        <v>0</v>
      </c>
      <c r="L37" s="52">
        <v>0</v>
      </c>
      <c r="M37" s="52">
        <v>0</v>
      </c>
      <c r="N37" s="179">
        <f>SUM(B37:M37)</f>
        <v>0</v>
      </c>
      <c r="O37" s="104" t="str">
        <f t="shared" si="1"/>
        <v/>
      </c>
    </row>
    <row r="38" spans="1:15" s="25" customFormat="1" ht="12.6" customHeight="1" x14ac:dyDescent="0.2">
      <c r="A38" s="103" t="s">
        <v>102</v>
      </c>
      <c r="B38" s="52">
        <v>0</v>
      </c>
      <c r="C38" s="52">
        <v>0</v>
      </c>
      <c r="D38" s="52">
        <v>0</v>
      </c>
      <c r="E38" s="52"/>
      <c r="F38" s="52"/>
      <c r="G38" s="52"/>
      <c r="H38" s="52"/>
      <c r="I38" s="52"/>
      <c r="J38" s="52"/>
      <c r="K38" s="52">
        <v>0</v>
      </c>
      <c r="L38" s="52">
        <v>0</v>
      </c>
      <c r="M38" s="52">
        <v>0</v>
      </c>
      <c r="N38" s="179">
        <f t="shared" si="3"/>
        <v>0</v>
      </c>
      <c r="O38" s="104" t="str">
        <f t="shared" si="1"/>
        <v/>
      </c>
    </row>
    <row r="39" spans="1:15" s="25" customFormat="1" ht="12.6" customHeight="1" x14ac:dyDescent="0.2">
      <c r="A39" s="260" t="s">
        <v>372</v>
      </c>
      <c r="B39" s="52">
        <v>149.93</v>
      </c>
      <c r="C39" s="52">
        <v>149.93</v>
      </c>
      <c r="D39" s="52">
        <v>149.93</v>
      </c>
      <c r="E39" s="52"/>
      <c r="F39" s="52"/>
      <c r="G39" s="52"/>
      <c r="H39" s="52"/>
      <c r="I39" s="52"/>
      <c r="J39" s="52"/>
      <c r="K39" s="52">
        <v>0</v>
      </c>
      <c r="L39" s="52">
        <v>0</v>
      </c>
      <c r="M39" s="52">
        <v>0</v>
      </c>
      <c r="N39" s="179">
        <f>SUM(B39:M39)</f>
        <v>449.79</v>
      </c>
      <c r="O39" s="104">
        <f t="shared" si="1"/>
        <v>149.93</v>
      </c>
    </row>
    <row r="40" spans="1:15" s="25" customFormat="1" ht="12.6" customHeight="1" x14ac:dyDescent="0.2">
      <c r="A40" s="103" t="s">
        <v>147</v>
      </c>
      <c r="B40" s="52">
        <v>1240</v>
      </c>
      <c r="C40" s="52">
        <v>840</v>
      </c>
      <c r="D40" s="52">
        <v>1600</v>
      </c>
      <c r="E40" s="52"/>
      <c r="F40" s="52"/>
      <c r="G40" s="52"/>
      <c r="H40" s="52"/>
      <c r="I40" s="52"/>
      <c r="J40" s="52"/>
      <c r="K40" s="52">
        <v>0</v>
      </c>
      <c r="L40" s="52">
        <v>0</v>
      </c>
      <c r="M40" s="52">
        <v>0</v>
      </c>
      <c r="N40" s="179">
        <f t="shared" si="3"/>
        <v>3680</v>
      </c>
      <c r="O40" s="104">
        <f t="shared" si="1"/>
        <v>1226.6666666666667</v>
      </c>
    </row>
    <row r="41" spans="1:15" s="25" customFormat="1" ht="12.6" customHeight="1" x14ac:dyDescent="0.2">
      <c r="A41" s="103" t="s">
        <v>274</v>
      </c>
      <c r="B41" s="52">
        <v>0</v>
      </c>
      <c r="C41" s="52">
        <v>0</v>
      </c>
      <c r="D41" s="52">
        <v>7</v>
      </c>
      <c r="E41" s="52"/>
      <c r="F41" s="52"/>
      <c r="G41" s="52"/>
      <c r="H41" s="52"/>
      <c r="I41" s="52"/>
      <c r="J41" s="52"/>
      <c r="K41" s="52">
        <v>0</v>
      </c>
      <c r="L41" s="52">
        <v>0</v>
      </c>
      <c r="M41" s="52">
        <v>0</v>
      </c>
      <c r="N41" s="179">
        <f t="shared" si="3"/>
        <v>7</v>
      </c>
      <c r="O41" s="104">
        <f t="shared" si="1"/>
        <v>7</v>
      </c>
    </row>
    <row r="42" spans="1:15" s="25" customFormat="1" ht="12.6" customHeight="1" x14ac:dyDescent="0.2">
      <c r="A42" s="103" t="s">
        <v>403</v>
      </c>
      <c r="B42" s="52">
        <v>0</v>
      </c>
      <c r="C42" s="52">
        <v>0</v>
      </c>
      <c r="D42" s="52">
        <v>0</v>
      </c>
      <c r="E42" s="52"/>
      <c r="F42" s="52"/>
      <c r="G42" s="52"/>
      <c r="H42" s="52"/>
      <c r="I42" s="52"/>
      <c r="J42" s="52"/>
      <c r="K42" s="52">
        <v>0</v>
      </c>
      <c r="L42" s="52">
        <v>0</v>
      </c>
      <c r="M42" s="52">
        <v>0</v>
      </c>
      <c r="N42" s="179">
        <f>SUM(B42:M42)</f>
        <v>0</v>
      </c>
      <c r="O42" s="104" t="str">
        <f t="shared" si="1"/>
        <v/>
      </c>
    </row>
    <row r="43" spans="1:15" s="25" customFormat="1" ht="12.6" customHeight="1" x14ac:dyDescent="0.2">
      <c r="A43" s="103" t="s">
        <v>212</v>
      </c>
      <c r="B43" s="52">
        <v>0</v>
      </c>
      <c r="C43" s="52">
        <v>0</v>
      </c>
      <c r="D43" s="52">
        <v>0</v>
      </c>
      <c r="E43" s="52"/>
      <c r="F43" s="52"/>
      <c r="G43" s="52"/>
      <c r="H43" s="52"/>
      <c r="I43" s="52"/>
      <c r="J43" s="52"/>
      <c r="K43" s="52">
        <v>0</v>
      </c>
      <c r="L43" s="52">
        <v>0</v>
      </c>
      <c r="M43" s="52">
        <v>0</v>
      </c>
      <c r="N43" s="179">
        <f>SUM(B43:M43)</f>
        <v>0</v>
      </c>
      <c r="O43" s="104" t="str">
        <f t="shared" si="1"/>
        <v/>
      </c>
    </row>
    <row r="44" spans="1:15" s="25" customFormat="1" ht="12.6" customHeight="1" x14ac:dyDescent="0.2">
      <c r="A44" s="103" t="s">
        <v>71</v>
      </c>
      <c r="B44" s="52">
        <v>71</v>
      </c>
      <c r="C44" s="52">
        <v>46.65</v>
      </c>
      <c r="D44" s="52">
        <v>0</v>
      </c>
      <c r="E44" s="52"/>
      <c r="F44" s="52"/>
      <c r="G44" s="52"/>
      <c r="H44" s="52"/>
      <c r="I44" s="52"/>
      <c r="J44" s="52"/>
      <c r="K44" s="52">
        <v>0</v>
      </c>
      <c r="L44" s="52">
        <v>0</v>
      </c>
      <c r="M44" s="52">
        <v>0</v>
      </c>
      <c r="N44" s="179">
        <f t="shared" si="3"/>
        <v>117.65</v>
      </c>
      <c r="O44" s="104">
        <f t="shared" si="1"/>
        <v>58.825000000000003</v>
      </c>
    </row>
    <row r="45" spans="1:15" s="25" customFormat="1" ht="12.6" customHeight="1" x14ac:dyDescent="0.2">
      <c r="A45" s="103" t="s">
        <v>72</v>
      </c>
      <c r="B45" s="52">
        <v>290.45</v>
      </c>
      <c r="C45" s="52">
        <v>298.73</v>
      </c>
      <c r="D45" s="52">
        <v>299.67</v>
      </c>
      <c r="E45" s="52"/>
      <c r="F45" s="52"/>
      <c r="G45" s="52"/>
      <c r="H45" s="52"/>
      <c r="I45" s="52"/>
      <c r="J45" s="52"/>
      <c r="K45" s="52">
        <v>0</v>
      </c>
      <c r="L45" s="52">
        <v>0</v>
      </c>
      <c r="M45" s="52">
        <v>0</v>
      </c>
      <c r="N45" s="179">
        <f t="shared" si="3"/>
        <v>888.85000000000014</v>
      </c>
      <c r="O45" s="104">
        <f t="shared" si="1"/>
        <v>296.28333333333336</v>
      </c>
    </row>
    <row r="46" spans="1:15" s="25" customFormat="1" ht="12.6" customHeight="1" x14ac:dyDescent="0.2">
      <c r="A46" s="103" t="s">
        <v>378</v>
      </c>
      <c r="B46" s="52">
        <v>0</v>
      </c>
      <c r="C46" s="52">
        <v>0</v>
      </c>
      <c r="D46" s="52">
        <v>0</v>
      </c>
      <c r="E46" s="52"/>
      <c r="F46" s="52"/>
      <c r="G46" s="52"/>
      <c r="H46" s="52"/>
      <c r="I46" s="52"/>
      <c r="J46" s="52"/>
      <c r="K46" s="52">
        <v>0</v>
      </c>
      <c r="L46" s="52">
        <v>0</v>
      </c>
      <c r="M46" s="52">
        <v>0</v>
      </c>
      <c r="N46" s="179">
        <f t="shared" si="3"/>
        <v>0</v>
      </c>
      <c r="O46" s="104" t="str">
        <f t="shared" si="1"/>
        <v/>
      </c>
    </row>
    <row r="47" spans="1:15" s="25" customFormat="1" ht="12.6" customHeight="1" x14ac:dyDescent="0.2">
      <c r="A47" s="103" t="s">
        <v>98</v>
      </c>
      <c r="B47" s="52">
        <v>0</v>
      </c>
      <c r="C47" s="52">
        <v>0</v>
      </c>
      <c r="D47" s="52">
        <v>0</v>
      </c>
      <c r="E47" s="52"/>
      <c r="F47" s="52"/>
      <c r="G47" s="52"/>
      <c r="H47" s="52"/>
      <c r="I47" s="52"/>
      <c r="J47" s="52"/>
      <c r="K47" s="52">
        <v>0</v>
      </c>
      <c r="L47" s="52">
        <v>0</v>
      </c>
      <c r="M47" s="52">
        <v>0</v>
      </c>
      <c r="N47" s="179">
        <f t="shared" si="3"/>
        <v>0</v>
      </c>
      <c r="O47" s="104" t="str">
        <f t="shared" si="1"/>
        <v/>
      </c>
    </row>
    <row r="48" spans="1:15" s="25" customFormat="1" ht="12.6" customHeight="1" x14ac:dyDescent="0.2">
      <c r="A48" s="103" t="s">
        <v>74</v>
      </c>
      <c r="B48" s="52">
        <v>135</v>
      </c>
      <c r="C48" s="52">
        <v>135</v>
      </c>
      <c r="D48" s="52">
        <v>270</v>
      </c>
      <c r="E48" s="52"/>
      <c r="F48" s="52"/>
      <c r="G48" s="52"/>
      <c r="H48" s="52"/>
      <c r="I48" s="52"/>
      <c r="J48" s="52"/>
      <c r="K48" s="52">
        <v>0</v>
      </c>
      <c r="L48" s="52">
        <v>0</v>
      </c>
      <c r="M48" s="52">
        <v>0</v>
      </c>
      <c r="N48" s="179">
        <f t="shared" si="3"/>
        <v>540</v>
      </c>
      <c r="O48" s="104">
        <f t="shared" si="1"/>
        <v>180</v>
      </c>
    </row>
    <row r="49" spans="1:15" s="25" customFormat="1" ht="12.6" customHeight="1" x14ac:dyDescent="0.2">
      <c r="A49" s="103" t="s">
        <v>75</v>
      </c>
      <c r="B49" s="52">
        <v>928.95</v>
      </c>
      <c r="C49" s="52">
        <v>0</v>
      </c>
      <c r="D49" s="52">
        <v>1774.69</v>
      </c>
      <c r="E49" s="52"/>
      <c r="F49" s="52"/>
      <c r="G49" s="52"/>
      <c r="H49" s="52"/>
      <c r="I49" s="52"/>
      <c r="J49" s="52"/>
      <c r="K49" s="52">
        <v>0</v>
      </c>
      <c r="L49" s="52">
        <v>0</v>
      </c>
      <c r="M49" s="52">
        <v>0</v>
      </c>
      <c r="N49" s="179">
        <f t="shared" si="3"/>
        <v>2703.6400000000003</v>
      </c>
      <c r="O49" s="104">
        <f t="shared" si="1"/>
        <v>1351.8200000000002</v>
      </c>
    </row>
    <row r="50" spans="1:15" s="25" customFormat="1" ht="12.6" customHeight="1" x14ac:dyDescent="0.2">
      <c r="A50" s="103" t="s">
        <v>184</v>
      </c>
      <c r="B50" s="52">
        <v>0</v>
      </c>
      <c r="C50" s="52">
        <v>0</v>
      </c>
      <c r="D50" s="52">
        <v>0</v>
      </c>
      <c r="E50" s="52"/>
      <c r="F50" s="52"/>
      <c r="G50" s="52"/>
      <c r="H50" s="52"/>
      <c r="I50" s="52"/>
      <c r="J50" s="52"/>
      <c r="K50" s="52">
        <v>0</v>
      </c>
      <c r="L50" s="52">
        <v>0</v>
      </c>
      <c r="M50" s="52">
        <v>0</v>
      </c>
      <c r="N50" s="179">
        <f t="shared" si="3"/>
        <v>0</v>
      </c>
      <c r="O50" s="104" t="str">
        <f t="shared" si="1"/>
        <v/>
      </c>
    </row>
    <row r="51" spans="1:15" s="25" customFormat="1" ht="12.6" customHeight="1" x14ac:dyDescent="0.2">
      <c r="A51" s="103" t="s">
        <v>211</v>
      </c>
      <c r="B51" s="52">
        <v>0</v>
      </c>
      <c r="C51" s="52">
        <v>0</v>
      </c>
      <c r="D51" s="52">
        <v>0</v>
      </c>
      <c r="E51" s="52"/>
      <c r="F51" s="52"/>
      <c r="G51" s="52"/>
      <c r="H51" s="52"/>
      <c r="I51" s="52"/>
      <c r="J51" s="52"/>
      <c r="K51" s="52">
        <v>0</v>
      </c>
      <c r="L51" s="52">
        <v>0</v>
      </c>
      <c r="M51" s="52">
        <v>0</v>
      </c>
      <c r="N51" s="179">
        <f t="shared" si="3"/>
        <v>0</v>
      </c>
      <c r="O51" s="104" t="str">
        <f t="shared" si="1"/>
        <v/>
      </c>
    </row>
    <row r="52" spans="1:15" s="25" customFormat="1" ht="12.6" customHeight="1" x14ac:dyDescent="0.2">
      <c r="A52" s="103" t="s">
        <v>79</v>
      </c>
      <c r="B52" s="52">
        <v>0</v>
      </c>
      <c r="C52" s="52">
        <v>3</v>
      </c>
      <c r="D52" s="52">
        <v>45</v>
      </c>
      <c r="E52" s="52"/>
      <c r="F52" s="52"/>
      <c r="G52" s="52"/>
      <c r="H52" s="52"/>
      <c r="I52" s="52"/>
      <c r="J52" s="52"/>
      <c r="K52" s="52">
        <v>0</v>
      </c>
      <c r="L52" s="52">
        <v>0</v>
      </c>
      <c r="M52" s="52">
        <v>0</v>
      </c>
      <c r="N52" s="179">
        <f t="shared" si="3"/>
        <v>48</v>
      </c>
      <c r="O52" s="104">
        <f t="shared" si="1"/>
        <v>24</v>
      </c>
    </row>
    <row r="53" spans="1:15" s="25" customFormat="1" ht="12.6" customHeight="1" x14ac:dyDescent="0.2">
      <c r="A53" s="103" t="s">
        <v>302</v>
      </c>
      <c r="B53" s="52">
        <v>2.16</v>
      </c>
      <c r="C53" s="52">
        <v>4.03</v>
      </c>
      <c r="D53" s="52">
        <v>0</v>
      </c>
      <c r="E53" s="52"/>
      <c r="F53" s="52"/>
      <c r="G53" s="52"/>
      <c r="H53" s="52"/>
      <c r="I53" s="52"/>
      <c r="J53" s="52"/>
      <c r="K53" s="52">
        <v>0</v>
      </c>
      <c r="L53" s="52">
        <v>0</v>
      </c>
      <c r="M53" s="52">
        <v>0</v>
      </c>
      <c r="N53" s="179">
        <f t="shared" si="3"/>
        <v>6.19</v>
      </c>
      <c r="O53" s="104">
        <f t="shared" si="1"/>
        <v>3.0950000000000002</v>
      </c>
    </row>
    <row r="54" spans="1:15" s="25" customFormat="1" ht="12.6" customHeight="1" x14ac:dyDescent="0.2">
      <c r="A54" s="103" t="s">
        <v>81</v>
      </c>
      <c r="B54" s="52">
        <v>0</v>
      </c>
      <c r="C54" s="52">
        <v>259.8</v>
      </c>
      <c r="D54" s="52">
        <v>150.02000000000001</v>
      </c>
      <c r="E54" s="52"/>
      <c r="F54" s="52"/>
      <c r="G54" s="52"/>
      <c r="H54" s="52"/>
      <c r="I54" s="52"/>
      <c r="J54" s="52"/>
      <c r="K54" s="52">
        <v>0</v>
      </c>
      <c r="L54" s="52">
        <v>0</v>
      </c>
      <c r="M54" s="52">
        <v>0</v>
      </c>
      <c r="N54" s="179">
        <f>SUM(B54:M54)</f>
        <v>409.82000000000005</v>
      </c>
      <c r="O54" s="104">
        <f>IFERROR(AVERAGEIF(B54:M54,"&gt;0"),"")</f>
        <v>204.91000000000003</v>
      </c>
    </row>
    <row r="55" spans="1:15" s="25" customFormat="1" ht="12.6" customHeight="1" thickBot="1" x14ac:dyDescent="0.25">
      <c r="A55" s="163" t="s">
        <v>1</v>
      </c>
      <c r="B55" s="173">
        <f>SUM(B7:B54)</f>
        <v>3519.1499999999996</v>
      </c>
      <c r="C55" s="173">
        <f>SUM(C7:C54)</f>
        <v>2433.0900000000006</v>
      </c>
      <c r="D55" s="173">
        <f t="shared" ref="D55:M55" si="4">SUM(D7:D54)</f>
        <v>5255.3000000000011</v>
      </c>
      <c r="E55" s="173">
        <f t="shared" si="4"/>
        <v>0</v>
      </c>
      <c r="F55" s="173">
        <f t="shared" si="4"/>
        <v>0</v>
      </c>
      <c r="G55" s="173">
        <f t="shared" si="4"/>
        <v>0</v>
      </c>
      <c r="H55" s="173">
        <f t="shared" si="4"/>
        <v>0</v>
      </c>
      <c r="I55" s="173">
        <f>SUM(I7:I54)</f>
        <v>0</v>
      </c>
      <c r="J55" s="173">
        <f>SUM(J7:J54)</f>
        <v>0</v>
      </c>
      <c r="K55" s="173">
        <f>SUM(K7:K54)</f>
        <v>0</v>
      </c>
      <c r="L55" s="173">
        <f t="shared" si="4"/>
        <v>0</v>
      </c>
      <c r="M55" s="173">
        <f t="shared" si="4"/>
        <v>0</v>
      </c>
      <c r="N55" s="173">
        <f>SUM(N7:N54)</f>
        <v>11207.54</v>
      </c>
      <c r="O55" s="308">
        <f>IFERROR(AVERAGEIF(B55:M55,"&gt;0"),"")</f>
        <v>3735.8466666666668</v>
      </c>
    </row>
    <row r="56" spans="1:15" s="25" customFormat="1" ht="12.6" customHeight="1" thickBot="1" x14ac:dyDescent="0.25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s="25" customFormat="1" ht="12.6" customHeight="1" thickBot="1" x14ac:dyDescent="0.25">
      <c r="A57" s="63" t="s">
        <v>2</v>
      </c>
      <c r="B57" s="105">
        <f t="shared" ref="B57:O57" si="5">B6</f>
        <v>43831</v>
      </c>
      <c r="C57" s="106">
        <f t="shared" si="5"/>
        <v>43862</v>
      </c>
      <c r="D57" s="106">
        <f t="shared" si="5"/>
        <v>43891</v>
      </c>
      <c r="E57" s="106">
        <f t="shared" si="5"/>
        <v>43922</v>
      </c>
      <c r="F57" s="106">
        <f t="shared" si="5"/>
        <v>43952</v>
      </c>
      <c r="G57" s="106">
        <f t="shared" si="5"/>
        <v>43983</v>
      </c>
      <c r="H57" s="106">
        <f t="shared" si="5"/>
        <v>44013</v>
      </c>
      <c r="I57" s="106">
        <f t="shared" si="5"/>
        <v>44044</v>
      </c>
      <c r="J57" s="106">
        <f t="shared" si="5"/>
        <v>44075</v>
      </c>
      <c r="K57" s="106">
        <f t="shared" si="5"/>
        <v>44105</v>
      </c>
      <c r="L57" s="106">
        <f t="shared" si="5"/>
        <v>44136</v>
      </c>
      <c r="M57" s="106">
        <f t="shared" si="5"/>
        <v>44166</v>
      </c>
      <c r="N57" s="107" t="str">
        <f t="shared" si="5"/>
        <v>Total</v>
      </c>
      <c r="O57" s="111" t="str">
        <f t="shared" si="5"/>
        <v>Média</v>
      </c>
    </row>
    <row r="58" spans="1:15" s="25" customFormat="1" ht="12.6" customHeight="1" x14ac:dyDescent="0.2">
      <c r="A58" s="109" t="s">
        <v>5</v>
      </c>
      <c r="B58" s="27">
        <v>0</v>
      </c>
      <c r="C58" s="27">
        <v>4500</v>
      </c>
      <c r="D58" s="27">
        <v>4725</v>
      </c>
      <c r="E58" s="27"/>
      <c r="F58" s="27"/>
      <c r="G58" s="27"/>
      <c r="H58" s="27"/>
      <c r="I58" s="27"/>
      <c r="J58" s="27"/>
      <c r="K58" s="27">
        <v>0</v>
      </c>
      <c r="L58" s="27">
        <v>0</v>
      </c>
      <c r="M58" s="27">
        <v>0</v>
      </c>
      <c r="N58" s="207">
        <f t="shared" ref="N58:N68" si="6">SUM(B58:M58)</f>
        <v>9225</v>
      </c>
      <c r="O58" s="104">
        <f>IFERROR(AVERAGEIF(B58:M58,"&gt;0"),"")</f>
        <v>4612.5</v>
      </c>
    </row>
    <row r="59" spans="1:15" s="25" customFormat="1" ht="12.6" customHeight="1" x14ac:dyDescent="0.2">
      <c r="A59" s="109" t="s">
        <v>260</v>
      </c>
      <c r="B59" s="27">
        <v>0</v>
      </c>
      <c r="C59" s="27">
        <v>846.08</v>
      </c>
      <c r="D59" s="27">
        <v>0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07">
        <f t="shared" si="6"/>
        <v>846.08</v>
      </c>
      <c r="O59" s="104">
        <f t="shared" ref="O59:O67" si="7">IFERROR(AVERAGEIF(B59:M59,"&gt;0"),"")</f>
        <v>846.08</v>
      </c>
    </row>
    <row r="60" spans="1:15" s="25" customFormat="1" ht="12.6" customHeight="1" x14ac:dyDescent="0.2">
      <c r="A60" s="109" t="s">
        <v>374</v>
      </c>
      <c r="B60" s="27">
        <v>2000</v>
      </c>
      <c r="C60" s="27">
        <v>0</v>
      </c>
      <c r="D60" s="27">
        <v>0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07">
        <f>SUM(B60:M60)</f>
        <v>2000</v>
      </c>
      <c r="O60" s="104">
        <f t="shared" si="7"/>
        <v>2000</v>
      </c>
    </row>
    <row r="61" spans="1:15" s="25" customFormat="1" ht="12.6" customHeight="1" x14ac:dyDescent="0.2">
      <c r="A61" s="109" t="s">
        <v>319</v>
      </c>
      <c r="B61" s="27">
        <v>0</v>
      </c>
      <c r="C61" s="27">
        <v>0</v>
      </c>
      <c r="D61" s="27">
        <v>0</v>
      </c>
      <c r="E61" s="27"/>
      <c r="F61" s="27"/>
      <c r="G61" s="27"/>
      <c r="H61" s="27"/>
      <c r="I61" s="27"/>
      <c r="J61" s="27"/>
      <c r="K61" s="27">
        <v>0</v>
      </c>
      <c r="L61" s="27">
        <v>0</v>
      </c>
      <c r="M61" s="27">
        <v>0</v>
      </c>
      <c r="N61" s="207">
        <f>SUM(B61:M61)</f>
        <v>0</v>
      </c>
      <c r="O61" s="104" t="str">
        <f t="shared" si="7"/>
        <v/>
      </c>
    </row>
    <row r="62" spans="1:15" s="25" customFormat="1" ht="12.6" customHeight="1" x14ac:dyDescent="0.2">
      <c r="A62" s="109" t="s">
        <v>148</v>
      </c>
      <c r="B62" s="27">
        <v>0</v>
      </c>
      <c r="C62" s="27">
        <v>0</v>
      </c>
      <c r="D62" s="27">
        <v>0</v>
      </c>
      <c r="E62" s="27"/>
      <c r="F62" s="27"/>
      <c r="G62" s="27"/>
      <c r="H62" s="27"/>
      <c r="I62" s="27"/>
      <c r="J62" s="27"/>
      <c r="K62" s="27">
        <v>0</v>
      </c>
      <c r="L62" s="27">
        <v>0</v>
      </c>
      <c r="M62" s="27">
        <v>0</v>
      </c>
      <c r="N62" s="207">
        <f>SUM(B62:M62)</f>
        <v>0</v>
      </c>
      <c r="O62" s="104" t="str">
        <f t="shared" si="7"/>
        <v/>
      </c>
    </row>
    <row r="63" spans="1:15" s="25" customFormat="1" ht="12.6" customHeight="1" x14ac:dyDescent="0.2">
      <c r="A63" s="109" t="s">
        <v>238</v>
      </c>
      <c r="B63" s="27">
        <v>0</v>
      </c>
      <c r="C63" s="27">
        <v>900</v>
      </c>
      <c r="D63" s="27">
        <v>0</v>
      </c>
      <c r="E63" s="27"/>
      <c r="F63" s="27"/>
      <c r="G63" s="27"/>
      <c r="H63" s="27"/>
      <c r="I63" s="27"/>
      <c r="J63" s="27"/>
      <c r="K63" s="27">
        <v>0</v>
      </c>
      <c r="L63" s="27">
        <v>0</v>
      </c>
      <c r="M63" s="27">
        <v>0</v>
      </c>
      <c r="N63" s="207">
        <f t="shared" si="6"/>
        <v>900</v>
      </c>
      <c r="O63" s="104">
        <f t="shared" si="7"/>
        <v>900</v>
      </c>
    </row>
    <row r="64" spans="1:15" s="25" customFormat="1" ht="12.6" customHeight="1" x14ac:dyDescent="0.2">
      <c r="A64" s="110" t="s">
        <v>3</v>
      </c>
      <c r="B64" s="27">
        <v>279.60000000000002</v>
      </c>
      <c r="C64" s="27">
        <v>306.3</v>
      </c>
      <c r="D64" s="27">
        <v>302.3</v>
      </c>
      <c r="E64" s="27"/>
      <c r="F64" s="27"/>
      <c r="G64" s="27"/>
      <c r="H64" s="27"/>
      <c r="I64" s="27"/>
      <c r="J64" s="27"/>
      <c r="K64" s="27">
        <v>0</v>
      </c>
      <c r="L64" s="27">
        <v>0</v>
      </c>
      <c r="M64" s="27">
        <v>0</v>
      </c>
      <c r="N64" s="209">
        <f t="shared" si="6"/>
        <v>888.2</v>
      </c>
      <c r="O64" s="104">
        <f t="shared" si="7"/>
        <v>296.06666666666666</v>
      </c>
    </row>
    <row r="65" spans="1:15" s="25" customFormat="1" ht="12.6" customHeight="1" x14ac:dyDescent="0.2">
      <c r="A65" s="110" t="s">
        <v>461</v>
      </c>
      <c r="B65" s="27">
        <v>0</v>
      </c>
      <c r="C65" s="27">
        <v>0</v>
      </c>
      <c r="D65" s="27">
        <v>0</v>
      </c>
      <c r="E65" s="27"/>
      <c r="F65" s="27"/>
      <c r="G65" s="27"/>
      <c r="H65" s="27"/>
      <c r="I65" s="27"/>
      <c r="J65" s="27"/>
      <c r="K65" s="27">
        <v>0</v>
      </c>
      <c r="L65" s="27">
        <v>0</v>
      </c>
      <c r="M65" s="27">
        <v>0</v>
      </c>
      <c r="N65" s="207">
        <f>SUM(B65:M65)</f>
        <v>0</v>
      </c>
      <c r="O65" s="104" t="str">
        <f t="shared" si="7"/>
        <v/>
      </c>
    </row>
    <row r="66" spans="1:15" s="25" customFormat="1" ht="12.6" customHeight="1" x14ac:dyDescent="0.2">
      <c r="A66" s="110" t="s">
        <v>307</v>
      </c>
      <c r="B66" s="27">
        <v>0</v>
      </c>
      <c r="C66" s="27">
        <v>0</v>
      </c>
      <c r="D66" s="27">
        <v>0</v>
      </c>
      <c r="E66" s="27"/>
      <c r="F66" s="27"/>
      <c r="G66" s="27"/>
      <c r="H66" s="27"/>
      <c r="I66" s="27"/>
      <c r="J66" s="27"/>
      <c r="K66" s="27">
        <v>0</v>
      </c>
      <c r="L66" s="27">
        <v>0</v>
      </c>
      <c r="M66" s="27">
        <v>0</v>
      </c>
      <c r="N66" s="219">
        <f>SUM(B66:M66)</f>
        <v>0</v>
      </c>
      <c r="O66" s="104" t="str">
        <f t="shared" si="7"/>
        <v/>
      </c>
    </row>
    <row r="67" spans="1:15" s="25" customFormat="1" ht="12.6" customHeight="1" x14ac:dyDescent="0.2">
      <c r="A67" s="110" t="s">
        <v>65</v>
      </c>
      <c r="B67" s="27">
        <v>29.69</v>
      </c>
      <c r="C67" s="27">
        <v>29.69</v>
      </c>
      <c r="D67" s="27">
        <v>28.15</v>
      </c>
      <c r="E67" s="27"/>
      <c r="F67" s="27"/>
      <c r="G67" s="27"/>
      <c r="H67" s="27"/>
      <c r="I67" s="27"/>
      <c r="J67" s="27"/>
      <c r="K67" s="27">
        <v>0</v>
      </c>
      <c r="L67" s="27">
        <v>0</v>
      </c>
      <c r="M67" s="27">
        <v>0</v>
      </c>
      <c r="N67" s="209">
        <f t="shared" si="6"/>
        <v>87.53</v>
      </c>
      <c r="O67" s="104">
        <f t="shared" si="7"/>
        <v>29.176666666666666</v>
      </c>
    </row>
    <row r="68" spans="1:15" s="25" customFormat="1" ht="12.6" customHeight="1" thickBot="1" x14ac:dyDescent="0.25">
      <c r="A68" s="171" t="s">
        <v>1</v>
      </c>
      <c r="B68" s="172">
        <f>SUM(B58:B67)</f>
        <v>2309.29</v>
      </c>
      <c r="C68" s="172">
        <f t="shared" ref="C68:M68" si="8">SUM(C58:C67)</f>
        <v>6582.07</v>
      </c>
      <c r="D68" s="172">
        <f t="shared" si="8"/>
        <v>5055.45</v>
      </c>
      <c r="E68" s="172">
        <f t="shared" si="8"/>
        <v>0</v>
      </c>
      <c r="F68" s="172">
        <f t="shared" si="8"/>
        <v>0</v>
      </c>
      <c r="G68" s="172">
        <f t="shared" si="8"/>
        <v>0</v>
      </c>
      <c r="H68" s="172">
        <f>SUM(H58:H67)</f>
        <v>0</v>
      </c>
      <c r="I68" s="172">
        <f t="shared" si="8"/>
        <v>0</v>
      </c>
      <c r="J68" s="172">
        <f t="shared" si="8"/>
        <v>0</v>
      </c>
      <c r="K68" s="172">
        <f t="shared" si="8"/>
        <v>0</v>
      </c>
      <c r="L68" s="172">
        <f t="shared" si="8"/>
        <v>0</v>
      </c>
      <c r="M68" s="174">
        <f t="shared" si="8"/>
        <v>0</v>
      </c>
      <c r="N68" s="175">
        <f t="shared" si="6"/>
        <v>13946.810000000001</v>
      </c>
      <c r="O68" s="294">
        <f>IFERROR(AVERAGEIF(B68:M68,"&gt;0"),"")</f>
        <v>4648.9366666666674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0"/>
      <c r="O69" s="211"/>
    </row>
    <row r="70" spans="1:15" s="34" customFormat="1" ht="12.6" customHeight="1" thickBot="1" x14ac:dyDescent="0.25">
      <c r="A70" s="180" t="s">
        <v>9</v>
      </c>
      <c r="B70" s="181">
        <f>'[2]2020'!C7</f>
        <v>23754.240000000002</v>
      </c>
      <c r="C70" s="181">
        <f>'[2]2020'!D7</f>
        <v>28021.58</v>
      </c>
      <c r="D70" s="181">
        <f>'[2]2020'!E7</f>
        <v>27979.97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f>'[2]2020'!K7</f>
        <v>0</v>
      </c>
      <c r="K70" s="181">
        <f>'[2]2020'!L7</f>
        <v>0</v>
      </c>
      <c r="L70" s="181">
        <f>'[2]2020'!M7</f>
        <v>0</v>
      </c>
      <c r="M70" s="181">
        <f>'[2]2020'!N7</f>
        <v>0</v>
      </c>
      <c r="N70" s="43"/>
    </row>
    <row r="71" spans="1:15" s="25" customFormat="1" ht="14.1" customHeight="1" x14ac:dyDescent="0.2">
      <c r="N71" s="34"/>
      <c r="O71" s="34"/>
    </row>
  </sheetData>
  <sheetCalcPr fullCalcOnLoad="1"/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0"/>
  <dimension ref="A1:P66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7109375" style="44" customWidth="1"/>
    <col min="2" max="2" width="8.7109375" style="44" customWidth="1"/>
    <col min="3" max="3" width="8.42578125" style="44" customWidth="1"/>
    <col min="4" max="4" width="8.7109375" style="44" customWidth="1"/>
    <col min="5" max="5" width="9.140625" style="44" customWidth="1"/>
    <col min="6" max="6" width="8.5703125" style="44" customWidth="1"/>
    <col min="7" max="7" width="8.7109375" style="44" customWidth="1"/>
    <col min="8" max="11" width="9" style="44" bestFit="1" customWidth="1"/>
    <col min="12" max="12" width="9.85546875" style="44" customWidth="1"/>
    <col min="13" max="13" width="10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5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4.1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36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77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77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82</v>
      </c>
      <c r="B7" s="53">
        <v>38.17</v>
      </c>
      <c r="C7" s="53">
        <v>38.17</v>
      </c>
      <c r="D7" s="53">
        <v>38.17</v>
      </c>
      <c r="E7" s="53"/>
      <c r="F7" s="53"/>
      <c r="G7" s="53"/>
      <c r="H7" s="53"/>
      <c r="I7" s="53"/>
      <c r="J7" s="53">
        <v>0</v>
      </c>
      <c r="K7" s="53">
        <v>0</v>
      </c>
      <c r="L7" s="53">
        <v>0</v>
      </c>
      <c r="M7" s="53">
        <v>0</v>
      </c>
      <c r="N7" s="219">
        <f t="shared" ref="N7:N49" si="0">SUM(B7:M7)</f>
        <v>114.51</v>
      </c>
      <c r="O7" s="104">
        <f>IFERROR(AVERAGEIF(B7:M7,"&gt;0"),"")</f>
        <v>38.17</v>
      </c>
    </row>
    <row r="8" spans="1:15" s="25" customFormat="1" ht="12.6" customHeight="1" x14ac:dyDescent="0.2">
      <c r="A8" s="103" t="s">
        <v>491</v>
      </c>
      <c r="B8" s="53">
        <v>0</v>
      </c>
      <c r="C8" s="53">
        <v>0</v>
      </c>
      <c r="D8" s="53">
        <v>0</v>
      </c>
      <c r="E8" s="53"/>
      <c r="F8" s="53"/>
      <c r="G8" s="53"/>
      <c r="H8" s="53"/>
      <c r="I8" s="53"/>
      <c r="J8" s="53">
        <v>0</v>
      </c>
      <c r="K8" s="53">
        <v>0</v>
      </c>
      <c r="L8" s="53">
        <v>0</v>
      </c>
      <c r="M8" s="53">
        <v>0</v>
      </c>
      <c r="N8" s="302">
        <f t="shared" ref="N8:N13" si="1">SUM(B8:M8)</f>
        <v>0</v>
      </c>
      <c r="O8" s="104" t="str">
        <f t="shared" ref="O8:O49" si="2">IFERROR(AVERAGEIF(B8:M8,"&gt;0"),"")</f>
        <v/>
      </c>
    </row>
    <row r="9" spans="1:15" s="25" customFormat="1" ht="12.6" customHeight="1" x14ac:dyDescent="0.2">
      <c r="A9" s="103" t="s">
        <v>625</v>
      </c>
      <c r="B9" s="53">
        <v>0</v>
      </c>
      <c r="C9" s="53">
        <v>0</v>
      </c>
      <c r="D9" s="53">
        <v>0</v>
      </c>
      <c r="E9" s="53"/>
      <c r="F9" s="53"/>
      <c r="G9" s="53"/>
      <c r="H9" s="53"/>
      <c r="I9" s="53"/>
      <c r="J9" s="53">
        <v>0</v>
      </c>
      <c r="K9" s="53">
        <v>0</v>
      </c>
      <c r="L9" s="53">
        <v>0</v>
      </c>
      <c r="M9" s="53">
        <v>0</v>
      </c>
      <c r="N9" s="302">
        <f t="shared" si="1"/>
        <v>0</v>
      </c>
      <c r="O9" s="104" t="str">
        <f t="shared" si="2"/>
        <v/>
      </c>
    </row>
    <row r="10" spans="1:15" s="25" customFormat="1" ht="12.6" customHeight="1" x14ac:dyDescent="0.2">
      <c r="A10" s="103" t="s">
        <v>407</v>
      </c>
      <c r="B10" s="53">
        <v>0</v>
      </c>
      <c r="C10" s="53">
        <v>0</v>
      </c>
      <c r="D10" s="53">
        <v>0</v>
      </c>
      <c r="E10" s="53"/>
      <c r="F10" s="53"/>
      <c r="G10" s="53"/>
      <c r="H10" s="53"/>
      <c r="I10" s="53"/>
      <c r="J10" s="53">
        <v>0</v>
      </c>
      <c r="K10" s="53">
        <v>0</v>
      </c>
      <c r="L10" s="53">
        <v>0</v>
      </c>
      <c r="M10" s="53">
        <v>0</v>
      </c>
      <c r="N10" s="219">
        <f t="shared" si="1"/>
        <v>0</v>
      </c>
      <c r="O10" s="104" t="str">
        <f t="shared" si="2"/>
        <v/>
      </c>
    </row>
    <row r="11" spans="1:15" s="25" customFormat="1" ht="12.6" customHeight="1" x14ac:dyDescent="0.2">
      <c r="A11" s="103" t="s">
        <v>237</v>
      </c>
      <c r="B11" s="53">
        <v>0</v>
      </c>
      <c r="C11" s="53">
        <v>449</v>
      </c>
      <c r="D11" s="53">
        <v>599</v>
      </c>
      <c r="E11" s="53"/>
      <c r="F11" s="53"/>
      <c r="G11" s="53"/>
      <c r="H11" s="53"/>
      <c r="I11" s="53"/>
      <c r="J11" s="53">
        <v>0</v>
      </c>
      <c r="K11" s="53">
        <v>0</v>
      </c>
      <c r="L11" s="53">
        <v>0</v>
      </c>
      <c r="M11" s="53">
        <v>0</v>
      </c>
      <c r="N11" s="219">
        <f t="shared" si="1"/>
        <v>1048</v>
      </c>
      <c r="O11" s="104">
        <f t="shared" si="2"/>
        <v>524</v>
      </c>
    </row>
    <row r="12" spans="1:15" s="25" customFormat="1" ht="12.6" customHeight="1" x14ac:dyDescent="0.2">
      <c r="A12" s="103" t="s">
        <v>566</v>
      </c>
      <c r="B12" s="53">
        <v>0</v>
      </c>
      <c r="C12" s="53">
        <v>0</v>
      </c>
      <c r="D12" s="53">
        <v>0</v>
      </c>
      <c r="E12" s="53"/>
      <c r="F12" s="53"/>
      <c r="G12" s="53"/>
      <c r="H12" s="53"/>
      <c r="I12" s="53"/>
      <c r="J12" s="53">
        <v>0</v>
      </c>
      <c r="K12" s="53">
        <v>0</v>
      </c>
      <c r="L12" s="53">
        <v>0</v>
      </c>
      <c r="M12" s="53">
        <v>0</v>
      </c>
      <c r="N12" s="219">
        <f t="shared" si="1"/>
        <v>0</v>
      </c>
      <c r="O12" s="104" t="str">
        <f t="shared" si="2"/>
        <v/>
      </c>
    </row>
    <row r="13" spans="1:15" s="25" customFormat="1" ht="12.6" customHeight="1" x14ac:dyDescent="0.2">
      <c r="A13" s="103" t="s">
        <v>131</v>
      </c>
      <c r="B13" s="53">
        <v>0</v>
      </c>
      <c r="C13" s="53">
        <v>0</v>
      </c>
      <c r="D13" s="53">
        <v>0</v>
      </c>
      <c r="E13" s="53"/>
      <c r="F13" s="53"/>
      <c r="G13" s="53"/>
      <c r="H13" s="53"/>
      <c r="I13" s="53"/>
      <c r="J13" s="53">
        <v>0</v>
      </c>
      <c r="K13" s="53">
        <v>0</v>
      </c>
      <c r="L13" s="53">
        <v>0</v>
      </c>
      <c r="M13" s="53">
        <v>0</v>
      </c>
      <c r="N13" s="219">
        <f t="shared" si="1"/>
        <v>0</v>
      </c>
      <c r="O13" s="104" t="str">
        <f t="shared" si="2"/>
        <v/>
      </c>
    </row>
    <row r="14" spans="1:15" s="25" customFormat="1" ht="12.6" customHeight="1" x14ac:dyDescent="0.2">
      <c r="A14" s="103" t="s">
        <v>335</v>
      </c>
      <c r="B14" s="53">
        <v>0</v>
      </c>
      <c r="C14" s="53">
        <v>0</v>
      </c>
      <c r="D14" s="53">
        <v>0</v>
      </c>
      <c r="E14" s="53"/>
      <c r="F14" s="53"/>
      <c r="G14" s="53"/>
      <c r="H14" s="53"/>
      <c r="I14" s="53"/>
      <c r="J14" s="53">
        <v>0</v>
      </c>
      <c r="K14" s="53">
        <v>0</v>
      </c>
      <c r="L14" s="53">
        <v>0</v>
      </c>
      <c r="M14" s="53">
        <v>0</v>
      </c>
      <c r="N14" s="219">
        <f t="shared" si="0"/>
        <v>0</v>
      </c>
      <c r="O14" s="104" t="str">
        <f t="shared" si="2"/>
        <v/>
      </c>
    </row>
    <row r="15" spans="1:15" s="25" customFormat="1" ht="12.6" customHeight="1" x14ac:dyDescent="0.2">
      <c r="A15" s="103" t="s">
        <v>182</v>
      </c>
      <c r="B15" s="53">
        <v>0</v>
      </c>
      <c r="C15" s="53">
        <v>103.08</v>
      </c>
      <c r="D15" s="53">
        <v>0</v>
      </c>
      <c r="E15" s="53"/>
      <c r="F15" s="53"/>
      <c r="G15" s="53"/>
      <c r="H15" s="53"/>
      <c r="I15" s="53"/>
      <c r="J15" s="53">
        <v>0</v>
      </c>
      <c r="K15" s="53">
        <v>0</v>
      </c>
      <c r="L15" s="53">
        <v>0</v>
      </c>
      <c r="M15" s="53">
        <v>0</v>
      </c>
      <c r="N15" s="219">
        <f>SUM(B15:M15)</f>
        <v>103.08</v>
      </c>
      <c r="O15" s="104">
        <f t="shared" si="2"/>
        <v>103.08</v>
      </c>
    </row>
    <row r="16" spans="1:15" s="25" customFormat="1" ht="12.6" customHeight="1" x14ac:dyDescent="0.2">
      <c r="A16" s="103" t="s">
        <v>276</v>
      </c>
      <c r="B16" s="53">
        <v>0</v>
      </c>
      <c r="C16" s="53">
        <v>0</v>
      </c>
      <c r="D16" s="53">
        <v>0</v>
      </c>
      <c r="E16" s="53"/>
      <c r="F16" s="53"/>
      <c r="G16" s="53"/>
      <c r="H16" s="53"/>
      <c r="I16" s="53"/>
      <c r="J16" s="53">
        <v>0</v>
      </c>
      <c r="K16" s="53">
        <v>0</v>
      </c>
      <c r="L16" s="53">
        <v>0</v>
      </c>
      <c r="M16" s="53">
        <v>0</v>
      </c>
      <c r="N16" s="219">
        <f>SUM(B16:M16)</f>
        <v>0</v>
      </c>
      <c r="O16" s="104" t="str">
        <f t="shared" si="2"/>
        <v/>
      </c>
    </row>
    <row r="17" spans="1:15" s="25" customFormat="1" ht="12.6" customHeight="1" x14ac:dyDescent="0.2">
      <c r="A17" s="103" t="s">
        <v>492</v>
      </c>
      <c r="B17" s="53">
        <v>0</v>
      </c>
      <c r="C17" s="53">
        <v>223.43</v>
      </c>
      <c r="D17" s="53">
        <v>0</v>
      </c>
      <c r="E17" s="53"/>
      <c r="F17" s="53"/>
      <c r="G17" s="53"/>
      <c r="H17" s="53"/>
      <c r="I17" s="53"/>
      <c r="J17" s="53">
        <v>0</v>
      </c>
      <c r="K17" s="53">
        <v>0</v>
      </c>
      <c r="L17" s="53">
        <v>0</v>
      </c>
      <c r="M17" s="53">
        <v>0</v>
      </c>
      <c r="N17" s="219">
        <f t="shared" si="0"/>
        <v>223.43</v>
      </c>
      <c r="O17" s="104">
        <f t="shared" si="2"/>
        <v>223.43</v>
      </c>
    </row>
    <row r="18" spans="1:15" s="25" customFormat="1" ht="12.6" customHeight="1" x14ac:dyDescent="0.2">
      <c r="A18" s="115" t="s">
        <v>67</v>
      </c>
      <c r="B18" s="53">
        <v>44.3</v>
      </c>
      <c r="C18" s="53">
        <v>0</v>
      </c>
      <c r="D18" s="53">
        <v>92.1</v>
      </c>
      <c r="E18" s="53"/>
      <c r="F18" s="53"/>
      <c r="G18" s="53"/>
      <c r="H18" s="53"/>
      <c r="I18" s="53"/>
      <c r="J18" s="53">
        <v>0</v>
      </c>
      <c r="K18" s="53">
        <v>0</v>
      </c>
      <c r="L18" s="53">
        <v>0</v>
      </c>
      <c r="M18" s="53">
        <v>0</v>
      </c>
      <c r="N18" s="219">
        <f t="shared" si="0"/>
        <v>136.39999999999998</v>
      </c>
      <c r="O18" s="104">
        <f t="shared" si="2"/>
        <v>68.199999999999989</v>
      </c>
    </row>
    <row r="19" spans="1:15" s="25" customFormat="1" ht="12.6" customHeight="1" x14ac:dyDescent="0.2">
      <c r="A19" s="115" t="s">
        <v>490</v>
      </c>
      <c r="B19" s="53">
        <v>0</v>
      </c>
      <c r="C19" s="53">
        <v>0</v>
      </c>
      <c r="D19" s="53">
        <v>0</v>
      </c>
      <c r="E19" s="53"/>
      <c r="F19" s="53"/>
      <c r="G19" s="53"/>
      <c r="H19" s="53"/>
      <c r="I19" s="53"/>
      <c r="J19" s="53">
        <v>0</v>
      </c>
      <c r="K19" s="53">
        <v>0</v>
      </c>
      <c r="L19" s="53">
        <v>0</v>
      </c>
      <c r="M19" s="53">
        <v>0</v>
      </c>
      <c r="N19" s="227">
        <f t="shared" si="0"/>
        <v>0</v>
      </c>
      <c r="O19" s="104" t="str">
        <f t="shared" si="2"/>
        <v/>
      </c>
    </row>
    <row r="20" spans="1:15" s="25" customFormat="1" ht="12.6" customHeight="1" x14ac:dyDescent="0.2">
      <c r="A20" s="103" t="s">
        <v>158</v>
      </c>
      <c r="B20" s="53">
        <v>0</v>
      </c>
      <c r="C20" s="53">
        <v>0</v>
      </c>
      <c r="D20" s="53">
        <v>85</v>
      </c>
      <c r="E20" s="53"/>
      <c r="F20" s="53"/>
      <c r="G20" s="53"/>
      <c r="H20" s="53"/>
      <c r="I20" s="53"/>
      <c r="J20" s="53">
        <v>0</v>
      </c>
      <c r="K20" s="53">
        <v>0</v>
      </c>
      <c r="L20" s="53">
        <v>0</v>
      </c>
      <c r="M20" s="53">
        <v>0</v>
      </c>
      <c r="N20" s="219">
        <f t="shared" si="0"/>
        <v>85</v>
      </c>
      <c r="O20" s="104">
        <f t="shared" si="2"/>
        <v>85</v>
      </c>
    </row>
    <row r="21" spans="1:15" s="25" customFormat="1" ht="12.6" customHeight="1" x14ac:dyDescent="0.2">
      <c r="A21" s="103" t="s">
        <v>227</v>
      </c>
      <c r="B21" s="53">
        <v>162</v>
      </c>
      <c r="C21" s="53">
        <v>162</v>
      </c>
      <c r="D21" s="53">
        <v>140.24</v>
      </c>
      <c r="E21" s="53"/>
      <c r="F21" s="53"/>
      <c r="G21" s="53"/>
      <c r="H21" s="53"/>
      <c r="I21" s="53"/>
      <c r="J21" s="53">
        <v>0</v>
      </c>
      <c r="K21" s="53">
        <v>0</v>
      </c>
      <c r="L21" s="53">
        <v>0</v>
      </c>
      <c r="M21" s="53">
        <v>0</v>
      </c>
      <c r="N21" s="219">
        <f t="shared" si="0"/>
        <v>464.24</v>
      </c>
      <c r="O21" s="104">
        <f t="shared" si="2"/>
        <v>154.74666666666667</v>
      </c>
    </row>
    <row r="22" spans="1:15" s="25" customFormat="1" ht="12.6" customHeight="1" x14ac:dyDescent="0.2">
      <c r="A22" s="103" t="s">
        <v>68</v>
      </c>
      <c r="B22" s="53">
        <v>0</v>
      </c>
      <c r="C22" s="53">
        <v>139.63</v>
      </c>
      <c r="D22" s="53">
        <v>0</v>
      </c>
      <c r="E22" s="53"/>
      <c r="F22" s="53"/>
      <c r="G22" s="53"/>
      <c r="H22" s="53"/>
      <c r="I22" s="53"/>
      <c r="J22" s="53">
        <v>0</v>
      </c>
      <c r="K22" s="53">
        <v>0</v>
      </c>
      <c r="L22" s="53">
        <v>0</v>
      </c>
      <c r="M22" s="53">
        <v>0</v>
      </c>
      <c r="N22" s="219">
        <f t="shared" si="0"/>
        <v>139.63</v>
      </c>
      <c r="O22" s="104">
        <f t="shared" si="2"/>
        <v>139.63</v>
      </c>
    </row>
    <row r="23" spans="1:15" s="25" customFormat="1" ht="12.6" customHeight="1" x14ac:dyDescent="0.2">
      <c r="A23" s="103" t="s">
        <v>77</v>
      </c>
      <c r="B23" s="53">
        <v>95</v>
      </c>
      <c r="C23" s="53">
        <v>0</v>
      </c>
      <c r="D23" s="53">
        <v>0</v>
      </c>
      <c r="E23" s="53"/>
      <c r="F23" s="53"/>
      <c r="G23" s="53"/>
      <c r="H23" s="53"/>
      <c r="I23" s="53"/>
      <c r="J23" s="53">
        <v>0</v>
      </c>
      <c r="K23" s="53">
        <v>0</v>
      </c>
      <c r="L23" s="53">
        <v>0</v>
      </c>
      <c r="M23" s="53">
        <v>0</v>
      </c>
      <c r="N23" s="219">
        <f t="shared" ref="N23:N28" si="3">SUM(B23:M23)</f>
        <v>95</v>
      </c>
      <c r="O23" s="104">
        <f t="shared" si="2"/>
        <v>95</v>
      </c>
    </row>
    <row r="24" spans="1:15" s="25" customFormat="1" ht="12.6" customHeight="1" x14ac:dyDescent="0.2">
      <c r="A24" s="103" t="s">
        <v>111</v>
      </c>
      <c r="B24" s="53">
        <v>0</v>
      </c>
      <c r="C24" s="53">
        <v>0</v>
      </c>
      <c r="D24" s="53">
        <v>29</v>
      </c>
      <c r="E24" s="53"/>
      <c r="F24" s="53"/>
      <c r="G24" s="53"/>
      <c r="H24" s="53"/>
      <c r="I24" s="53"/>
      <c r="J24" s="53">
        <v>0</v>
      </c>
      <c r="K24" s="53">
        <v>0</v>
      </c>
      <c r="L24" s="53">
        <v>0</v>
      </c>
      <c r="M24" s="53">
        <v>0</v>
      </c>
      <c r="N24" s="219">
        <f t="shared" si="3"/>
        <v>29</v>
      </c>
      <c r="O24" s="104">
        <f t="shared" si="2"/>
        <v>29</v>
      </c>
    </row>
    <row r="25" spans="1:15" s="25" customFormat="1" ht="12.6" customHeight="1" x14ac:dyDescent="0.2">
      <c r="A25" s="103" t="s">
        <v>69</v>
      </c>
      <c r="B25" s="53">
        <v>0</v>
      </c>
      <c r="C25" s="53">
        <v>0</v>
      </c>
      <c r="D25" s="53">
        <v>0</v>
      </c>
      <c r="E25" s="53"/>
      <c r="F25" s="53"/>
      <c r="G25" s="53"/>
      <c r="H25" s="53"/>
      <c r="I25" s="53"/>
      <c r="J25" s="53">
        <v>0</v>
      </c>
      <c r="K25" s="53">
        <v>0</v>
      </c>
      <c r="L25" s="53">
        <v>0</v>
      </c>
      <c r="M25" s="53">
        <v>0</v>
      </c>
      <c r="N25" s="219">
        <f t="shared" si="3"/>
        <v>0</v>
      </c>
      <c r="O25" s="104" t="str">
        <f t="shared" si="2"/>
        <v/>
      </c>
    </row>
    <row r="26" spans="1:15" s="25" customFormat="1" ht="12.6" customHeight="1" x14ac:dyDescent="0.2">
      <c r="A26" s="103" t="s">
        <v>496</v>
      </c>
      <c r="B26" s="53">
        <v>0</v>
      </c>
      <c r="C26" s="53">
        <v>0</v>
      </c>
      <c r="D26" s="53">
        <v>0</v>
      </c>
      <c r="E26" s="53"/>
      <c r="F26" s="53"/>
      <c r="G26" s="53"/>
      <c r="H26" s="53"/>
      <c r="I26" s="53"/>
      <c r="J26" s="53">
        <v>0</v>
      </c>
      <c r="K26" s="53">
        <v>0</v>
      </c>
      <c r="L26" s="53">
        <v>0</v>
      </c>
      <c r="M26" s="53">
        <v>0</v>
      </c>
      <c r="N26" s="219">
        <f t="shared" si="3"/>
        <v>0</v>
      </c>
      <c r="O26" s="104" t="str">
        <f t="shared" si="2"/>
        <v/>
      </c>
    </row>
    <row r="27" spans="1:15" s="25" customFormat="1" ht="12.6" customHeight="1" x14ac:dyDescent="0.2">
      <c r="A27" s="103" t="s">
        <v>288</v>
      </c>
      <c r="B27" s="53">
        <v>0</v>
      </c>
      <c r="C27" s="53">
        <v>0</v>
      </c>
      <c r="D27" s="53">
        <v>0</v>
      </c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3">
        <v>0</v>
      </c>
      <c r="N27" s="219">
        <f t="shared" si="3"/>
        <v>0</v>
      </c>
      <c r="O27" s="104" t="str">
        <f t="shared" si="2"/>
        <v/>
      </c>
    </row>
    <row r="28" spans="1:15" s="25" customFormat="1" ht="12.6" customHeight="1" x14ac:dyDescent="0.2">
      <c r="A28" s="103" t="s">
        <v>469</v>
      </c>
      <c r="B28" s="53">
        <v>0</v>
      </c>
      <c r="C28" s="53">
        <v>0</v>
      </c>
      <c r="D28" s="53">
        <v>0</v>
      </c>
      <c r="E28" s="53"/>
      <c r="F28" s="53"/>
      <c r="G28" s="53"/>
      <c r="H28" s="53"/>
      <c r="I28" s="53"/>
      <c r="J28" s="53">
        <v>0</v>
      </c>
      <c r="K28" s="53">
        <v>0</v>
      </c>
      <c r="L28" s="53">
        <v>0</v>
      </c>
      <c r="M28" s="53">
        <v>0</v>
      </c>
      <c r="N28" s="219">
        <f t="shared" si="3"/>
        <v>0</v>
      </c>
      <c r="O28" s="104" t="str">
        <f t="shared" si="2"/>
        <v/>
      </c>
    </row>
    <row r="29" spans="1:15" s="25" customFormat="1" ht="12.6" customHeight="1" x14ac:dyDescent="0.2">
      <c r="A29" s="103" t="s">
        <v>549</v>
      </c>
      <c r="B29" s="53">
        <v>0</v>
      </c>
      <c r="C29" s="53">
        <v>0</v>
      </c>
      <c r="D29" s="53">
        <v>0</v>
      </c>
      <c r="E29" s="53"/>
      <c r="F29" s="53"/>
      <c r="G29" s="53"/>
      <c r="H29" s="53"/>
      <c r="I29" s="53"/>
      <c r="J29" s="53">
        <v>0</v>
      </c>
      <c r="K29" s="53">
        <v>0</v>
      </c>
      <c r="L29" s="53">
        <v>0</v>
      </c>
      <c r="M29" s="53">
        <v>0</v>
      </c>
      <c r="N29" s="219">
        <f t="shared" si="0"/>
        <v>0</v>
      </c>
      <c r="O29" s="104" t="str">
        <f t="shared" si="2"/>
        <v/>
      </c>
    </row>
    <row r="30" spans="1:15" s="25" customFormat="1" ht="12.6" customHeight="1" x14ac:dyDescent="0.2">
      <c r="A30" s="103" t="s">
        <v>567</v>
      </c>
      <c r="B30" s="53">
        <v>0</v>
      </c>
      <c r="C30" s="53">
        <v>0</v>
      </c>
      <c r="D30" s="53">
        <v>0</v>
      </c>
      <c r="E30" s="53"/>
      <c r="F30" s="53"/>
      <c r="G30" s="53"/>
      <c r="H30" s="53"/>
      <c r="I30" s="53"/>
      <c r="J30" s="53">
        <v>0</v>
      </c>
      <c r="K30" s="53">
        <v>0</v>
      </c>
      <c r="L30" s="53">
        <v>0</v>
      </c>
      <c r="M30" s="53">
        <v>0</v>
      </c>
      <c r="N30" s="219">
        <f t="shared" si="0"/>
        <v>0</v>
      </c>
      <c r="O30" s="104" t="str">
        <f t="shared" si="2"/>
        <v/>
      </c>
    </row>
    <row r="31" spans="1:15" s="25" customFormat="1" ht="12.6" customHeight="1" x14ac:dyDescent="0.2">
      <c r="A31" s="103" t="s">
        <v>181</v>
      </c>
      <c r="B31" s="53">
        <v>0</v>
      </c>
      <c r="C31" s="53">
        <v>0</v>
      </c>
      <c r="D31" s="53">
        <v>0</v>
      </c>
      <c r="E31" s="53"/>
      <c r="F31" s="53"/>
      <c r="G31" s="53"/>
      <c r="H31" s="53"/>
      <c r="I31" s="53"/>
      <c r="J31" s="53">
        <v>0</v>
      </c>
      <c r="K31" s="53">
        <v>0</v>
      </c>
      <c r="L31" s="53">
        <v>0</v>
      </c>
      <c r="M31" s="53">
        <v>0</v>
      </c>
      <c r="N31" s="219">
        <f>SUM(B31:M31)</f>
        <v>0</v>
      </c>
      <c r="O31" s="104" t="str">
        <f t="shared" si="2"/>
        <v/>
      </c>
    </row>
    <row r="32" spans="1:15" s="25" customFormat="1" ht="12.6" customHeight="1" x14ac:dyDescent="0.2">
      <c r="A32" s="103" t="s">
        <v>230</v>
      </c>
      <c r="B32" s="53">
        <v>29.82</v>
      </c>
      <c r="C32" s="53">
        <v>913.45</v>
      </c>
      <c r="D32" s="53">
        <v>29.82</v>
      </c>
      <c r="E32" s="53"/>
      <c r="F32" s="53"/>
      <c r="G32" s="53"/>
      <c r="H32" s="53"/>
      <c r="I32" s="53"/>
      <c r="J32" s="53">
        <v>0</v>
      </c>
      <c r="K32" s="53">
        <v>0</v>
      </c>
      <c r="L32" s="53">
        <v>0</v>
      </c>
      <c r="M32" s="53">
        <v>0</v>
      </c>
      <c r="N32" s="219">
        <f>SUM(B32:M32)</f>
        <v>973.09000000000015</v>
      </c>
      <c r="O32" s="104">
        <f t="shared" si="2"/>
        <v>324.3633333333334</v>
      </c>
    </row>
    <row r="33" spans="1:15" s="25" customFormat="1" ht="12.6" customHeight="1" x14ac:dyDescent="0.2">
      <c r="A33" s="103" t="s">
        <v>254</v>
      </c>
      <c r="B33" s="53">
        <v>0</v>
      </c>
      <c r="C33" s="53">
        <v>0</v>
      </c>
      <c r="D33" s="53">
        <v>0</v>
      </c>
      <c r="E33" s="53"/>
      <c r="F33" s="53"/>
      <c r="G33" s="53"/>
      <c r="H33" s="53"/>
      <c r="I33" s="53"/>
      <c r="J33" s="53">
        <v>0</v>
      </c>
      <c r="K33" s="53">
        <v>0</v>
      </c>
      <c r="L33" s="53">
        <v>0</v>
      </c>
      <c r="M33" s="53">
        <v>0</v>
      </c>
      <c r="N33" s="219">
        <f>SUM(B33:M33)</f>
        <v>0</v>
      </c>
      <c r="O33" s="104" t="str">
        <f t="shared" si="2"/>
        <v/>
      </c>
    </row>
    <row r="34" spans="1:15" s="25" customFormat="1" ht="12.6" customHeight="1" x14ac:dyDescent="0.2">
      <c r="A34" s="103" t="s">
        <v>106</v>
      </c>
      <c r="B34" s="53">
        <v>500</v>
      </c>
      <c r="C34" s="53">
        <v>0</v>
      </c>
      <c r="D34" s="53">
        <v>1000</v>
      </c>
      <c r="E34" s="53"/>
      <c r="F34" s="53"/>
      <c r="G34" s="53"/>
      <c r="H34" s="53"/>
      <c r="I34" s="53"/>
      <c r="J34" s="53">
        <v>0</v>
      </c>
      <c r="K34" s="53">
        <v>0</v>
      </c>
      <c r="L34" s="53">
        <v>0</v>
      </c>
      <c r="M34" s="53">
        <v>0</v>
      </c>
      <c r="N34" s="219">
        <f t="shared" si="0"/>
        <v>1500</v>
      </c>
      <c r="O34" s="104">
        <f t="shared" si="2"/>
        <v>750</v>
      </c>
    </row>
    <row r="35" spans="1:15" s="25" customFormat="1" ht="12.6" customHeight="1" x14ac:dyDescent="0.2">
      <c r="A35" s="103" t="s">
        <v>546</v>
      </c>
      <c r="B35" s="53">
        <v>0</v>
      </c>
      <c r="C35" s="53">
        <v>20</v>
      </c>
      <c r="D35" s="53">
        <v>0</v>
      </c>
      <c r="E35" s="53"/>
      <c r="F35" s="53"/>
      <c r="G35" s="53"/>
      <c r="H35" s="53"/>
      <c r="I35" s="53"/>
      <c r="J35" s="53">
        <v>0</v>
      </c>
      <c r="K35" s="53">
        <v>0</v>
      </c>
      <c r="L35" s="53">
        <v>0</v>
      </c>
      <c r="M35" s="53">
        <v>0</v>
      </c>
      <c r="N35" s="219">
        <f>SUM(B35:M35)</f>
        <v>20</v>
      </c>
      <c r="O35" s="104">
        <f t="shared" si="2"/>
        <v>20</v>
      </c>
    </row>
    <row r="36" spans="1:15" s="25" customFormat="1" ht="12.6" customHeight="1" x14ac:dyDescent="0.2">
      <c r="A36" s="103" t="s">
        <v>533</v>
      </c>
      <c r="B36" s="53">
        <v>0</v>
      </c>
      <c r="C36" s="53">
        <v>0</v>
      </c>
      <c r="D36" s="53">
        <v>0</v>
      </c>
      <c r="E36" s="53"/>
      <c r="F36" s="53"/>
      <c r="G36" s="53"/>
      <c r="H36" s="53"/>
      <c r="I36" s="53"/>
      <c r="J36" s="53">
        <v>0</v>
      </c>
      <c r="K36" s="53">
        <v>0</v>
      </c>
      <c r="L36" s="53">
        <v>0</v>
      </c>
      <c r="M36" s="53">
        <v>0</v>
      </c>
      <c r="N36" s="219">
        <f>SUM(B36:M36)</f>
        <v>0</v>
      </c>
      <c r="O36" s="104" t="str">
        <f t="shared" si="2"/>
        <v/>
      </c>
    </row>
    <row r="37" spans="1:15" s="25" customFormat="1" ht="12.6" customHeight="1" x14ac:dyDescent="0.2">
      <c r="A37" s="103" t="s">
        <v>501</v>
      </c>
      <c r="B37" s="53">
        <v>0</v>
      </c>
      <c r="C37" s="53">
        <v>195.4</v>
      </c>
      <c r="D37" s="53">
        <v>326.52999999999997</v>
      </c>
      <c r="E37" s="53"/>
      <c r="F37" s="53"/>
      <c r="G37" s="53"/>
      <c r="H37" s="53"/>
      <c r="I37" s="53"/>
      <c r="J37" s="53">
        <v>0</v>
      </c>
      <c r="K37" s="53">
        <v>0</v>
      </c>
      <c r="L37" s="53">
        <v>0</v>
      </c>
      <c r="M37" s="53">
        <v>0</v>
      </c>
      <c r="N37" s="219">
        <f t="shared" si="0"/>
        <v>521.92999999999995</v>
      </c>
      <c r="O37" s="104">
        <f t="shared" si="2"/>
        <v>260.96499999999997</v>
      </c>
    </row>
    <row r="38" spans="1:15" s="25" customFormat="1" ht="12.6" customHeight="1" x14ac:dyDescent="0.2">
      <c r="A38" s="103" t="s">
        <v>95</v>
      </c>
      <c r="B38" s="53">
        <v>303.31</v>
      </c>
      <c r="C38" s="53">
        <v>238.01</v>
      </c>
      <c r="D38" s="53">
        <v>376.98</v>
      </c>
      <c r="E38" s="53"/>
      <c r="F38" s="53"/>
      <c r="G38" s="53"/>
      <c r="H38" s="53"/>
      <c r="I38" s="53"/>
      <c r="J38" s="53">
        <v>0</v>
      </c>
      <c r="K38" s="53">
        <v>0</v>
      </c>
      <c r="L38" s="53">
        <v>0</v>
      </c>
      <c r="M38" s="53">
        <v>0</v>
      </c>
      <c r="N38" s="219">
        <f t="shared" si="0"/>
        <v>918.3</v>
      </c>
      <c r="O38" s="104">
        <f t="shared" si="2"/>
        <v>306.09999999999997</v>
      </c>
    </row>
    <row r="39" spans="1:15" s="25" customFormat="1" ht="12.6" customHeight="1" x14ac:dyDescent="0.2">
      <c r="A39" s="103" t="s">
        <v>130</v>
      </c>
      <c r="B39" s="53"/>
      <c r="C39" s="53">
        <v>65</v>
      </c>
      <c r="D39" s="53">
        <v>0</v>
      </c>
      <c r="E39" s="53"/>
      <c r="F39" s="53"/>
      <c r="G39" s="53"/>
      <c r="H39" s="53"/>
      <c r="I39" s="53"/>
      <c r="J39" s="53">
        <v>0</v>
      </c>
      <c r="K39" s="53">
        <v>0</v>
      </c>
      <c r="L39" s="53">
        <v>0</v>
      </c>
      <c r="M39" s="53">
        <v>0</v>
      </c>
      <c r="N39" s="219"/>
      <c r="O39" s="104">
        <f>IFERROR(AVERAGEIF(B39:M39,"&gt;0"),"")</f>
        <v>65</v>
      </c>
    </row>
    <row r="40" spans="1:15" s="25" customFormat="1" ht="12.6" customHeight="1" x14ac:dyDescent="0.2">
      <c r="A40" s="103" t="s">
        <v>98</v>
      </c>
      <c r="B40" s="53">
        <v>0</v>
      </c>
      <c r="C40" s="53">
        <v>0</v>
      </c>
      <c r="D40" s="53">
        <v>0</v>
      </c>
      <c r="E40" s="53"/>
      <c r="F40" s="53"/>
      <c r="G40" s="53"/>
      <c r="H40" s="53"/>
      <c r="I40" s="53"/>
      <c r="J40" s="53">
        <v>0</v>
      </c>
      <c r="K40" s="53">
        <v>0</v>
      </c>
      <c r="L40" s="53">
        <v>0</v>
      </c>
      <c r="M40" s="53">
        <v>0</v>
      </c>
      <c r="N40" s="219">
        <f t="shared" si="0"/>
        <v>0</v>
      </c>
      <c r="O40" s="104" t="str">
        <f t="shared" si="2"/>
        <v/>
      </c>
    </row>
    <row r="41" spans="1:15" s="25" customFormat="1" ht="12.6" customHeight="1" x14ac:dyDescent="0.2">
      <c r="A41" s="103" t="s">
        <v>99</v>
      </c>
      <c r="B41" s="53">
        <v>0</v>
      </c>
      <c r="C41" s="53">
        <v>0</v>
      </c>
      <c r="D41" s="53">
        <v>1228.51</v>
      </c>
      <c r="E41" s="53"/>
      <c r="F41" s="53"/>
      <c r="G41" s="53"/>
      <c r="H41" s="53"/>
      <c r="I41" s="53"/>
      <c r="J41" s="53">
        <v>0</v>
      </c>
      <c r="K41" s="53">
        <v>0</v>
      </c>
      <c r="L41" s="53">
        <v>0</v>
      </c>
      <c r="M41" s="53">
        <v>0</v>
      </c>
      <c r="N41" s="219">
        <f t="shared" si="0"/>
        <v>1228.51</v>
      </c>
      <c r="O41" s="104">
        <f t="shared" si="2"/>
        <v>1228.51</v>
      </c>
    </row>
    <row r="42" spans="1:15" s="25" customFormat="1" ht="12.6" customHeight="1" x14ac:dyDescent="0.2">
      <c r="A42" s="103" t="s">
        <v>248</v>
      </c>
      <c r="B42" s="53">
        <v>0</v>
      </c>
      <c r="C42" s="53">
        <v>0</v>
      </c>
      <c r="D42" s="53">
        <v>50</v>
      </c>
      <c r="E42" s="53"/>
      <c r="F42" s="53"/>
      <c r="G42" s="53"/>
      <c r="H42" s="53"/>
      <c r="I42" s="53"/>
      <c r="J42" s="53">
        <v>0</v>
      </c>
      <c r="K42" s="53">
        <v>0</v>
      </c>
      <c r="L42" s="53">
        <v>0</v>
      </c>
      <c r="M42" s="53">
        <v>0</v>
      </c>
      <c r="N42" s="219">
        <f>SUM(B42:M42)</f>
        <v>50</v>
      </c>
      <c r="O42" s="104">
        <f t="shared" si="2"/>
        <v>50</v>
      </c>
    </row>
    <row r="43" spans="1:15" s="25" customFormat="1" ht="12.6" customHeight="1" x14ac:dyDescent="0.2">
      <c r="A43" s="103" t="s">
        <v>104</v>
      </c>
      <c r="B43" s="53">
        <v>0</v>
      </c>
      <c r="C43" s="53">
        <v>0</v>
      </c>
      <c r="D43" s="53">
        <v>162</v>
      </c>
      <c r="E43" s="53"/>
      <c r="F43" s="53"/>
      <c r="G43" s="53"/>
      <c r="H43" s="53"/>
      <c r="I43" s="53"/>
      <c r="J43" s="53">
        <v>0</v>
      </c>
      <c r="K43" s="53">
        <v>0</v>
      </c>
      <c r="L43" s="53">
        <v>0</v>
      </c>
      <c r="M43" s="53">
        <v>0</v>
      </c>
      <c r="N43" s="219">
        <f t="shared" si="0"/>
        <v>162</v>
      </c>
      <c r="O43" s="104">
        <f t="shared" si="2"/>
        <v>162</v>
      </c>
    </row>
    <row r="44" spans="1:15" s="25" customFormat="1" ht="12.6" customHeight="1" x14ac:dyDescent="0.2">
      <c r="A44" s="103" t="s">
        <v>175</v>
      </c>
      <c r="B44" s="53">
        <v>0</v>
      </c>
      <c r="C44" s="53">
        <v>0</v>
      </c>
      <c r="D44" s="53">
        <v>0</v>
      </c>
      <c r="E44" s="53"/>
      <c r="F44" s="53"/>
      <c r="G44" s="53"/>
      <c r="H44" s="53"/>
      <c r="I44" s="53"/>
      <c r="J44" s="53">
        <v>0</v>
      </c>
      <c r="K44" s="53">
        <v>0</v>
      </c>
      <c r="L44" s="53">
        <v>0</v>
      </c>
      <c r="M44" s="53">
        <v>0</v>
      </c>
      <c r="N44" s="219">
        <f>SUM(B44:M44)</f>
        <v>0</v>
      </c>
      <c r="O44" s="104" t="str">
        <f t="shared" si="2"/>
        <v/>
      </c>
    </row>
    <row r="45" spans="1:15" s="25" customFormat="1" ht="12.6" customHeight="1" x14ac:dyDescent="0.2">
      <c r="A45" s="103" t="s">
        <v>75</v>
      </c>
      <c r="B45" s="53">
        <v>553</v>
      </c>
      <c r="C45" s="53">
        <v>550.51</v>
      </c>
      <c r="D45" s="53">
        <v>0</v>
      </c>
      <c r="E45" s="53"/>
      <c r="F45" s="53"/>
      <c r="G45" s="53"/>
      <c r="H45" s="53"/>
      <c r="I45" s="53"/>
      <c r="J45" s="53">
        <v>0</v>
      </c>
      <c r="K45" s="53">
        <v>0</v>
      </c>
      <c r="L45" s="53">
        <v>0</v>
      </c>
      <c r="M45" s="53">
        <v>0</v>
      </c>
      <c r="N45" s="219">
        <f t="shared" si="0"/>
        <v>1103.51</v>
      </c>
      <c r="O45" s="104">
        <f t="shared" si="2"/>
        <v>551.755</v>
      </c>
    </row>
    <row r="46" spans="1:15" s="25" customFormat="1" ht="12.6" customHeight="1" x14ac:dyDescent="0.2">
      <c r="A46" s="103" t="s">
        <v>79</v>
      </c>
      <c r="B46" s="53">
        <v>42</v>
      </c>
      <c r="C46" s="53">
        <v>42</v>
      </c>
      <c r="D46" s="53">
        <v>42</v>
      </c>
      <c r="E46" s="53"/>
      <c r="F46" s="53"/>
      <c r="G46" s="53"/>
      <c r="H46" s="53"/>
      <c r="I46" s="53"/>
      <c r="J46" s="53">
        <v>0</v>
      </c>
      <c r="K46" s="53">
        <v>0</v>
      </c>
      <c r="L46" s="53">
        <v>0</v>
      </c>
      <c r="M46" s="53">
        <v>0</v>
      </c>
      <c r="N46" s="219">
        <f t="shared" si="0"/>
        <v>126</v>
      </c>
      <c r="O46" s="104">
        <f t="shared" si="2"/>
        <v>42</v>
      </c>
    </row>
    <row r="47" spans="1:15" s="25" customFormat="1" ht="12.6" customHeight="1" x14ac:dyDescent="0.2">
      <c r="A47" s="103" t="s">
        <v>81</v>
      </c>
      <c r="B47" s="53">
        <v>88.74</v>
      </c>
      <c r="C47" s="53">
        <v>88.74</v>
      </c>
      <c r="D47" s="53">
        <v>88.74</v>
      </c>
      <c r="E47" s="53"/>
      <c r="F47" s="53"/>
      <c r="G47" s="53"/>
      <c r="H47" s="53"/>
      <c r="I47" s="53"/>
      <c r="J47" s="53">
        <v>0</v>
      </c>
      <c r="K47" s="53">
        <v>0</v>
      </c>
      <c r="L47" s="53">
        <v>0</v>
      </c>
      <c r="M47" s="53">
        <v>0</v>
      </c>
      <c r="N47" s="219">
        <f t="shared" si="0"/>
        <v>266.21999999999997</v>
      </c>
      <c r="O47" s="104">
        <f t="shared" si="2"/>
        <v>88.74</v>
      </c>
    </row>
    <row r="48" spans="1:15" s="25" customFormat="1" ht="12.6" customHeight="1" x14ac:dyDescent="0.2">
      <c r="A48" s="103" t="s">
        <v>87</v>
      </c>
      <c r="B48" s="53">
        <v>54</v>
      </c>
      <c r="C48" s="53">
        <v>576.19000000000005</v>
      </c>
      <c r="D48" s="53">
        <v>54</v>
      </c>
      <c r="E48" s="53"/>
      <c r="F48" s="53"/>
      <c r="G48" s="53"/>
      <c r="H48" s="53"/>
      <c r="I48" s="53"/>
      <c r="J48" s="53">
        <v>0</v>
      </c>
      <c r="K48" s="53">
        <v>0</v>
      </c>
      <c r="L48" s="53">
        <v>0</v>
      </c>
      <c r="M48" s="53">
        <v>0</v>
      </c>
      <c r="N48" s="219">
        <f t="shared" si="0"/>
        <v>684.19</v>
      </c>
      <c r="O48" s="104">
        <f t="shared" si="2"/>
        <v>228.06333333333336</v>
      </c>
    </row>
    <row r="49" spans="1:16" s="25" customFormat="1" ht="12.6" customHeight="1" x14ac:dyDescent="0.2">
      <c r="A49" s="260" t="s">
        <v>347</v>
      </c>
      <c r="B49" s="53">
        <v>0</v>
      </c>
      <c r="C49" s="53">
        <v>0</v>
      </c>
      <c r="D49" s="53">
        <v>0</v>
      </c>
      <c r="E49" s="53"/>
      <c r="F49" s="53"/>
      <c r="G49" s="53"/>
      <c r="H49" s="53"/>
      <c r="I49" s="53"/>
      <c r="J49" s="53">
        <v>0</v>
      </c>
      <c r="K49" s="53">
        <v>0</v>
      </c>
      <c r="L49" s="53">
        <v>0</v>
      </c>
      <c r="M49" s="53">
        <v>0</v>
      </c>
      <c r="N49" s="219">
        <f t="shared" si="0"/>
        <v>0</v>
      </c>
      <c r="O49" s="104" t="str">
        <f t="shared" si="2"/>
        <v/>
      </c>
    </row>
    <row r="50" spans="1:16" s="25" customFormat="1" ht="12.6" customHeight="1" thickBot="1" x14ac:dyDescent="0.25">
      <c r="A50" s="163" t="s">
        <v>1</v>
      </c>
      <c r="B50" s="164">
        <f>SUM(B7:B49)</f>
        <v>1910.34</v>
      </c>
      <c r="C50" s="164">
        <f>SUM(C7:C49)</f>
        <v>3804.61</v>
      </c>
      <c r="D50" s="164">
        <f>SUM(D7:D49)</f>
        <v>4342.0899999999992</v>
      </c>
      <c r="E50" s="164">
        <f t="shared" ref="E50:K50" si="4">SUM(E7:E48)</f>
        <v>0</v>
      </c>
      <c r="F50" s="164">
        <f t="shared" si="4"/>
        <v>0</v>
      </c>
      <c r="G50" s="164">
        <f>SUM(G7:G49)</f>
        <v>0</v>
      </c>
      <c r="H50" s="164">
        <f>SUM(H7:H49)</f>
        <v>0</v>
      </c>
      <c r="I50" s="164">
        <f t="shared" si="4"/>
        <v>0</v>
      </c>
      <c r="J50" s="164">
        <f t="shared" si="4"/>
        <v>0</v>
      </c>
      <c r="K50" s="164">
        <f t="shared" si="4"/>
        <v>0</v>
      </c>
      <c r="L50" s="164">
        <f>SUM(L7:L49)</f>
        <v>0</v>
      </c>
      <c r="M50" s="164">
        <f>SUM(M7:M49)</f>
        <v>0</v>
      </c>
      <c r="N50" s="164">
        <f>SUM(N7:N49)</f>
        <v>9992.0400000000009</v>
      </c>
      <c r="O50" s="165">
        <f>IFERROR(AVERAGE(B50),"")</f>
        <v>1910.34</v>
      </c>
    </row>
    <row r="51" spans="1:16" s="70" customFormat="1" ht="12.6" customHeight="1" thickBo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4"/>
    </row>
    <row r="52" spans="1:16" s="70" customFormat="1" ht="12.6" customHeight="1" thickBot="1" x14ac:dyDescent="0.25">
      <c r="A52" s="71" t="s">
        <v>2</v>
      </c>
      <c r="B52" s="133">
        <f t="shared" ref="B52:O52" si="5">B6</f>
        <v>43831</v>
      </c>
      <c r="C52" s="134">
        <f t="shared" si="5"/>
        <v>43862</v>
      </c>
      <c r="D52" s="134">
        <f t="shared" si="5"/>
        <v>43891</v>
      </c>
      <c r="E52" s="134">
        <f t="shared" si="5"/>
        <v>43922</v>
      </c>
      <c r="F52" s="134">
        <f t="shared" si="5"/>
        <v>43952</v>
      </c>
      <c r="G52" s="134">
        <f t="shared" si="5"/>
        <v>43983</v>
      </c>
      <c r="H52" s="134">
        <f t="shared" si="5"/>
        <v>44013</v>
      </c>
      <c r="I52" s="134">
        <f t="shared" si="5"/>
        <v>44044</v>
      </c>
      <c r="J52" s="134">
        <f t="shared" si="5"/>
        <v>44075</v>
      </c>
      <c r="K52" s="134">
        <f t="shared" si="5"/>
        <v>44105</v>
      </c>
      <c r="L52" s="134">
        <f t="shared" si="5"/>
        <v>44136</v>
      </c>
      <c r="M52" s="134">
        <f t="shared" si="5"/>
        <v>44166</v>
      </c>
      <c r="N52" s="135" t="str">
        <f t="shared" si="5"/>
        <v>Total</v>
      </c>
      <c r="O52" s="136" t="str">
        <f t="shared" si="5"/>
        <v>Média</v>
      </c>
    </row>
    <row r="53" spans="1:16" s="25" customFormat="1" ht="12.6" customHeight="1" x14ac:dyDescent="0.2">
      <c r="A53" s="109" t="s">
        <v>5</v>
      </c>
      <c r="B53" s="53">
        <v>0</v>
      </c>
      <c r="C53" s="53">
        <v>4000</v>
      </c>
      <c r="D53" s="53">
        <v>4500</v>
      </c>
      <c r="E53" s="53"/>
      <c r="F53" s="53"/>
      <c r="G53" s="53"/>
      <c r="H53" s="53"/>
      <c r="I53" s="53"/>
      <c r="J53" s="53">
        <v>0</v>
      </c>
      <c r="K53" s="53">
        <v>0</v>
      </c>
      <c r="L53" s="53">
        <v>0</v>
      </c>
      <c r="M53" s="53">
        <v>0</v>
      </c>
      <c r="N53" s="219">
        <f t="shared" ref="N53:N63" si="6">SUM(B53:M53)</f>
        <v>8500</v>
      </c>
      <c r="O53" s="104">
        <f>IFERROR(AVERAGEIF(B53:M53,"&gt;0"),"")</f>
        <v>4250</v>
      </c>
    </row>
    <row r="54" spans="1:16" s="25" customFormat="1" ht="12.6" customHeight="1" x14ac:dyDescent="0.2">
      <c r="A54" s="109" t="s">
        <v>568</v>
      </c>
      <c r="B54" s="53">
        <v>0</v>
      </c>
      <c r="C54" s="53">
        <v>403.19</v>
      </c>
      <c r="D54" s="53">
        <v>0</v>
      </c>
      <c r="E54" s="53"/>
      <c r="F54" s="53"/>
      <c r="G54" s="53"/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219">
        <f t="shared" si="6"/>
        <v>403.19</v>
      </c>
      <c r="O54" s="104">
        <f t="shared" ref="O54:O62" si="7">IFERROR(AVERAGEIF(B54:M54,"&gt;0"),"")</f>
        <v>403.19</v>
      </c>
    </row>
    <row r="55" spans="1:16" s="25" customFormat="1" ht="12.6" customHeight="1" x14ac:dyDescent="0.2">
      <c r="A55" s="109" t="s">
        <v>569</v>
      </c>
      <c r="B55" s="53">
        <v>0</v>
      </c>
      <c r="C55" s="53">
        <v>0</v>
      </c>
      <c r="D55" s="53">
        <v>0</v>
      </c>
      <c r="E55" s="53"/>
      <c r="F55" s="53"/>
      <c r="G55" s="53"/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219">
        <f t="shared" si="6"/>
        <v>0</v>
      </c>
      <c r="O55" s="104" t="str">
        <f t="shared" si="7"/>
        <v/>
      </c>
    </row>
    <row r="56" spans="1:16" s="25" customFormat="1" ht="12.6" customHeight="1" x14ac:dyDescent="0.2">
      <c r="A56" s="109" t="s">
        <v>455</v>
      </c>
      <c r="B56" s="53">
        <v>0</v>
      </c>
      <c r="C56" s="53">
        <v>0</v>
      </c>
      <c r="D56" s="53">
        <v>0</v>
      </c>
      <c r="E56" s="53"/>
      <c r="F56" s="53"/>
      <c r="G56" s="53"/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219">
        <f t="shared" si="6"/>
        <v>0</v>
      </c>
      <c r="O56" s="104" t="str">
        <f t="shared" si="7"/>
        <v/>
      </c>
    </row>
    <row r="57" spans="1:16" s="25" customFormat="1" ht="12.6" customHeight="1" x14ac:dyDescent="0.2">
      <c r="A57" s="109" t="s">
        <v>557</v>
      </c>
      <c r="B57" s="53">
        <v>0</v>
      </c>
      <c r="C57" s="53">
        <v>0</v>
      </c>
      <c r="D57" s="53">
        <v>685</v>
      </c>
      <c r="E57" s="53"/>
      <c r="F57" s="53"/>
      <c r="G57" s="53"/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219">
        <f t="shared" si="6"/>
        <v>685</v>
      </c>
      <c r="O57" s="104">
        <f t="shared" si="7"/>
        <v>685</v>
      </c>
    </row>
    <row r="58" spans="1:16" s="25" customFormat="1" ht="12.6" customHeight="1" x14ac:dyDescent="0.2">
      <c r="A58" s="109" t="s">
        <v>321</v>
      </c>
      <c r="B58" s="53">
        <v>0</v>
      </c>
      <c r="C58" s="53">
        <v>0</v>
      </c>
      <c r="D58" s="53">
        <v>0</v>
      </c>
      <c r="E58" s="53"/>
      <c r="F58" s="53"/>
      <c r="G58" s="53"/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219">
        <f t="shared" si="6"/>
        <v>0</v>
      </c>
      <c r="O58" s="104" t="str">
        <f t="shared" si="7"/>
        <v/>
      </c>
    </row>
    <row r="59" spans="1:16" s="25" customFormat="1" ht="12.6" customHeight="1" x14ac:dyDescent="0.2">
      <c r="A59" s="109" t="s">
        <v>356</v>
      </c>
      <c r="B59" s="53">
        <v>141</v>
      </c>
      <c r="C59" s="53">
        <v>0</v>
      </c>
      <c r="D59" s="53">
        <v>0</v>
      </c>
      <c r="E59" s="53"/>
      <c r="F59" s="53"/>
      <c r="G59" s="53"/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219">
        <f t="shared" si="6"/>
        <v>141</v>
      </c>
      <c r="O59" s="104">
        <f t="shared" si="7"/>
        <v>141</v>
      </c>
    </row>
    <row r="60" spans="1:16" s="25" customFormat="1" ht="12.6" customHeight="1" x14ac:dyDescent="0.2">
      <c r="A60" s="110" t="s">
        <v>363</v>
      </c>
      <c r="B60" s="53">
        <v>79.86</v>
      </c>
      <c r="C60" s="53">
        <v>57.86</v>
      </c>
      <c r="D60" s="53">
        <v>53.3</v>
      </c>
      <c r="E60" s="53"/>
      <c r="F60" s="53"/>
      <c r="G60" s="53"/>
      <c r="H60" s="53"/>
      <c r="I60" s="53"/>
      <c r="J60" s="53">
        <v>0</v>
      </c>
      <c r="K60" s="53">
        <v>0</v>
      </c>
      <c r="L60" s="53">
        <v>0</v>
      </c>
      <c r="M60" s="53">
        <v>0</v>
      </c>
      <c r="N60" s="219">
        <f t="shared" si="6"/>
        <v>191.01999999999998</v>
      </c>
      <c r="O60" s="104">
        <f t="shared" si="7"/>
        <v>63.673333333333325</v>
      </c>
    </row>
    <row r="61" spans="1:16" s="25" customFormat="1" ht="12.6" customHeight="1" x14ac:dyDescent="0.2">
      <c r="A61" s="110" t="s">
        <v>652</v>
      </c>
      <c r="B61" s="53"/>
      <c r="C61" s="53"/>
      <c r="D61" s="53"/>
      <c r="E61" s="53"/>
      <c r="F61" s="53"/>
      <c r="G61" s="53"/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219">
        <f t="shared" si="6"/>
        <v>0</v>
      </c>
      <c r="O61" s="104" t="str">
        <f t="shared" si="7"/>
        <v/>
      </c>
    </row>
    <row r="62" spans="1:16" s="25" customFormat="1" ht="12.6" customHeight="1" x14ac:dyDescent="0.2">
      <c r="A62" s="110" t="s">
        <v>3</v>
      </c>
      <c r="B62" s="53">
        <v>0</v>
      </c>
      <c r="C62" s="53">
        <v>24.9</v>
      </c>
      <c r="D62" s="53">
        <v>0</v>
      </c>
      <c r="E62" s="53"/>
      <c r="F62" s="53"/>
      <c r="G62" s="53"/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219">
        <f t="shared" si="6"/>
        <v>24.9</v>
      </c>
      <c r="O62" s="104">
        <f t="shared" si="7"/>
        <v>24.9</v>
      </c>
    </row>
    <row r="63" spans="1:16" s="25" customFormat="1" ht="12.6" customHeight="1" thickBot="1" x14ac:dyDescent="0.25">
      <c r="A63" s="171" t="s">
        <v>1</v>
      </c>
      <c r="B63" s="184">
        <f t="shared" ref="B63:M63" si="8">SUM(B53:B62)</f>
        <v>220.86</v>
      </c>
      <c r="C63" s="184">
        <f t="shared" si="8"/>
        <v>4485.9499999999989</v>
      </c>
      <c r="D63" s="184">
        <f t="shared" si="8"/>
        <v>5238.3</v>
      </c>
      <c r="E63" s="184">
        <f t="shared" si="8"/>
        <v>0</v>
      </c>
      <c r="F63" s="184">
        <f t="shared" si="8"/>
        <v>0</v>
      </c>
      <c r="G63" s="184">
        <f t="shared" si="8"/>
        <v>0</v>
      </c>
      <c r="H63" s="184">
        <f t="shared" si="8"/>
        <v>0</v>
      </c>
      <c r="I63" s="184">
        <f t="shared" si="8"/>
        <v>0</v>
      </c>
      <c r="J63" s="184">
        <f t="shared" si="8"/>
        <v>0</v>
      </c>
      <c r="K63" s="184">
        <f t="shared" si="8"/>
        <v>0</v>
      </c>
      <c r="L63" s="184">
        <f t="shared" si="8"/>
        <v>0</v>
      </c>
      <c r="M63" s="184">
        <f t="shared" si="8"/>
        <v>0</v>
      </c>
      <c r="N63" s="191">
        <f t="shared" si="6"/>
        <v>9945.1099999999988</v>
      </c>
      <c r="O63" s="294">
        <f>IFERROR(AVERAGEIF(B63:M63,"&gt;0"),"")</f>
        <v>3315.0366666666664</v>
      </c>
    </row>
    <row r="64" spans="1:16" s="25" customFormat="1" ht="12.6" customHeight="1" thickBot="1" x14ac:dyDescent="0.25">
      <c r="A64" s="4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11"/>
      <c r="O64" s="39"/>
    </row>
    <row r="65" spans="1:15" s="34" customFormat="1" ht="12.6" customHeight="1" thickBot="1" x14ac:dyDescent="0.25">
      <c r="A65" s="180" t="s">
        <v>9</v>
      </c>
      <c r="B65" s="181">
        <f>'[2]2020'!C33</f>
        <v>35929.129999999997</v>
      </c>
      <c r="C65" s="181">
        <f>'[2]2020'!D33</f>
        <v>35887.449999999997</v>
      </c>
      <c r="D65" s="181">
        <f>'[2]2020'!E33</f>
        <v>35683.379999999997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f>'[2]2020'!K33</f>
        <v>0</v>
      </c>
      <c r="K65" s="181">
        <f>'[2]2020'!L33</f>
        <v>0</v>
      </c>
      <c r="L65" s="181">
        <f>'[2]2020'!M33</f>
        <v>0</v>
      </c>
      <c r="M65" s="181">
        <f>'[2]2020'!N33</f>
        <v>0</v>
      </c>
      <c r="N65" s="42"/>
      <c r="O65" s="42"/>
    </row>
    <row r="66" spans="1:15" s="25" customFormat="1" ht="12" x14ac:dyDescent="0.2">
      <c r="N66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.35433070866141736" top="0.39370078740157483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E50:F50 I50:K50" formulaRange="1"/>
    <ignoredError sqref="L50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1"/>
  <dimension ref="A1:Q81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140625" style="44" customWidth="1"/>
    <col min="2" max="3" width="9.85546875" style="44" bestFit="1" customWidth="1"/>
    <col min="4" max="4" width="10" style="44" bestFit="1" customWidth="1"/>
    <col min="5" max="5" width="11" style="44" bestFit="1" customWidth="1"/>
    <col min="6" max="6" width="12.42578125" style="44" customWidth="1"/>
    <col min="7" max="7" width="11" style="44" bestFit="1" customWidth="1"/>
    <col min="8" max="8" width="11.140625" style="44" customWidth="1"/>
    <col min="9" max="12" width="10" style="44" bestFit="1" customWidth="1"/>
    <col min="13" max="13" width="11.28515625" style="44" customWidth="1"/>
    <col min="14" max="14" width="11" style="212" bestFit="1" customWidth="1"/>
    <col min="15" max="15" width="11" style="44" bestFit="1" customWidth="1"/>
    <col min="16" max="16384" width="9.140625" style="44"/>
  </cols>
  <sheetData>
    <row r="1" spans="1:17" x14ac:dyDescent="0.2">
      <c r="A1" s="543" t="str">
        <f>APUCARANA!A1</f>
        <v xml:space="preserve">ORDEM DOS ADVOGADOS DO BRASIL - Seção PR 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</row>
    <row r="2" spans="1:17" ht="14.1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7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7" ht="12.6" customHeight="1" x14ac:dyDescent="0.2">
      <c r="A4" s="577" t="s">
        <v>35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9"/>
    </row>
    <row r="5" spans="1:17" ht="12.6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08"/>
      <c r="O5" s="46"/>
    </row>
    <row r="6" spans="1:17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7" s="25" customFormat="1" ht="12.6" customHeight="1" x14ac:dyDescent="0.2">
      <c r="A7" s="103" t="s">
        <v>82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>
        <v>0</v>
      </c>
      <c r="K7" s="27">
        <v>0</v>
      </c>
      <c r="L7" s="27">
        <v>0</v>
      </c>
      <c r="M7" s="27">
        <v>0</v>
      </c>
      <c r="N7" s="179">
        <f t="shared" ref="N7:N43" si="0">SUM(B7:M7)</f>
        <v>0</v>
      </c>
      <c r="O7" s="104" t="str">
        <f>IFERROR(AVERAGEIF(B7:M7,"&gt;0"),"")</f>
        <v/>
      </c>
    </row>
    <row r="8" spans="1:17" s="25" customFormat="1" ht="12.6" customHeight="1" x14ac:dyDescent="0.2">
      <c r="A8" s="103" t="s">
        <v>396</v>
      </c>
      <c r="B8" s="27">
        <v>0</v>
      </c>
      <c r="C8" s="27">
        <v>0</v>
      </c>
      <c r="D8" s="27">
        <v>0</v>
      </c>
      <c r="E8" s="27"/>
      <c r="F8" s="27"/>
      <c r="G8" s="27"/>
      <c r="H8" s="27"/>
      <c r="I8" s="27"/>
      <c r="J8" s="27">
        <v>0</v>
      </c>
      <c r="K8" s="27">
        <v>0</v>
      </c>
      <c r="L8" s="27">
        <v>0</v>
      </c>
      <c r="M8" s="27">
        <v>0</v>
      </c>
      <c r="N8" s="179">
        <f t="shared" si="0"/>
        <v>0</v>
      </c>
      <c r="O8" s="104" t="str">
        <f t="shared" ref="O8:O62" si="1">IFERROR(AVERAGEIF(B8:M8,"&gt;0"),"")</f>
        <v/>
      </c>
    </row>
    <row r="9" spans="1:17" s="25" customFormat="1" ht="12.6" customHeight="1" x14ac:dyDescent="0.2">
      <c r="A9" s="103" t="s">
        <v>113</v>
      </c>
      <c r="B9" s="27">
        <v>0</v>
      </c>
      <c r="C9" s="27">
        <v>0</v>
      </c>
      <c r="D9" s="27">
        <v>0</v>
      </c>
      <c r="E9" s="27"/>
      <c r="F9" s="27"/>
      <c r="G9" s="27"/>
      <c r="H9" s="27"/>
      <c r="I9" s="27"/>
      <c r="J9" s="27">
        <v>0</v>
      </c>
      <c r="K9" s="27">
        <v>0</v>
      </c>
      <c r="L9" s="27">
        <v>0</v>
      </c>
      <c r="M9" s="27">
        <v>0</v>
      </c>
      <c r="N9" s="179">
        <f t="shared" si="0"/>
        <v>0</v>
      </c>
      <c r="O9" s="104" t="str">
        <f t="shared" si="1"/>
        <v/>
      </c>
    </row>
    <row r="10" spans="1:17" s="25" customFormat="1" ht="12.6" customHeight="1" x14ac:dyDescent="0.2">
      <c r="A10" s="103" t="s">
        <v>570</v>
      </c>
      <c r="B10" s="27">
        <v>105.01</v>
      </c>
      <c r="C10" s="27">
        <v>125.82</v>
      </c>
      <c r="D10" s="27">
        <v>83</v>
      </c>
      <c r="E10" s="27"/>
      <c r="F10" s="27"/>
      <c r="G10" s="27"/>
      <c r="H10" s="27"/>
      <c r="I10" s="27"/>
      <c r="J10" s="27">
        <v>0</v>
      </c>
      <c r="K10" s="27">
        <v>0</v>
      </c>
      <c r="L10" s="27">
        <v>0</v>
      </c>
      <c r="M10" s="27">
        <v>0</v>
      </c>
      <c r="N10" s="179">
        <f t="shared" si="0"/>
        <v>313.83</v>
      </c>
      <c r="O10" s="104">
        <f t="shared" si="1"/>
        <v>104.61</v>
      </c>
    </row>
    <row r="11" spans="1:17" s="25" customFormat="1" ht="12.6" customHeight="1" x14ac:dyDescent="0.2">
      <c r="A11" s="103" t="s">
        <v>316</v>
      </c>
      <c r="B11" s="27">
        <v>0</v>
      </c>
      <c r="C11" s="27">
        <v>0</v>
      </c>
      <c r="D11" s="27">
        <v>170</v>
      </c>
      <c r="E11" s="27"/>
      <c r="F11" s="27"/>
      <c r="G11" s="27"/>
      <c r="H11" s="27"/>
      <c r="I11" s="27"/>
      <c r="J11" s="27">
        <v>0</v>
      </c>
      <c r="K11" s="27">
        <v>0</v>
      </c>
      <c r="L11" s="27">
        <v>0</v>
      </c>
      <c r="M11" s="27">
        <v>0</v>
      </c>
      <c r="N11" s="179">
        <f t="shared" si="0"/>
        <v>170</v>
      </c>
      <c r="O11" s="104">
        <f t="shared" si="1"/>
        <v>170</v>
      </c>
    </row>
    <row r="12" spans="1:17" s="25" customFormat="1" ht="12.6" customHeight="1" x14ac:dyDescent="0.2">
      <c r="A12" s="103" t="s">
        <v>228</v>
      </c>
      <c r="B12" s="27">
        <v>0</v>
      </c>
      <c r="C12" s="27">
        <v>0</v>
      </c>
      <c r="D12" s="27">
        <v>0</v>
      </c>
      <c r="E12" s="27"/>
      <c r="F12" s="27"/>
      <c r="G12" s="27"/>
      <c r="H12" s="27"/>
      <c r="I12" s="27"/>
      <c r="J12" s="27">
        <v>0</v>
      </c>
      <c r="K12" s="27">
        <v>0</v>
      </c>
      <c r="L12" s="27">
        <v>0</v>
      </c>
      <c r="M12" s="27">
        <v>0</v>
      </c>
      <c r="N12" s="179">
        <f>SUM(B12:M12)</f>
        <v>0</v>
      </c>
      <c r="O12" s="104" t="str">
        <f t="shared" si="1"/>
        <v/>
      </c>
    </row>
    <row r="13" spans="1:17" s="25" customFormat="1" ht="12.6" customHeight="1" x14ac:dyDescent="0.2">
      <c r="A13" s="103" t="s">
        <v>157</v>
      </c>
      <c r="B13" s="27">
        <v>0</v>
      </c>
      <c r="C13" s="27">
        <v>0</v>
      </c>
      <c r="D13" s="27">
        <v>0</v>
      </c>
      <c r="E13" s="27"/>
      <c r="F13" s="27"/>
      <c r="G13" s="27"/>
      <c r="H13" s="27"/>
      <c r="I13" s="27"/>
      <c r="J13" s="27">
        <v>0</v>
      </c>
      <c r="K13" s="27">
        <v>0</v>
      </c>
      <c r="L13" s="27">
        <v>0</v>
      </c>
      <c r="M13" s="27">
        <v>0</v>
      </c>
      <c r="N13" s="179">
        <f t="shared" si="0"/>
        <v>0</v>
      </c>
      <c r="O13" s="104" t="str">
        <f t="shared" si="1"/>
        <v/>
      </c>
    </row>
    <row r="14" spans="1:17" s="25" customFormat="1" ht="12.6" customHeight="1" x14ac:dyDescent="0.2">
      <c r="A14" s="103" t="s">
        <v>131</v>
      </c>
      <c r="B14" s="27">
        <v>0</v>
      </c>
      <c r="C14" s="27">
        <v>0</v>
      </c>
      <c r="D14" s="27">
        <v>0</v>
      </c>
      <c r="E14" s="27"/>
      <c r="F14" s="27"/>
      <c r="G14" s="27"/>
      <c r="H14" s="27"/>
      <c r="I14" s="27"/>
      <c r="J14" s="27">
        <v>0</v>
      </c>
      <c r="K14" s="27">
        <v>0</v>
      </c>
      <c r="L14" s="27">
        <v>0</v>
      </c>
      <c r="M14" s="27">
        <v>0</v>
      </c>
      <c r="N14" s="179">
        <f t="shared" si="0"/>
        <v>0</v>
      </c>
      <c r="O14" s="104" t="str">
        <f t="shared" si="1"/>
        <v/>
      </c>
    </row>
    <row r="15" spans="1:17" s="25" customFormat="1" ht="12.6" customHeight="1" x14ac:dyDescent="0.2">
      <c r="A15" s="103" t="s">
        <v>167</v>
      </c>
      <c r="B15" s="27">
        <v>16380</v>
      </c>
      <c r="C15" s="27">
        <v>9840</v>
      </c>
      <c r="D15" s="27">
        <v>17905</v>
      </c>
      <c r="E15" s="27"/>
      <c r="F15" s="27"/>
      <c r="G15" s="27"/>
      <c r="H15" s="27"/>
      <c r="I15" s="27"/>
      <c r="J15" s="27">
        <v>0</v>
      </c>
      <c r="K15" s="27">
        <v>0</v>
      </c>
      <c r="L15" s="27">
        <v>0</v>
      </c>
      <c r="M15" s="27">
        <v>0</v>
      </c>
      <c r="N15" s="179">
        <f t="shared" si="0"/>
        <v>44125</v>
      </c>
      <c r="O15" s="104">
        <f t="shared" si="1"/>
        <v>14708.333333333334</v>
      </c>
    </row>
    <row r="16" spans="1:17" s="25" customFormat="1" ht="12.6" customHeight="1" x14ac:dyDescent="0.2">
      <c r="A16" s="103" t="s">
        <v>154</v>
      </c>
      <c r="B16" s="27">
        <v>4499.9799999999996</v>
      </c>
      <c r="C16" s="27">
        <v>450</v>
      </c>
      <c r="D16" s="27">
        <v>0</v>
      </c>
      <c r="E16" s="27"/>
      <c r="F16" s="27"/>
      <c r="G16" s="27"/>
      <c r="H16" s="27"/>
      <c r="I16" s="27"/>
      <c r="J16" s="27">
        <v>0</v>
      </c>
      <c r="K16" s="27">
        <v>0</v>
      </c>
      <c r="L16" s="27">
        <v>0</v>
      </c>
      <c r="M16" s="27">
        <v>0</v>
      </c>
      <c r="N16" s="179">
        <f t="shared" si="0"/>
        <v>4949.9799999999996</v>
      </c>
      <c r="O16" s="104">
        <f t="shared" si="1"/>
        <v>2474.9899999999998</v>
      </c>
      <c r="Q16" s="30"/>
    </row>
    <row r="17" spans="1:17" s="25" customFormat="1" ht="12.6" customHeight="1" x14ac:dyDescent="0.2">
      <c r="A17" s="115" t="s">
        <v>70</v>
      </c>
      <c r="B17" s="27">
        <v>532</v>
      </c>
      <c r="C17" s="27">
        <v>247</v>
      </c>
      <c r="D17" s="27">
        <v>330.3</v>
      </c>
      <c r="E17" s="27"/>
      <c r="F17" s="27"/>
      <c r="G17" s="27"/>
      <c r="H17" s="27"/>
      <c r="I17" s="27"/>
      <c r="J17" s="27">
        <v>0</v>
      </c>
      <c r="K17" s="27">
        <v>0</v>
      </c>
      <c r="L17" s="27">
        <v>0</v>
      </c>
      <c r="M17" s="27">
        <v>0</v>
      </c>
      <c r="N17" s="179">
        <f t="shared" si="0"/>
        <v>1109.3</v>
      </c>
      <c r="O17" s="104">
        <f t="shared" si="1"/>
        <v>369.76666666666665</v>
      </c>
      <c r="Q17" s="30"/>
    </row>
    <row r="18" spans="1:17" s="25" customFormat="1" ht="12.6" customHeight="1" x14ac:dyDescent="0.2">
      <c r="A18" s="115" t="s">
        <v>187</v>
      </c>
      <c r="B18" s="27">
        <v>0</v>
      </c>
      <c r="C18" s="27">
        <v>0</v>
      </c>
      <c r="D18" s="27">
        <v>0</v>
      </c>
      <c r="E18" s="27"/>
      <c r="F18" s="27"/>
      <c r="G18" s="27"/>
      <c r="H18" s="27"/>
      <c r="I18" s="27"/>
      <c r="J18" s="27">
        <v>0</v>
      </c>
      <c r="K18" s="27">
        <v>0</v>
      </c>
      <c r="L18" s="27">
        <v>0</v>
      </c>
      <c r="M18" s="27">
        <v>0</v>
      </c>
      <c r="N18" s="179">
        <f t="shared" si="0"/>
        <v>0</v>
      </c>
      <c r="O18" s="104" t="str">
        <f t="shared" si="1"/>
        <v/>
      </c>
      <c r="Q18" s="30"/>
    </row>
    <row r="19" spans="1:17" s="25" customFormat="1" ht="12.6" customHeight="1" x14ac:dyDescent="0.2">
      <c r="A19" s="115" t="s">
        <v>492</v>
      </c>
      <c r="B19" s="27">
        <v>177.96</v>
      </c>
      <c r="C19" s="27">
        <v>2212.09</v>
      </c>
      <c r="D19" s="27">
        <v>3165.78</v>
      </c>
      <c r="E19" s="27"/>
      <c r="F19" s="27"/>
      <c r="G19" s="27"/>
      <c r="H19" s="27"/>
      <c r="I19" s="27"/>
      <c r="J19" s="27">
        <v>0</v>
      </c>
      <c r="K19" s="27">
        <v>0</v>
      </c>
      <c r="L19" s="27">
        <v>0</v>
      </c>
      <c r="M19" s="27">
        <v>0</v>
      </c>
      <c r="N19" s="179">
        <f t="shared" si="0"/>
        <v>5555.83</v>
      </c>
      <c r="O19" s="104">
        <f t="shared" si="1"/>
        <v>1851.9433333333334</v>
      </c>
    </row>
    <row r="20" spans="1:17" s="25" customFormat="1" ht="12.6" customHeight="1" x14ac:dyDescent="0.2">
      <c r="A20" s="115" t="s">
        <v>245</v>
      </c>
      <c r="B20" s="27">
        <v>0</v>
      </c>
      <c r="C20" s="27">
        <v>0</v>
      </c>
      <c r="D20" s="27">
        <v>0</v>
      </c>
      <c r="E20" s="27"/>
      <c r="F20" s="27"/>
      <c r="G20" s="27"/>
      <c r="H20" s="27"/>
      <c r="I20" s="27"/>
      <c r="J20" s="27">
        <v>0</v>
      </c>
      <c r="K20" s="27">
        <v>0</v>
      </c>
      <c r="L20" s="27">
        <v>0</v>
      </c>
      <c r="M20" s="27">
        <v>0</v>
      </c>
      <c r="N20" s="179">
        <f t="shared" si="0"/>
        <v>0</v>
      </c>
      <c r="O20" s="104" t="str">
        <f t="shared" si="1"/>
        <v/>
      </c>
    </row>
    <row r="21" spans="1:17" s="25" customFormat="1" ht="12.6" customHeight="1" x14ac:dyDescent="0.2">
      <c r="A21" s="115" t="s">
        <v>67</v>
      </c>
      <c r="B21" s="27">
        <v>29.96</v>
      </c>
      <c r="C21" s="27">
        <v>0</v>
      </c>
      <c r="D21" s="27">
        <v>522.88</v>
      </c>
      <c r="E21" s="27"/>
      <c r="F21" s="27"/>
      <c r="G21" s="27"/>
      <c r="H21" s="27"/>
      <c r="I21" s="27"/>
      <c r="J21" s="27">
        <v>0</v>
      </c>
      <c r="K21" s="27">
        <v>0</v>
      </c>
      <c r="L21" s="27">
        <v>0</v>
      </c>
      <c r="M21" s="27">
        <v>0</v>
      </c>
      <c r="N21" s="179">
        <f t="shared" si="0"/>
        <v>552.84</v>
      </c>
      <c r="O21" s="104">
        <f t="shared" si="1"/>
        <v>276.42</v>
      </c>
    </row>
    <row r="22" spans="1:17" s="25" customFormat="1" ht="12.6" customHeight="1" x14ac:dyDescent="0.2">
      <c r="A22" s="115" t="s">
        <v>191</v>
      </c>
      <c r="B22" s="27">
        <v>0</v>
      </c>
      <c r="C22" s="27">
        <v>0</v>
      </c>
      <c r="D22" s="27">
        <v>0</v>
      </c>
      <c r="E22" s="27"/>
      <c r="F22" s="27"/>
      <c r="G22" s="27"/>
      <c r="H22" s="27"/>
      <c r="I22" s="27"/>
      <c r="J22" s="27">
        <v>0</v>
      </c>
      <c r="K22" s="27">
        <v>0</v>
      </c>
      <c r="L22" s="27">
        <v>0</v>
      </c>
      <c r="M22" s="27">
        <v>0</v>
      </c>
      <c r="N22" s="179">
        <f t="shared" si="0"/>
        <v>0</v>
      </c>
      <c r="O22" s="104" t="str">
        <f t="shared" si="1"/>
        <v/>
      </c>
    </row>
    <row r="23" spans="1:17" s="25" customFormat="1" ht="12.6" customHeight="1" x14ac:dyDescent="0.2">
      <c r="A23" s="115" t="s">
        <v>272</v>
      </c>
      <c r="B23" s="27">
        <v>0</v>
      </c>
      <c r="C23" s="27">
        <v>0</v>
      </c>
      <c r="D23" s="27">
        <v>0</v>
      </c>
      <c r="E23" s="27"/>
      <c r="F23" s="27"/>
      <c r="G23" s="27"/>
      <c r="H23" s="27"/>
      <c r="I23" s="27"/>
      <c r="J23" s="27">
        <v>0</v>
      </c>
      <c r="K23" s="27">
        <v>0</v>
      </c>
      <c r="L23" s="27">
        <v>0</v>
      </c>
      <c r="M23" s="27">
        <v>0</v>
      </c>
      <c r="N23" s="179">
        <f t="shared" si="0"/>
        <v>0</v>
      </c>
      <c r="O23" s="104" t="str">
        <f t="shared" si="1"/>
        <v/>
      </c>
    </row>
    <row r="24" spans="1:17" s="25" customFormat="1" ht="12.6" customHeight="1" x14ac:dyDescent="0.2">
      <c r="A24" s="103" t="s">
        <v>91</v>
      </c>
      <c r="B24" s="27">
        <v>386.62</v>
      </c>
      <c r="C24" s="27">
        <v>1654.43</v>
      </c>
      <c r="D24" s="27">
        <v>1482.42</v>
      </c>
      <c r="E24" s="27"/>
      <c r="F24" s="27"/>
      <c r="G24" s="27"/>
      <c r="H24" s="27"/>
      <c r="I24" s="27"/>
      <c r="J24" s="27">
        <v>0</v>
      </c>
      <c r="K24" s="27">
        <v>0</v>
      </c>
      <c r="L24" s="27">
        <v>0</v>
      </c>
      <c r="M24" s="27">
        <v>0</v>
      </c>
      <c r="N24" s="179">
        <f t="shared" si="0"/>
        <v>3523.4700000000003</v>
      </c>
      <c r="O24" s="104">
        <f t="shared" si="1"/>
        <v>1174.49</v>
      </c>
    </row>
    <row r="25" spans="1:17" s="25" customFormat="1" ht="12.6" customHeight="1" x14ac:dyDescent="0.2">
      <c r="A25" s="103" t="s">
        <v>496</v>
      </c>
      <c r="B25" s="27">
        <v>0</v>
      </c>
      <c r="C25" s="27">
        <v>0</v>
      </c>
      <c r="D25" s="27">
        <v>0</v>
      </c>
      <c r="E25" s="27"/>
      <c r="F25" s="27"/>
      <c r="G25" s="27"/>
      <c r="H25" s="27"/>
      <c r="I25" s="27"/>
      <c r="J25" s="27">
        <v>0</v>
      </c>
      <c r="K25" s="27">
        <v>0</v>
      </c>
      <c r="L25" s="27">
        <v>0</v>
      </c>
      <c r="M25" s="27">
        <v>0</v>
      </c>
      <c r="N25" s="179">
        <f>SUM(B25:M25)</f>
        <v>0</v>
      </c>
      <c r="O25" s="104" t="str">
        <f t="shared" si="1"/>
        <v/>
      </c>
    </row>
    <row r="26" spans="1:17" s="25" customFormat="1" ht="12.6" customHeight="1" x14ac:dyDescent="0.2">
      <c r="A26" s="103" t="s">
        <v>232</v>
      </c>
      <c r="B26" s="27">
        <v>0</v>
      </c>
      <c r="C26" s="27">
        <v>0</v>
      </c>
      <c r="D26" s="27">
        <v>0</v>
      </c>
      <c r="E26" s="27"/>
      <c r="F26" s="27"/>
      <c r="G26" s="27"/>
      <c r="H26" s="27"/>
      <c r="I26" s="27"/>
      <c r="J26" s="27">
        <v>0</v>
      </c>
      <c r="K26" s="27">
        <v>0</v>
      </c>
      <c r="L26" s="27">
        <v>0</v>
      </c>
      <c r="M26" s="27">
        <v>0</v>
      </c>
      <c r="N26" s="179">
        <f t="shared" si="0"/>
        <v>0</v>
      </c>
      <c r="O26" s="104" t="str">
        <f t="shared" si="1"/>
        <v/>
      </c>
    </row>
    <row r="27" spans="1:17" s="25" customFormat="1" ht="12.6" customHeight="1" x14ac:dyDescent="0.2">
      <c r="A27" s="103" t="s">
        <v>277</v>
      </c>
      <c r="B27" s="27">
        <v>0</v>
      </c>
      <c r="C27" s="27">
        <v>0</v>
      </c>
      <c r="D27" s="27">
        <v>0</v>
      </c>
      <c r="E27" s="27"/>
      <c r="F27" s="27"/>
      <c r="G27" s="27"/>
      <c r="H27" s="27"/>
      <c r="I27" s="27"/>
      <c r="J27" s="27">
        <v>0</v>
      </c>
      <c r="K27" s="27">
        <v>0</v>
      </c>
      <c r="L27" s="27">
        <v>0</v>
      </c>
      <c r="M27" s="27">
        <v>0</v>
      </c>
      <c r="N27" s="179">
        <f>SUM(B27:M27)</f>
        <v>0</v>
      </c>
      <c r="O27" s="104" t="str">
        <f t="shared" si="1"/>
        <v/>
      </c>
    </row>
    <row r="28" spans="1:17" s="25" customFormat="1" ht="12.6" customHeight="1" x14ac:dyDescent="0.2">
      <c r="A28" s="103" t="s">
        <v>280</v>
      </c>
      <c r="B28" s="27">
        <v>0</v>
      </c>
      <c r="C28" s="27">
        <v>60</v>
      </c>
      <c r="D28" s="27">
        <v>1460</v>
      </c>
      <c r="E28" s="27"/>
      <c r="F28" s="27"/>
      <c r="G28" s="27"/>
      <c r="H28" s="27"/>
      <c r="I28" s="27"/>
      <c r="J28" s="27">
        <v>0</v>
      </c>
      <c r="K28" s="27">
        <v>0</v>
      </c>
      <c r="L28" s="27">
        <v>0</v>
      </c>
      <c r="M28" s="27">
        <v>0</v>
      </c>
      <c r="N28" s="179">
        <f t="shared" si="0"/>
        <v>1520</v>
      </c>
      <c r="O28" s="104">
        <f t="shared" si="1"/>
        <v>760</v>
      </c>
    </row>
    <row r="29" spans="1:17" s="25" customFormat="1" ht="12.6" customHeight="1" x14ac:dyDescent="0.2">
      <c r="A29" s="103" t="s">
        <v>88</v>
      </c>
      <c r="B29" s="27">
        <v>401.2</v>
      </c>
      <c r="C29" s="27">
        <v>659.86</v>
      </c>
      <c r="D29" s="27">
        <v>764.62</v>
      </c>
      <c r="E29" s="27"/>
      <c r="F29" s="27"/>
      <c r="G29" s="27"/>
      <c r="H29" s="27"/>
      <c r="I29" s="27"/>
      <c r="J29" s="27">
        <v>0</v>
      </c>
      <c r="K29" s="27">
        <v>0</v>
      </c>
      <c r="L29" s="27">
        <v>0</v>
      </c>
      <c r="M29" s="27">
        <v>0</v>
      </c>
      <c r="N29" s="179">
        <f t="shared" si="0"/>
        <v>1825.6799999999998</v>
      </c>
      <c r="O29" s="104">
        <f t="shared" si="1"/>
        <v>608.55999999999995</v>
      </c>
    </row>
    <row r="30" spans="1:17" s="25" customFormat="1" ht="12.6" customHeight="1" x14ac:dyDescent="0.2">
      <c r="A30" s="103" t="s">
        <v>77</v>
      </c>
      <c r="B30" s="27">
        <v>0</v>
      </c>
      <c r="C30" s="27">
        <v>531</v>
      </c>
      <c r="D30" s="27">
        <v>0</v>
      </c>
      <c r="E30" s="27"/>
      <c r="F30" s="27"/>
      <c r="G30" s="27"/>
      <c r="H30" s="27"/>
      <c r="I30" s="27"/>
      <c r="J30" s="27">
        <v>0</v>
      </c>
      <c r="K30" s="27">
        <v>0</v>
      </c>
      <c r="L30" s="27">
        <v>0</v>
      </c>
      <c r="M30" s="27">
        <v>0</v>
      </c>
      <c r="N30" s="179">
        <f t="shared" si="0"/>
        <v>531</v>
      </c>
      <c r="O30" s="104">
        <f t="shared" si="1"/>
        <v>531</v>
      </c>
    </row>
    <row r="31" spans="1:17" s="25" customFormat="1" ht="12.6" customHeight="1" x14ac:dyDescent="0.2">
      <c r="A31" s="103" t="s">
        <v>125</v>
      </c>
      <c r="B31" s="27">
        <v>0</v>
      </c>
      <c r="C31" s="27">
        <v>426.33</v>
      </c>
      <c r="D31" s="27">
        <v>2519.96</v>
      </c>
      <c r="E31" s="27"/>
      <c r="F31" s="27"/>
      <c r="G31" s="27"/>
      <c r="H31" s="27"/>
      <c r="I31" s="27"/>
      <c r="J31" s="27">
        <v>0</v>
      </c>
      <c r="K31" s="27">
        <v>0</v>
      </c>
      <c r="L31" s="27">
        <v>0</v>
      </c>
      <c r="M31" s="27">
        <v>0</v>
      </c>
      <c r="N31" s="179">
        <f t="shared" si="0"/>
        <v>2946.29</v>
      </c>
      <c r="O31" s="104">
        <f t="shared" si="1"/>
        <v>1473.145</v>
      </c>
    </row>
    <row r="32" spans="1:17" s="25" customFormat="1" ht="12.6" customHeight="1" x14ac:dyDescent="0.2">
      <c r="A32" s="103" t="s">
        <v>126</v>
      </c>
      <c r="B32" s="27">
        <v>0</v>
      </c>
      <c r="C32" s="27">
        <v>50</v>
      </c>
      <c r="D32" s="27">
        <v>0</v>
      </c>
      <c r="E32" s="27"/>
      <c r="F32" s="27"/>
      <c r="G32" s="27"/>
      <c r="H32" s="27"/>
      <c r="I32" s="27"/>
      <c r="J32" s="27">
        <v>0</v>
      </c>
      <c r="K32" s="27">
        <v>0</v>
      </c>
      <c r="L32" s="27">
        <v>0</v>
      </c>
      <c r="M32" s="27">
        <v>0</v>
      </c>
      <c r="N32" s="179">
        <f t="shared" si="0"/>
        <v>50</v>
      </c>
      <c r="O32" s="104">
        <f t="shared" si="1"/>
        <v>50</v>
      </c>
    </row>
    <row r="33" spans="1:15" s="25" customFormat="1" ht="12.6" customHeight="1" x14ac:dyDescent="0.2">
      <c r="A33" s="103" t="s">
        <v>69</v>
      </c>
      <c r="B33" s="27">
        <v>0</v>
      </c>
      <c r="C33" s="27">
        <v>0</v>
      </c>
      <c r="D33" s="27">
        <v>0</v>
      </c>
      <c r="E33" s="27"/>
      <c r="F33" s="27"/>
      <c r="G33" s="27"/>
      <c r="H33" s="27"/>
      <c r="I33" s="27"/>
      <c r="J33" s="27">
        <v>0</v>
      </c>
      <c r="K33" s="27">
        <v>0</v>
      </c>
      <c r="L33" s="27">
        <v>0</v>
      </c>
      <c r="M33" s="27">
        <v>0</v>
      </c>
      <c r="N33" s="179">
        <f t="shared" si="0"/>
        <v>0</v>
      </c>
      <c r="O33" s="104" t="str">
        <f t="shared" si="1"/>
        <v/>
      </c>
    </row>
    <row r="34" spans="1:15" s="25" customFormat="1" ht="12.6" customHeight="1" x14ac:dyDescent="0.2">
      <c r="A34" s="103" t="s">
        <v>418</v>
      </c>
      <c r="B34" s="27">
        <v>0</v>
      </c>
      <c r="C34" s="27">
        <v>0</v>
      </c>
      <c r="D34" s="27">
        <v>0</v>
      </c>
      <c r="E34" s="27"/>
      <c r="F34" s="27"/>
      <c r="G34" s="27"/>
      <c r="H34" s="27"/>
      <c r="I34" s="27"/>
      <c r="J34" s="27">
        <v>0</v>
      </c>
      <c r="K34" s="27">
        <v>0</v>
      </c>
      <c r="L34" s="27">
        <v>0</v>
      </c>
      <c r="M34" s="27">
        <v>0</v>
      </c>
      <c r="N34" s="179">
        <f t="shared" si="0"/>
        <v>0</v>
      </c>
      <c r="O34" s="104" t="str">
        <f t="shared" si="1"/>
        <v/>
      </c>
    </row>
    <row r="35" spans="1:15" s="25" customFormat="1" ht="12.6" customHeight="1" x14ac:dyDescent="0.2">
      <c r="A35" s="103" t="s">
        <v>549</v>
      </c>
      <c r="B35" s="27">
        <v>0</v>
      </c>
      <c r="C35" s="27">
        <v>0</v>
      </c>
      <c r="D35" s="27">
        <v>1175.1400000000001</v>
      </c>
      <c r="E35" s="27"/>
      <c r="F35" s="27"/>
      <c r="G35" s="27"/>
      <c r="H35" s="27"/>
      <c r="I35" s="27"/>
      <c r="J35" s="27">
        <v>0</v>
      </c>
      <c r="K35" s="27">
        <v>0</v>
      </c>
      <c r="L35" s="27">
        <v>0</v>
      </c>
      <c r="M35" s="27">
        <v>0</v>
      </c>
      <c r="N35" s="179">
        <f t="shared" si="0"/>
        <v>1175.1400000000001</v>
      </c>
      <c r="O35" s="104">
        <f t="shared" si="1"/>
        <v>1175.1400000000001</v>
      </c>
    </row>
    <row r="36" spans="1:15" s="25" customFormat="1" ht="12.6" customHeight="1" x14ac:dyDescent="0.2">
      <c r="A36" s="103" t="s">
        <v>494</v>
      </c>
      <c r="B36" s="27">
        <v>0</v>
      </c>
      <c r="C36" s="27">
        <v>0</v>
      </c>
      <c r="D36" s="27">
        <v>0</v>
      </c>
      <c r="E36" s="27"/>
      <c r="F36" s="27"/>
      <c r="G36" s="27"/>
      <c r="H36" s="27"/>
      <c r="I36" s="27"/>
      <c r="J36" s="27">
        <v>0</v>
      </c>
      <c r="K36" s="27">
        <v>0</v>
      </c>
      <c r="L36" s="27">
        <v>0</v>
      </c>
      <c r="M36" s="27">
        <v>0</v>
      </c>
      <c r="N36" s="179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103" t="s">
        <v>571</v>
      </c>
      <c r="B37" s="27">
        <v>0</v>
      </c>
      <c r="C37" s="27">
        <v>0</v>
      </c>
      <c r="D37" s="27">
        <v>0</v>
      </c>
      <c r="E37" s="27"/>
      <c r="F37" s="27"/>
      <c r="G37" s="27"/>
      <c r="H37" s="27"/>
      <c r="I37" s="27"/>
      <c r="J37" s="27">
        <v>0</v>
      </c>
      <c r="K37" s="27">
        <v>0</v>
      </c>
      <c r="L37" s="27">
        <v>0</v>
      </c>
      <c r="M37" s="27">
        <v>0</v>
      </c>
      <c r="N37" s="179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103" t="s">
        <v>176</v>
      </c>
      <c r="B38" s="27">
        <v>118</v>
      </c>
      <c r="C38" s="27">
        <v>2868</v>
      </c>
      <c r="D38" s="27">
        <v>845</v>
      </c>
      <c r="E38" s="27"/>
      <c r="F38" s="27"/>
      <c r="G38" s="27"/>
      <c r="H38" s="27"/>
      <c r="I38" s="27"/>
      <c r="J38" s="27">
        <v>0</v>
      </c>
      <c r="K38" s="27">
        <v>0</v>
      </c>
      <c r="L38" s="27">
        <v>0</v>
      </c>
      <c r="M38" s="27">
        <v>0</v>
      </c>
      <c r="N38" s="179">
        <f t="shared" si="0"/>
        <v>3831</v>
      </c>
      <c r="O38" s="104">
        <f t="shared" si="1"/>
        <v>1277</v>
      </c>
    </row>
    <row r="39" spans="1:15" s="25" customFormat="1" ht="12.6" customHeight="1" x14ac:dyDescent="0.2">
      <c r="A39" s="103" t="s">
        <v>118</v>
      </c>
      <c r="B39" s="27">
        <v>0</v>
      </c>
      <c r="C39" s="27">
        <v>697</v>
      </c>
      <c r="D39" s="27">
        <v>1394</v>
      </c>
      <c r="E39" s="27"/>
      <c r="F39" s="27"/>
      <c r="G39" s="27"/>
      <c r="H39" s="27"/>
      <c r="I39" s="27"/>
      <c r="J39" s="27">
        <v>0</v>
      </c>
      <c r="K39" s="27">
        <v>0</v>
      </c>
      <c r="L39" s="27">
        <v>0</v>
      </c>
      <c r="M39" s="27">
        <v>0</v>
      </c>
      <c r="N39" s="179">
        <f t="shared" si="0"/>
        <v>2091</v>
      </c>
      <c r="O39" s="104">
        <f t="shared" si="1"/>
        <v>1045.5</v>
      </c>
    </row>
    <row r="40" spans="1:15" s="25" customFormat="1" ht="12.6" customHeight="1" x14ac:dyDescent="0.2">
      <c r="A40" s="103" t="s">
        <v>497</v>
      </c>
      <c r="B40" s="27">
        <v>0</v>
      </c>
      <c r="C40" s="27">
        <v>0</v>
      </c>
      <c r="D40" s="27">
        <v>0</v>
      </c>
      <c r="E40" s="27"/>
      <c r="F40" s="27"/>
      <c r="G40" s="27"/>
      <c r="H40" s="27"/>
      <c r="I40" s="27"/>
      <c r="J40" s="27">
        <v>0</v>
      </c>
      <c r="K40" s="27">
        <v>0</v>
      </c>
      <c r="L40" s="27">
        <v>0</v>
      </c>
      <c r="M40" s="27">
        <v>0</v>
      </c>
      <c r="N40" s="179">
        <f t="shared" si="0"/>
        <v>0</v>
      </c>
      <c r="O40" s="104" t="str">
        <f t="shared" si="1"/>
        <v/>
      </c>
    </row>
    <row r="41" spans="1:15" s="25" customFormat="1" ht="12.6" customHeight="1" x14ac:dyDescent="0.2">
      <c r="A41" s="103" t="s">
        <v>139</v>
      </c>
      <c r="B41" s="27">
        <v>4920</v>
      </c>
      <c r="C41" s="27">
        <v>4920</v>
      </c>
      <c r="D41" s="27">
        <v>4920</v>
      </c>
      <c r="E41" s="27"/>
      <c r="F41" s="27"/>
      <c r="G41" s="27"/>
      <c r="H41" s="27"/>
      <c r="I41" s="27"/>
      <c r="J41" s="27">
        <v>0</v>
      </c>
      <c r="K41" s="27">
        <v>0</v>
      </c>
      <c r="L41" s="27">
        <v>0</v>
      </c>
      <c r="M41" s="27">
        <v>0</v>
      </c>
      <c r="N41" s="179">
        <f t="shared" si="0"/>
        <v>14760</v>
      </c>
      <c r="O41" s="104">
        <f t="shared" si="1"/>
        <v>4920</v>
      </c>
    </row>
    <row r="42" spans="1:15" s="25" customFormat="1" ht="12.6" customHeight="1" x14ac:dyDescent="0.2">
      <c r="A42" s="260" t="s">
        <v>372</v>
      </c>
      <c r="B42" s="27">
        <v>207.31</v>
      </c>
      <c r="C42" s="27">
        <v>207.31</v>
      </c>
      <c r="D42" s="27">
        <v>207.31</v>
      </c>
      <c r="E42" s="27"/>
      <c r="F42" s="27"/>
      <c r="G42" s="27"/>
      <c r="H42" s="27"/>
      <c r="I42" s="27"/>
      <c r="J42" s="27">
        <v>0</v>
      </c>
      <c r="K42" s="27">
        <v>0</v>
      </c>
      <c r="L42" s="27">
        <v>0</v>
      </c>
      <c r="M42" s="27">
        <v>0</v>
      </c>
      <c r="N42" s="179">
        <f>SUM(B42:M42)</f>
        <v>621.93000000000006</v>
      </c>
      <c r="O42" s="104">
        <f t="shared" si="1"/>
        <v>207.31000000000003</v>
      </c>
    </row>
    <row r="43" spans="1:15" s="25" customFormat="1" ht="12.6" customHeight="1" x14ac:dyDescent="0.2">
      <c r="A43" s="110" t="s">
        <v>572</v>
      </c>
      <c r="B43" s="27">
        <v>0</v>
      </c>
      <c r="C43" s="27">
        <v>0</v>
      </c>
      <c r="D43" s="27">
        <v>0</v>
      </c>
      <c r="E43" s="27"/>
      <c r="F43" s="27"/>
      <c r="G43" s="27"/>
      <c r="H43" s="27"/>
      <c r="I43" s="27"/>
      <c r="J43" s="27">
        <v>0</v>
      </c>
      <c r="K43" s="27">
        <v>0</v>
      </c>
      <c r="L43" s="27">
        <v>0</v>
      </c>
      <c r="M43" s="27">
        <v>0</v>
      </c>
      <c r="N43" s="207">
        <f t="shared" si="0"/>
        <v>0</v>
      </c>
      <c r="O43" s="104" t="str">
        <f t="shared" si="1"/>
        <v/>
      </c>
    </row>
    <row r="44" spans="1:15" s="25" customFormat="1" ht="12.6" customHeight="1" x14ac:dyDescent="0.2">
      <c r="A44" s="103" t="s">
        <v>106</v>
      </c>
      <c r="B44" s="27">
        <v>1880</v>
      </c>
      <c r="C44" s="27">
        <v>900</v>
      </c>
      <c r="D44" s="27">
        <v>1500</v>
      </c>
      <c r="E44" s="27"/>
      <c r="F44" s="27"/>
      <c r="G44" s="27"/>
      <c r="H44" s="27"/>
      <c r="I44" s="27"/>
      <c r="J44" s="27">
        <v>0</v>
      </c>
      <c r="K44" s="27">
        <v>0</v>
      </c>
      <c r="L44" s="27">
        <v>0</v>
      </c>
      <c r="M44" s="27">
        <v>0</v>
      </c>
      <c r="N44" s="179">
        <f t="shared" ref="N44:N62" si="2">SUM(B44:M44)</f>
        <v>4280</v>
      </c>
      <c r="O44" s="104">
        <f t="shared" si="1"/>
        <v>1426.6666666666667</v>
      </c>
    </row>
    <row r="45" spans="1:15" s="25" customFormat="1" ht="12.6" customHeight="1" x14ac:dyDescent="0.2">
      <c r="A45" s="103" t="s">
        <v>381</v>
      </c>
      <c r="B45" s="27">
        <v>1000</v>
      </c>
      <c r="C45" s="27">
        <v>1088</v>
      </c>
      <c r="D45" s="27">
        <v>728</v>
      </c>
      <c r="E45" s="27"/>
      <c r="F45" s="27"/>
      <c r="G45" s="27"/>
      <c r="H45" s="27"/>
      <c r="I45" s="27"/>
      <c r="J45" s="27">
        <v>0</v>
      </c>
      <c r="K45" s="27">
        <v>0</v>
      </c>
      <c r="L45" s="27">
        <v>0</v>
      </c>
      <c r="M45" s="27">
        <v>0</v>
      </c>
      <c r="N45" s="179">
        <f t="shared" si="2"/>
        <v>2816</v>
      </c>
      <c r="O45" s="104">
        <f t="shared" si="1"/>
        <v>938.66666666666663</v>
      </c>
    </row>
    <row r="46" spans="1:15" s="25" customFormat="1" ht="12.6" customHeight="1" x14ac:dyDescent="0.2">
      <c r="A46" s="103" t="s">
        <v>525</v>
      </c>
      <c r="B46" s="27">
        <v>0</v>
      </c>
      <c r="C46" s="27">
        <v>0</v>
      </c>
      <c r="D46" s="27">
        <v>0</v>
      </c>
      <c r="E46" s="27"/>
      <c r="F46" s="27"/>
      <c r="G46" s="27"/>
      <c r="H46" s="27"/>
      <c r="I46" s="27"/>
      <c r="J46" s="27">
        <v>0</v>
      </c>
      <c r="K46" s="27">
        <v>0</v>
      </c>
      <c r="L46" s="27">
        <v>0</v>
      </c>
      <c r="M46" s="27">
        <v>0</v>
      </c>
      <c r="N46" s="179">
        <f t="shared" si="2"/>
        <v>0</v>
      </c>
      <c r="O46" s="104" t="str">
        <f t="shared" si="1"/>
        <v/>
      </c>
    </row>
    <row r="47" spans="1:15" s="25" customFormat="1" ht="12.6" customHeight="1" x14ac:dyDescent="0.2">
      <c r="A47" s="103" t="s">
        <v>337</v>
      </c>
      <c r="B47" s="27">
        <v>0</v>
      </c>
      <c r="C47" s="27">
        <v>0</v>
      </c>
      <c r="D47" s="27">
        <v>0</v>
      </c>
      <c r="E47" s="27"/>
      <c r="F47" s="27"/>
      <c r="G47" s="27"/>
      <c r="H47" s="27"/>
      <c r="I47" s="27"/>
      <c r="J47" s="27">
        <v>0</v>
      </c>
      <c r="K47" s="27">
        <v>0</v>
      </c>
      <c r="L47" s="27">
        <v>0</v>
      </c>
      <c r="M47" s="27">
        <v>0</v>
      </c>
      <c r="N47" s="179">
        <f t="shared" si="2"/>
        <v>0</v>
      </c>
      <c r="O47" s="104" t="str">
        <f t="shared" si="1"/>
        <v/>
      </c>
    </row>
    <row r="48" spans="1:15" s="25" customFormat="1" ht="12.6" customHeight="1" x14ac:dyDescent="0.2">
      <c r="A48" s="103" t="s">
        <v>507</v>
      </c>
      <c r="B48" s="27">
        <v>879.4</v>
      </c>
      <c r="C48" s="27">
        <v>846.35</v>
      </c>
      <c r="D48" s="27">
        <v>1113.1500000000001</v>
      </c>
      <c r="E48" s="27"/>
      <c r="F48" s="27"/>
      <c r="G48" s="27"/>
      <c r="H48" s="27"/>
      <c r="I48" s="27"/>
      <c r="J48" s="27">
        <v>0</v>
      </c>
      <c r="K48" s="27">
        <v>0</v>
      </c>
      <c r="L48" s="27">
        <v>0</v>
      </c>
      <c r="M48" s="27">
        <v>0</v>
      </c>
      <c r="N48" s="179">
        <f t="shared" si="2"/>
        <v>2838.9</v>
      </c>
      <c r="O48" s="104">
        <f t="shared" si="1"/>
        <v>946.30000000000007</v>
      </c>
    </row>
    <row r="49" spans="1:15" s="25" customFormat="1" ht="12.6" customHeight="1" x14ac:dyDescent="0.2">
      <c r="A49" s="103" t="s">
        <v>95</v>
      </c>
      <c r="B49" s="27">
        <v>2944.01</v>
      </c>
      <c r="C49" s="27">
        <v>1784.19</v>
      </c>
      <c r="D49" s="27">
        <v>3880.9</v>
      </c>
      <c r="E49" s="27"/>
      <c r="F49" s="27"/>
      <c r="G49" s="27"/>
      <c r="H49" s="27"/>
      <c r="I49" s="27"/>
      <c r="J49" s="27">
        <v>0</v>
      </c>
      <c r="K49" s="27">
        <v>0</v>
      </c>
      <c r="L49" s="27">
        <v>0</v>
      </c>
      <c r="M49" s="27">
        <v>0</v>
      </c>
      <c r="N49" s="179">
        <f t="shared" si="2"/>
        <v>8609.1</v>
      </c>
      <c r="O49" s="104">
        <f t="shared" si="1"/>
        <v>2869.7000000000003</v>
      </c>
    </row>
    <row r="50" spans="1:15" s="25" customFormat="1" ht="12.6" customHeight="1" x14ac:dyDescent="0.2">
      <c r="A50" s="103" t="s">
        <v>105</v>
      </c>
      <c r="B50" s="27">
        <v>736</v>
      </c>
      <c r="C50" s="27">
        <v>0</v>
      </c>
      <c r="D50" s="27">
        <v>828</v>
      </c>
      <c r="E50" s="27"/>
      <c r="F50" s="27"/>
      <c r="G50" s="27"/>
      <c r="H50" s="27"/>
      <c r="I50" s="27"/>
      <c r="J50" s="27">
        <v>0</v>
      </c>
      <c r="K50" s="27">
        <v>0</v>
      </c>
      <c r="L50" s="27">
        <v>0</v>
      </c>
      <c r="M50" s="27">
        <v>0</v>
      </c>
      <c r="N50" s="179">
        <f t="shared" si="2"/>
        <v>1564</v>
      </c>
      <c r="O50" s="104">
        <f t="shared" si="1"/>
        <v>782</v>
      </c>
    </row>
    <row r="51" spans="1:15" s="25" customFormat="1" ht="12.6" customHeight="1" x14ac:dyDescent="0.2">
      <c r="A51" s="103" t="s">
        <v>96</v>
      </c>
      <c r="B51" s="27">
        <v>984.47</v>
      </c>
      <c r="C51" s="27">
        <v>988.7</v>
      </c>
      <c r="D51" s="27">
        <v>1978.6</v>
      </c>
      <c r="E51" s="27"/>
      <c r="F51" s="27"/>
      <c r="G51" s="27"/>
      <c r="H51" s="27"/>
      <c r="I51" s="27"/>
      <c r="J51" s="27">
        <v>0</v>
      </c>
      <c r="K51" s="27">
        <v>0</v>
      </c>
      <c r="L51" s="27">
        <v>0</v>
      </c>
      <c r="M51" s="27">
        <v>0</v>
      </c>
      <c r="N51" s="179">
        <f t="shared" si="2"/>
        <v>3951.77</v>
      </c>
      <c r="O51" s="104">
        <f t="shared" si="1"/>
        <v>1317.2566666666667</v>
      </c>
    </row>
    <row r="52" spans="1:15" s="25" customFormat="1" ht="12.6" customHeight="1" x14ac:dyDescent="0.2">
      <c r="A52" s="103" t="s">
        <v>104</v>
      </c>
      <c r="B52" s="27">
        <v>1567.63</v>
      </c>
      <c r="C52" s="27">
        <v>167.63</v>
      </c>
      <c r="D52" s="27">
        <v>167.63</v>
      </c>
      <c r="E52" s="27"/>
      <c r="F52" s="27"/>
      <c r="G52" s="27"/>
      <c r="H52" s="27"/>
      <c r="I52" s="27"/>
      <c r="J52" s="27">
        <v>0</v>
      </c>
      <c r="K52" s="27">
        <v>0</v>
      </c>
      <c r="L52" s="27">
        <v>0</v>
      </c>
      <c r="M52" s="27">
        <v>0</v>
      </c>
      <c r="N52" s="179">
        <f t="shared" si="2"/>
        <v>1902.8900000000003</v>
      </c>
      <c r="O52" s="104">
        <f t="shared" si="1"/>
        <v>634.29666666666674</v>
      </c>
    </row>
    <row r="53" spans="1:15" s="25" customFormat="1" ht="12.6" customHeight="1" x14ac:dyDescent="0.2">
      <c r="A53" s="103" t="s">
        <v>357</v>
      </c>
      <c r="B53" s="27">
        <v>0</v>
      </c>
      <c r="C53" s="27">
        <v>0</v>
      </c>
      <c r="D53" s="27">
        <v>80</v>
      </c>
      <c r="E53" s="27"/>
      <c r="F53" s="27"/>
      <c r="G53" s="27"/>
      <c r="H53" s="27"/>
      <c r="I53" s="27"/>
      <c r="J53" s="27">
        <v>0</v>
      </c>
      <c r="K53" s="27">
        <v>0</v>
      </c>
      <c r="L53" s="27">
        <v>0</v>
      </c>
      <c r="M53" s="27">
        <v>0</v>
      </c>
      <c r="N53" s="179">
        <f t="shared" si="2"/>
        <v>80</v>
      </c>
      <c r="O53" s="104">
        <f t="shared" si="1"/>
        <v>80</v>
      </c>
    </row>
    <row r="54" spans="1:15" s="25" customFormat="1" ht="12.6" customHeight="1" x14ac:dyDescent="0.2">
      <c r="A54" s="103" t="s">
        <v>75</v>
      </c>
      <c r="B54" s="27">
        <v>3779.32</v>
      </c>
      <c r="C54" s="27">
        <v>3529.41</v>
      </c>
      <c r="D54" s="27">
        <v>3721.77</v>
      </c>
      <c r="E54" s="27"/>
      <c r="F54" s="27"/>
      <c r="G54" s="27"/>
      <c r="H54" s="27"/>
      <c r="I54" s="27"/>
      <c r="J54" s="27">
        <v>0</v>
      </c>
      <c r="K54" s="27">
        <v>0</v>
      </c>
      <c r="L54" s="27">
        <v>0</v>
      </c>
      <c r="M54" s="27">
        <v>0</v>
      </c>
      <c r="N54" s="179">
        <f t="shared" si="2"/>
        <v>11030.5</v>
      </c>
      <c r="O54" s="104">
        <f t="shared" si="1"/>
        <v>3676.8333333333335</v>
      </c>
    </row>
    <row r="55" spans="1:15" s="25" customFormat="1" ht="12.6" customHeight="1" x14ac:dyDescent="0.2">
      <c r="A55" s="103" t="s">
        <v>184</v>
      </c>
      <c r="B55" s="27">
        <v>0</v>
      </c>
      <c r="C55" s="27">
        <v>240</v>
      </c>
      <c r="D55" s="27">
        <v>0</v>
      </c>
      <c r="E55" s="27"/>
      <c r="F55" s="27"/>
      <c r="G55" s="27"/>
      <c r="H55" s="27"/>
      <c r="I55" s="27"/>
      <c r="J55" s="27">
        <v>0</v>
      </c>
      <c r="K55" s="27">
        <v>0</v>
      </c>
      <c r="L55" s="27">
        <v>0</v>
      </c>
      <c r="M55" s="27">
        <v>0</v>
      </c>
      <c r="N55" s="179">
        <f t="shared" si="2"/>
        <v>240</v>
      </c>
      <c r="O55" s="104">
        <f t="shared" si="1"/>
        <v>240</v>
      </c>
    </row>
    <row r="56" spans="1:15" s="25" customFormat="1" ht="12.6" customHeight="1" x14ac:dyDescent="0.2">
      <c r="A56" s="103" t="s">
        <v>573</v>
      </c>
      <c r="B56" s="27">
        <v>0</v>
      </c>
      <c r="C56" s="27">
        <v>0</v>
      </c>
      <c r="D56" s="27">
        <v>0</v>
      </c>
      <c r="E56" s="27"/>
      <c r="F56" s="27"/>
      <c r="G56" s="27"/>
      <c r="H56" s="27"/>
      <c r="I56" s="27"/>
      <c r="J56" s="27">
        <v>0</v>
      </c>
      <c r="K56" s="27">
        <v>0</v>
      </c>
      <c r="L56" s="27">
        <v>0</v>
      </c>
      <c r="M56" s="27">
        <v>0</v>
      </c>
      <c r="N56" s="179">
        <f t="shared" si="2"/>
        <v>0</v>
      </c>
      <c r="O56" s="104" t="str">
        <f t="shared" si="1"/>
        <v/>
      </c>
    </row>
    <row r="57" spans="1:15" s="25" customFormat="1" ht="12.6" customHeight="1" x14ac:dyDescent="0.2">
      <c r="A57" s="103" t="s">
        <v>248</v>
      </c>
      <c r="B57" s="27">
        <v>0</v>
      </c>
      <c r="C57" s="27">
        <v>0</v>
      </c>
      <c r="D57" s="27">
        <v>0</v>
      </c>
      <c r="E57" s="27"/>
      <c r="F57" s="27"/>
      <c r="G57" s="27"/>
      <c r="H57" s="27"/>
      <c r="I57" s="27"/>
      <c r="J57" s="27">
        <v>0</v>
      </c>
      <c r="K57" s="27">
        <v>0</v>
      </c>
      <c r="L57" s="27">
        <v>0</v>
      </c>
      <c r="M57" s="27">
        <v>0</v>
      </c>
      <c r="N57" s="179">
        <f t="shared" si="2"/>
        <v>0</v>
      </c>
      <c r="O57" s="104" t="str">
        <f t="shared" si="1"/>
        <v/>
      </c>
    </row>
    <row r="58" spans="1:15" s="25" customFormat="1" ht="12.6" customHeight="1" x14ac:dyDescent="0.2">
      <c r="A58" s="103" t="s">
        <v>544</v>
      </c>
      <c r="B58" s="27">
        <v>0</v>
      </c>
      <c r="C58" s="27">
        <v>0</v>
      </c>
      <c r="D58" s="27">
        <v>0</v>
      </c>
      <c r="E58" s="27"/>
      <c r="F58" s="27"/>
      <c r="G58" s="27"/>
      <c r="H58" s="27"/>
      <c r="I58" s="27"/>
      <c r="J58" s="27">
        <v>0</v>
      </c>
      <c r="K58" s="27">
        <v>0</v>
      </c>
      <c r="L58" s="27">
        <v>0</v>
      </c>
      <c r="M58" s="27">
        <v>0</v>
      </c>
      <c r="N58" s="179">
        <f t="shared" si="2"/>
        <v>0</v>
      </c>
      <c r="O58" s="104" t="str">
        <f t="shared" si="1"/>
        <v/>
      </c>
    </row>
    <row r="59" spans="1:15" s="25" customFormat="1" ht="12.6" customHeight="1" x14ac:dyDescent="0.2">
      <c r="A59" s="103" t="s">
        <v>79</v>
      </c>
      <c r="B59" s="27">
        <v>60.95</v>
      </c>
      <c r="C59" s="27">
        <v>60.25</v>
      </c>
      <c r="D59" s="27">
        <v>56.65</v>
      </c>
      <c r="E59" s="27"/>
      <c r="F59" s="27"/>
      <c r="G59" s="27"/>
      <c r="H59" s="27"/>
      <c r="I59" s="27"/>
      <c r="J59" s="27">
        <v>0</v>
      </c>
      <c r="K59" s="27">
        <v>0</v>
      </c>
      <c r="L59" s="27">
        <v>0</v>
      </c>
      <c r="M59" s="27">
        <v>0</v>
      </c>
      <c r="N59" s="179">
        <f t="shared" si="2"/>
        <v>177.85</v>
      </c>
      <c r="O59" s="104">
        <f t="shared" si="1"/>
        <v>59.283333333333331</v>
      </c>
    </row>
    <row r="60" spans="1:15" s="25" customFormat="1" ht="12.6" customHeight="1" x14ac:dyDescent="0.2">
      <c r="A60" s="103" t="s">
        <v>81</v>
      </c>
      <c r="B60" s="27">
        <v>755.34</v>
      </c>
      <c r="C60" s="27">
        <v>364.18</v>
      </c>
      <c r="D60" s="27">
        <v>348.45</v>
      </c>
      <c r="E60" s="27"/>
      <c r="F60" s="27"/>
      <c r="G60" s="27"/>
      <c r="H60" s="27"/>
      <c r="I60" s="27"/>
      <c r="J60" s="27">
        <v>0</v>
      </c>
      <c r="K60" s="27">
        <v>0</v>
      </c>
      <c r="L60" s="27">
        <v>0</v>
      </c>
      <c r="M60" s="27">
        <v>0</v>
      </c>
      <c r="N60" s="179">
        <f t="shared" si="2"/>
        <v>1467.97</v>
      </c>
      <c r="O60" s="104">
        <f t="shared" si="1"/>
        <v>489.32333333333332</v>
      </c>
    </row>
    <row r="61" spans="1:15" s="25" customFormat="1" ht="12.6" customHeight="1" x14ac:dyDescent="0.2">
      <c r="A61" s="103" t="s">
        <v>87</v>
      </c>
      <c r="B61" s="27">
        <v>1068.6500000000001</v>
      </c>
      <c r="C61" s="27">
        <v>840.02</v>
      </c>
      <c r="D61" s="27">
        <v>26.08</v>
      </c>
      <c r="E61" s="27"/>
      <c r="F61" s="27"/>
      <c r="G61" s="27"/>
      <c r="H61" s="27"/>
      <c r="I61" s="27"/>
      <c r="J61" s="27">
        <v>0</v>
      </c>
      <c r="K61" s="27">
        <v>0</v>
      </c>
      <c r="L61" s="27">
        <v>0</v>
      </c>
      <c r="M61" s="27">
        <v>0</v>
      </c>
      <c r="N61" s="179">
        <f t="shared" si="2"/>
        <v>1934.75</v>
      </c>
      <c r="O61" s="104">
        <f t="shared" si="1"/>
        <v>644.91666666666663</v>
      </c>
    </row>
    <row r="62" spans="1:15" s="25" customFormat="1" ht="12.6" customHeight="1" x14ac:dyDescent="0.2">
      <c r="A62" s="103" t="s">
        <v>202</v>
      </c>
      <c r="B62" s="27">
        <v>0</v>
      </c>
      <c r="C62" s="27">
        <v>0</v>
      </c>
      <c r="D62" s="27">
        <v>0</v>
      </c>
      <c r="E62" s="27"/>
      <c r="F62" s="27"/>
      <c r="G62" s="27"/>
      <c r="H62" s="27"/>
      <c r="I62" s="27"/>
      <c r="J62" s="27">
        <v>0</v>
      </c>
      <c r="K62" s="27">
        <v>0</v>
      </c>
      <c r="L62" s="27">
        <v>0</v>
      </c>
      <c r="M62" s="27">
        <v>0</v>
      </c>
      <c r="N62" s="179">
        <f t="shared" si="2"/>
        <v>0</v>
      </c>
      <c r="O62" s="104" t="str">
        <f t="shared" si="1"/>
        <v/>
      </c>
    </row>
    <row r="63" spans="1:15" s="34" customFormat="1" ht="12.6" customHeight="1" thickBot="1" x14ac:dyDescent="0.25">
      <c r="A63" s="169" t="s">
        <v>1</v>
      </c>
      <c r="B63" s="183">
        <f t="shared" ref="B63:M63" si="3">SUM(B7:B62)</f>
        <v>43413.80999999999</v>
      </c>
      <c r="C63" s="183">
        <f t="shared" si="3"/>
        <v>35757.569999999992</v>
      </c>
      <c r="D63" s="183">
        <f>SUM(D7:D62)</f>
        <v>51374.639999999985</v>
      </c>
      <c r="E63" s="183">
        <f>SUM(E7:E62)</f>
        <v>0</v>
      </c>
      <c r="F63" s="183">
        <f t="shared" si="3"/>
        <v>0</v>
      </c>
      <c r="G63" s="183">
        <f>SUM(G7:G62)</f>
        <v>0</v>
      </c>
      <c r="H63" s="183">
        <f t="shared" si="3"/>
        <v>0</v>
      </c>
      <c r="I63" s="183">
        <f t="shared" si="3"/>
        <v>0</v>
      </c>
      <c r="J63" s="183">
        <f t="shared" si="3"/>
        <v>0</v>
      </c>
      <c r="K63" s="183">
        <f t="shared" si="3"/>
        <v>0</v>
      </c>
      <c r="L63" s="183">
        <f t="shared" si="3"/>
        <v>0</v>
      </c>
      <c r="M63" s="183">
        <f t="shared" si="3"/>
        <v>0</v>
      </c>
      <c r="N63" s="173">
        <f>SUM(B63:M63)</f>
        <v>130546.01999999996</v>
      </c>
      <c r="O63" s="305">
        <f>IFERROR(AVERAGEIF(B63:M63,"&gt;0"),"")</f>
        <v>43515.339999999989</v>
      </c>
    </row>
    <row r="64" spans="1:15" s="34" customFormat="1" ht="12.6" customHeight="1" thickBot="1" x14ac:dyDescent="0.25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2"/>
      <c r="O64" s="160"/>
    </row>
    <row r="65" spans="1:15" s="70" customFormat="1" ht="12.6" customHeight="1" thickBot="1" x14ac:dyDescent="0.25">
      <c r="A65" s="71" t="s">
        <v>2</v>
      </c>
      <c r="B65" s="133">
        <f t="shared" ref="B65:O65" si="4">B6</f>
        <v>43831</v>
      </c>
      <c r="C65" s="134">
        <f t="shared" si="4"/>
        <v>43862</v>
      </c>
      <c r="D65" s="134">
        <f t="shared" si="4"/>
        <v>43891</v>
      </c>
      <c r="E65" s="134">
        <f t="shared" si="4"/>
        <v>43922</v>
      </c>
      <c r="F65" s="134">
        <f t="shared" si="4"/>
        <v>43952</v>
      </c>
      <c r="G65" s="134">
        <f t="shared" si="4"/>
        <v>43983</v>
      </c>
      <c r="H65" s="134">
        <f t="shared" si="4"/>
        <v>44013</v>
      </c>
      <c r="I65" s="134">
        <f t="shared" si="4"/>
        <v>44044</v>
      </c>
      <c r="J65" s="134">
        <f t="shared" si="4"/>
        <v>44075</v>
      </c>
      <c r="K65" s="134">
        <f t="shared" si="4"/>
        <v>44105</v>
      </c>
      <c r="L65" s="134">
        <f t="shared" si="4"/>
        <v>44136</v>
      </c>
      <c r="M65" s="134">
        <f t="shared" si="4"/>
        <v>44166</v>
      </c>
      <c r="N65" s="135" t="str">
        <f t="shared" si="4"/>
        <v>Total</v>
      </c>
      <c r="O65" s="136" t="str">
        <f t="shared" si="4"/>
        <v>Média</v>
      </c>
    </row>
    <row r="66" spans="1:15" s="25" customFormat="1" ht="12.6" customHeight="1" x14ac:dyDescent="0.2">
      <c r="A66" s="109" t="s">
        <v>5</v>
      </c>
      <c r="B66" s="27">
        <v>0</v>
      </c>
      <c r="C66" s="27">
        <v>27000</v>
      </c>
      <c r="D66" s="27">
        <v>30000</v>
      </c>
      <c r="E66" s="27"/>
      <c r="F66" s="27"/>
      <c r="G66" s="27"/>
      <c r="H66" s="27"/>
      <c r="I66" s="27"/>
      <c r="J66" s="27">
        <v>0</v>
      </c>
      <c r="K66" s="27">
        <v>0</v>
      </c>
      <c r="L66" s="27">
        <v>0</v>
      </c>
      <c r="M66" s="27">
        <v>0</v>
      </c>
      <c r="N66" s="207">
        <f t="shared" ref="N66:N77" si="5">SUM(B66:M66)</f>
        <v>57000</v>
      </c>
      <c r="O66" s="104">
        <f>IFERROR(AVERAGEIF(B66:M66,"&gt;0"),"")</f>
        <v>28500</v>
      </c>
    </row>
    <row r="67" spans="1:15" s="25" customFormat="1" ht="12.6" customHeight="1" x14ac:dyDescent="0.2">
      <c r="A67" s="109" t="s">
        <v>527</v>
      </c>
      <c r="B67" s="27">
        <v>0</v>
      </c>
      <c r="C67" s="27">
        <v>2654.38</v>
      </c>
      <c r="D67" s="27">
        <v>0</v>
      </c>
      <c r="E67" s="27"/>
      <c r="F67" s="27"/>
      <c r="G67" s="27"/>
      <c r="H67" s="27"/>
      <c r="I67" s="27"/>
      <c r="J67" s="27">
        <v>0</v>
      </c>
      <c r="K67" s="27">
        <v>0</v>
      </c>
      <c r="L67" s="27">
        <v>0</v>
      </c>
      <c r="M67" s="27">
        <v>0</v>
      </c>
      <c r="N67" s="207">
        <f t="shared" si="5"/>
        <v>2654.38</v>
      </c>
      <c r="O67" s="104">
        <f t="shared" ref="O67:O77" si="6">IFERROR(AVERAGEIF(B67:M67,"&gt;0"),"")</f>
        <v>2654.38</v>
      </c>
    </row>
    <row r="68" spans="1:15" s="25" customFormat="1" ht="12.6" customHeight="1" x14ac:dyDescent="0.2">
      <c r="A68" s="109" t="s">
        <v>321</v>
      </c>
      <c r="B68" s="27">
        <v>0</v>
      </c>
      <c r="C68" s="27">
        <v>0</v>
      </c>
      <c r="D68" s="27">
        <v>0</v>
      </c>
      <c r="E68" s="27"/>
      <c r="F68" s="27"/>
      <c r="G68" s="27"/>
      <c r="H68" s="27"/>
      <c r="I68" s="27"/>
      <c r="J68" s="27">
        <v>0</v>
      </c>
      <c r="K68" s="27">
        <v>0</v>
      </c>
      <c r="L68" s="27">
        <v>0</v>
      </c>
      <c r="M68" s="27">
        <v>0</v>
      </c>
      <c r="N68" s="207">
        <f t="shared" si="5"/>
        <v>0</v>
      </c>
      <c r="O68" s="104" t="str">
        <f t="shared" si="6"/>
        <v/>
      </c>
    </row>
    <row r="69" spans="1:15" s="25" customFormat="1" ht="12.6" customHeight="1" x14ac:dyDescent="0.2">
      <c r="A69" s="109" t="s">
        <v>430</v>
      </c>
      <c r="B69" s="27">
        <v>0</v>
      </c>
      <c r="C69" s="27">
        <v>0</v>
      </c>
      <c r="D69" s="27">
        <v>0</v>
      </c>
      <c r="E69" s="27"/>
      <c r="F69" s="27"/>
      <c r="G69" s="27"/>
      <c r="H69" s="27"/>
      <c r="I69" s="27"/>
      <c r="J69" s="27">
        <v>0</v>
      </c>
      <c r="K69" s="27">
        <v>0</v>
      </c>
      <c r="L69" s="27">
        <v>0</v>
      </c>
      <c r="M69" s="27">
        <v>0</v>
      </c>
      <c r="N69" s="207">
        <f t="shared" si="5"/>
        <v>0</v>
      </c>
      <c r="O69" s="104" t="str">
        <f t="shared" si="6"/>
        <v/>
      </c>
    </row>
    <row r="70" spans="1:15" s="25" customFormat="1" ht="12.6" customHeight="1" x14ac:dyDescent="0.2">
      <c r="A70" s="110" t="s">
        <v>148</v>
      </c>
      <c r="B70" s="27">
        <v>0</v>
      </c>
      <c r="C70" s="27">
        <v>0</v>
      </c>
      <c r="D70" s="27">
        <v>0</v>
      </c>
      <c r="E70" s="27"/>
      <c r="F70" s="27"/>
      <c r="G70" s="27"/>
      <c r="H70" s="27"/>
      <c r="I70" s="27"/>
      <c r="J70" s="27">
        <v>0</v>
      </c>
      <c r="K70" s="27">
        <v>0</v>
      </c>
      <c r="L70" s="27">
        <v>0</v>
      </c>
      <c r="M70" s="27">
        <v>0</v>
      </c>
      <c r="N70" s="207">
        <f t="shared" si="5"/>
        <v>0</v>
      </c>
      <c r="O70" s="104" t="str">
        <f t="shared" si="6"/>
        <v/>
      </c>
    </row>
    <row r="71" spans="1:15" s="25" customFormat="1" ht="12.6" customHeight="1" x14ac:dyDescent="0.2">
      <c r="A71" s="110" t="s">
        <v>63</v>
      </c>
      <c r="B71" s="27">
        <v>948.42</v>
      </c>
      <c r="C71" s="27">
        <v>915</v>
      </c>
      <c r="D71" s="27">
        <v>2154.75</v>
      </c>
      <c r="E71" s="27"/>
      <c r="F71" s="27"/>
      <c r="G71" s="27"/>
      <c r="H71" s="27"/>
      <c r="I71" s="27"/>
      <c r="J71" s="27">
        <v>0</v>
      </c>
      <c r="K71" s="27">
        <v>0</v>
      </c>
      <c r="L71" s="27">
        <v>0</v>
      </c>
      <c r="M71" s="27">
        <v>0</v>
      </c>
      <c r="N71" s="207">
        <f t="shared" si="5"/>
        <v>4018.17</v>
      </c>
      <c r="O71" s="104">
        <f t="shared" si="6"/>
        <v>1339.39</v>
      </c>
    </row>
    <row r="72" spans="1:15" s="25" customFormat="1" ht="12.6" customHeight="1" x14ac:dyDescent="0.2">
      <c r="A72" s="110" t="s">
        <v>3</v>
      </c>
      <c r="B72" s="27">
        <v>1652</v>
      </c>
      <c r="C72" s="27">
        <v>1297</v>
      </c>
      <c r="D72" s="27">
        <v>3493.51</v>
      </c>
      <c r="E72" s="27"/>
      <c r="F72" s="27"/>
      <c r="G72" s="27"/>
      <c r="H72" s="27"/>
      <c r="I72" s="27"/>
      <c r="J72" s="27">
        <v>0</v>
      </c>
      <c r="K72" s="27">
        <v>0</v>
      </c>
      <c r="L72" s="27">
        <v>0</v>
      </c>
      <c r="M72" s="27">
        <v>0</v>
      </c>
      <c r="N72" s="207">
        <f t="shared" si="5"/>
        <v>6442.51</v>
      </c>
      <c r="O72" s="104">
        <f t="shared" si="6"/>
        <v>2147.5033333333336</v>
      </c>
    </row>
    <row r="73" spans="1:15" s="25" customFormat="1" ht="12.6" customHeight="1" x14ac:dyDescent="0.2">
      <c r="A73" s="110" t="s">
        <v>678</v>
      </c>
      <c r="B73" s="27"/>
      <c r="C73" s="27"/>
      <c r="D73" s="27"/>
      <c r="E73" s="27"/>
      <c r="F73" s="27"/>
      <c r="G73" s="27"/>
      <c r="H73" s="27"/>
      <c r="I73" s="27"/>
      <c r="J73" s="27">
        <v>0</v>
      </c>
      <c r="K73" s="27">
        <v>0</v>
      </c>
      <c r="L73" s="27">
        <v>0</v>
      </c>
      <c r="M73" s="27">
        <v>0</v>
      </c>
      <c r="N73" s="207"/>
      <c r="O73" s="104"/>
    </row>
    <row r="74" spans="1:15" s="25" customFormat="1" ht="12.6" customHeight="1" x14ac:dyDescent="0.2">
      <c r="A74" s="110" t="s">
        <v>508</v>
      </c>
      <c r="B74" s="27">
        <v>3500</v>
      </c>
      <c r="C74" s="27">
        <v>0</v>
      </c>
      <c r="D74" s="27">
        <v>0</v>
      </c>
      <c r="E74" s="27"/>
      <c r="F74" s="27"/>
      <c r="G74" s="27"/>
      <c r="H74" s="27"/>
      <c r="I74" s="27"/>
      <c r="J74" s="27">
        <v>0</v>
      </c>
      <c r="K74" s="27">
        <v>0</v>
      </c>
      <c r="L74" s="27">
        <v>0</v>
      </c>
      <c r="M74" s="27">
        <v>0</v>
      </c>
      <c r="N74" s="207">
        <f t="shared" si="5"/>
        <v>3500</v>
      </c>
      <c r="O74" s="104">
        <f t="shared" si="6"/>
        <v>3500</v>
      </c>
    </row>
    <row r="75" spans="1:15" s="25" customFormat="1" ht="12.6" customHeight="1" x14ac:dyDescent="0.2">
      <c r="A75" s="110" t="s">
        <v>517</v>
      </c>
      <c r="B75" s="27">
        <v>-157.34</v>
      </c>
      <c r="C75" s="27">
        <v>0</v>
      </c>
      <c r="D75" s="27">
        <v>0</v>
      </c>
      <c r="E75" s="27"/>
      <c r="F75" s="27"/>
      <c r="G75" s="27"/>
      <c r="H75" s="27"/>
      <c r="I75" s="27"/>
      <c r="J75" s="27">
        <v>0</v>
      </c>
      <c r="K75" s="27">
        <v>0</v>
      </c>
      <c r="L75" s="27">
        <v>0</v>
      </c>
      <c r="M75" s="27">
        <v>0</v>
      </c>
      <c r="N75" s="207">
        <f t="shared" si="5"/>
        <v>-157.34</v>
      </c>
      <c r="O75" s="104" t="str">
        <f t="shared" si="6"/>
        <v/>
      </c>
    </row>
    <row r="76" spans="1:15" s="25" customFormat="1" ht="12.6" customHeight="1" x14ac:dyDescent="0.2">
      <c r="A76" s="110" t="s">
        <v>652</v>
      </c>
      <c r="B76" s="27"/>
      <c r="C76" s="27">
        <v>100</v>
      </c>
      <c r="D76" s="27">
        <v>0</v>
      </c>
      <c r="E76" s="27"/>
      <c r="F76" s="27"/>
      <c r="G76" s="27"/>
      <c r="H76" s="27"/>
      <c r="I76" s="27"/>
      <c r="J76" s="27">
        <v>0</v>
      </c>
      <c r="K76" s="27">
        <v>0</v>
      </c>
      <c r="L76" s="27">
        <v>0</v>
      </c>
      <c r="M76" s="27">
        <v>0</v>
      </c>
      <c r="N76" s="207"/>
      <c r="O76" s="104">
        <f t="shared" si="6"/>
        <v>100</v>
      </c>
    </row>
    <row r="77" spans="1:15" s="25" customFormat="1" ht="12.6" customHeight="1" x14ac:dyDescent="0.2">
      <c r="A77" s="110" t="s">
        <v>65</v>
      </c>
      <c r="B77" s="27">
        <v>407.19</v>
      </c>
      <c r="C77" s="27">
        <v>260.76</v>
      </c>
      <c r="D77" s="27">
        <v>276.20999999999998</v>
      </c>
      <c r="E77" s="27"/>
      <c r="F77" s="27"/>
      <c r="G77" s="27"/>
      <c r="H77" s="27"/>
      <c r="I77" s="27"/>
      <c r="J77" s="27">
        <v>0</v>
      </c>
      <c r="K77" s="27">
        <v>0</v>
      </c>
      <c r="L77" s="27">
        <v>0</v>
      </c>
      <c r="M77" s="27">
        <v>0</v>
      </c>
      <c r="N77" s="207">
        <f t="shared" si="5"/>
        <v>944.16000000000008</v>
      </c>
      <c r="O77" s="104">
        <f t="shared" si="6"/>
        <v>314.72000000000003</v>
      </c>
    </row>
    <row r="78" spans="1:15" s="34" customFormat="1" ht="12.6" customHeight="1" thickBot="1" x14ac:dyDescent="0.25">
      <c r="A78" s="171" t="s">
        <v>11</v>
      </c>
      <c r="B78" s="172">
        <f t="shared" ref="B78:N78" si="7">SUM(B66:B77)</f>
        <v>6350.2699999999995</v>
      </c>
      <c r="C78" s="172">
        <f t="shared" si="7"/>
        <v>32227.14</v>
      </c>
      <c r="D78" s="172">
        <f t="shared" si="7"/>
        <v>35924.47</v>
      </c>
      <c r="E78" s="172">
        <f t="shared" si="7"/>
        <v>0</v>
      </c>
      <c r="F78" s="172">
        <f t="shared" si="7"/>
        <v>0</v>
      </c>
      <c r="G78" s="172">
        <f t="shared" si="7"/>
        <v>0</v>
      </c>
      <c r="H78" s="172">
        <f t="shared" si="7"/>
        <v>0</v>
      </c>
      <c r="I78" s="172">
        <f t="shared" si="7"/>
        <v>0</v>
      </c>
      <c r="J78" s="172">
        <f t="shared" si="7"/>
        <v>0</v>
      </c>
      <c r="K78" s="172">
        <f t="shared" si="7"/>
        <v>0</v>
      </c>
      <c r="L78" s="172">
        <f t="shared" si="7"/>
        <v>0</v>
      </c>
      <c r="M78" s="172">
        <f t="shared" si="7"/>
        <v>0</v>
      </c>
      <c r="N78" s="172">
        <f t="shared" si="7"/>
        <v>74401.88</v>
      </c>
      <c r="O78" s="294">
        <f>IFERROR(AVERAGEIF(B78:M78,"&gt;0"),"")</f>
        <v>24833.960000000003</v>
      </c>
    </row>
    <row r="79" spans="1:15" s="25" customFormat="1" ht="12.6" customHeight="1" thickBot="1" x14ac:dyDescent="0.25">
      <c r="N79" s="34"/>
    </row>
    <row r="80" spans="1:15" s="34" customFormat="1" ht="12.6" customHeight="1" thickBot="1" x14ac:dyDescent="0.25">
      <c r="A80" s="180" t="s">
        <v>9</v>
      </c>
      <c r="B80" s="181">
        <f>'[2]2020'!C34</f>
        <v>204270.68</v>
      </c>
      <c r="C80" s="181">
        <f>'[2]2020'!D34</f>
        <v>185315.75</v>
      </c>
      <c r="D80" s="181">
        <f>'[2]2020'!E34</f>
        <v>169891.56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f>'[2]2020'!K34</f>
        <v>0</v>
      </c>
      <c r="K80" s="181">
        <f>'[2]2020'!L34</f>
        <v>0</v>
      </c>
      <c r="L80" s="181">
        <f>'[2]2020'!M34</f>
        <v>0</v>
      </c>
      <c r="M80" s="181">
        <f>'[2]2020'!N34</f>
        <v>0</v>
      </c>
      <c r="N80" s="42"/>
      <c r="O80" s="42"/>
    </row>
    <row r="81" spans="2:15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231"/>
      <c r="O81" s="7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70" firstPageNumber="0" orientation="landscape" horizontalDpi="300" verticalDpi="300" r:id="rId1"/>
  <headerFooter alignWithMargins="0"/>
  <ignoredErrors>
    <ignoredError sqref="B63:C63 H63 J63:M63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2"/>
  <dimension ref="A1:P73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7.5703125" style="44" customWidth="1"/>
    <col min="2" max="2" width="8.42578125" style="44" customWidth="1"/>
    <col min="3" max="3" width="11" style="44" customWidth="1"/>
    <col min="4" max="5" width="10" style="44" bestFit="1" customWidth="1"/>
    <col min="6" max="6" width="9" style="44" bestFit="1" customWidth="1"/>
    <col min="7" max="7" width="10" style="44" bestFit="1" customWidth="1"/>
    <col min="8" max="8" width="10.5703125" style="44" customWidth="1"/>
    <col min="9" max="10" width="10" style="44" bestFit="1" customWidth="1"/>
    <col min="11" max="12" width="9" style="44" bestFit="1" customWidth="1"/>
    <col min="13" max="13" width="10" style="69" bestFit="1" customWidth="1"/>
    <col min="14" max="14" width="11.140625" style="212" customWidth="1"/>
    <col min="15" max="15" width="10" style="44" bestFit="1" customWidth="1"/>
    <col min="16" max="16" width="9.28515625" style="44" customWidth="1"/>
    <col min="17" max="16384" width="9.140625" style="44"/>
  </cols>
  <sheetData>
    <row r="1" spans="1:15" ht="14.25" x14ac:dyDescent="0.2">
      <c r="A1" s="580" t="str">
        <f>APUCARANA!A1</f>
        <v xml:space="preserve">ORDEM DOS ADVOGADOS DO BRASIL - Seção PR 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2"/>
    </row>
    <row r="2" spans="1:15" ht="14.1" customHeight="1" thickBot="1" x14ac:dyDescent="0.25">
      <c r="A2" s="583" t="str">
        <f>APUCARANA!A2</f>
        <v>Demostrativo de Despesas - JANEIRO 2020 A DEZEMBRO 2020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5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86" t="s">
        <v>18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8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15" t="s">
        <v>574</v>
      </c>
      <c r="B7" s="48">
        <v>12.5</v>
      </c>
      <c r="C7" s="48">
        <v>14.17</v>
      </c>
      <c r="D7" s="48">
        <v>14.17</v>
      </c>
      <c r="E7" s="48"/>
      <c r="F7" s="48"/>
      <c r="G7" s="48"/>
      <c r="H7" s="48"/>
      <c r="I7" s="48"/>
      <c r="J7" s="48"/>
      <c r="K7" s="48">
        <v>0</v>
      </c>
      <c r="L7" s="48">
        <v>0</v>
      </c>
      <c r="M7" s="48">
        <v>0</v>
      </c>
      <c r="N7" s="179">
        <f t="shared" ref="N7:N27" si="0">SUM(B7:M7)</f>
        <v>40.840000000000003</v>
      </c>
      <c r="O7" s="104">
        <f>IFERROR(AVERAGEIF(B7:M7,"&gt;0"),"")</f>
        <v>13.613333333333335</v>
      </c>
    </row>
    <row r="8" spans="1:15" s="25" customFormat="1" ht="12.6" customHeight="1" x14ac:dyDescent="0.2">
      <c r="A8" s="115" t="s">
        <v>122</v>
      </c>
      <c r="B8" s="48">
        <v>0</v>
      </c>
      <c r="C8" s="48">
        <v>0</v>
      </c>
      <c r="D8" s="48">
        <v>0</v>
      </c>
      <c r="E8" s="48"/>
      <c r="F8" s="48"/>
      <c r="G8" s="48"/>
      <c r="H8" s="48"/>
      <c r="I8" s="48"/>
      <c r="J8" s="48"/>
      <c r="K8" s="48">
        <v>0</v>
      </c>
      <c r="L8" s="48">
        <v>0</v>
      </c>
      <c r="M8" s="48">
        <v>0</v>
      </c>
      <c r="N8" s="179">
        <f>SUM(B8:M8)</f>
        <v>0</v>
      </c>
      <c r="O8" s="104" t="str">
        <f t="shared" ref="O8:O54" si="1">IFERROR(AVERAGEIF(B8:M8,"&gt;0"),"")</f>
        <v/>
      </c>
    </row>
    <row r="9" spans="1:15" s="25" customFormat="1" ht="12.6" customHeight="1" x14ac:dyDescent="0.2">
      <c r="A9" s="115" t="s">
        <v>113</v>
      </c>
      <c r="B9" s="48">
        <v>0</v>
      </c>
      <c r="C9" s="48">
        <v>0</v>
      </c>
      <c r="D9" s="48">
        <v>0</v>
      </c>
      <c r="E9" s="48"/>
      <c r="F9" s="48"/>
      <c r="G9" s="48"/>
      <c r="H9" s="48"/>
      <c r="I9" s="48"/>
      <c r="J9" s="48"/>
      <c r="K9" s="48">
        <v>0</v>
      </c>
      <c r="L9" s="48">
        <v>0</v>
      </c>
      <c r="M9" s="48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15" t="s">
        <v>575</v>
      </c>
      <c r="B10" s="48">
        <v>0</v>
      </c>
      <c r="C10" s="48">
        <v>542.45000000000005</v>
      </c>
      <c r="D10" s="48">
        <v>150.01</v>
      </c>
      <c r="E10" s="48"/>
      <c r="F10" s="48"/>
      <c r="G10" s="48"/>
      <c r="H10" s="48"/>
      <c r="I10" s="48"/>
      <c r="J10" s="48"/>
      <c r="K10" s="48">
        <v>0</v>
      </c>
      <c r="L10" s="48">
        <v>0</v>
      </c>
      <c r="M10" s="48">
        <v>0</v>
      </c>
      <c r="N10" s="179">
        <f>SUM(B10:M10)</f>
        <v>692.46</v>
      </c>
      <c r="O10" s="104">
        <f t="shared" si="1"/>
        <v>346.23</v>
      </c>
    </row>
    <row r="11" spans="1:15" s="25" customFormat="1" ht="12.6" customHeight="1" x14ac:dyDescent="0.2">
      <c r="A11" s="115" t="s">
        <v>628</v>
      </c>
      <c r="B11" s="48">
        <v>667.5</v>
      </c>
      <c r="C11" s="48">
        <v>0</v>
      </c>
      <c r="D11" s="48">
        <v>0</v>
      </c>
      <c r="E11" s="48"/>
      <c r="F11" s="48"/>
      <c r="G11" s="48"/>
      <c r="H11" s="48"/>
      <c r="I11" s="48"/>
      <c r="J11" s="48"/>
      <c r="K11" s="48">
        <v>0</v>
      </c>
      <c r="L11" s="48">
        <v>0</v>
      </c>
      <c r="M11" s="48">
        <v>0</v>
      </c>
      <c r="N11" s="179">
        <f>SUM(B11:M11)</f>
        <v>667.5</v>
      </c>
      <c r="O11" s="104">
        <f t="shared" si="1"/>
        <v>667.5</v>
      </c>
    </row>
    <row r="12" spans="1:15" s="25" customFormat="1" ht="12.6" customHeight="1" x14ac:dyDescent="0.2">
      <c r="A12" s="115" t="s">
        <v>278</v>
      </c>
      <c r="B12" s="48">
        <v>0</v>
      </c>
      <c r="C12" s="48">
        <v>0</v>
      </c>
      <c r="D12" s="48">
        <v>0</v>
      </c>
      <c r="E12" s="48"/>
      <c r="F12" s="48"/>
      <c r="G12" s="48"/>
      <c r="H12" s="48"/>
      <c r="I12" s="48"/>
      <c r="J12" s="48"/>
      <c r="K12" s="48">
        <v>0</v>
      </c>
      <c r="L12" s="48">
        <v>0</v>
      </c>
      <c r="M12" s="48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15" t="s">
        <v>157</v>
      </c>
      <c r="B13" s="48">
        <v>0</v>
      </c>
      <c r="C13" s="48">
        <v>0</v>
      </c>
      <c r="D13" s="48">
        <v>0</v>
      </c>
      <c r="E13" s="48"/>
      <c r="F13" s="48"/>
      <c r="G13" s="48"/>
      <c r="H13" s="48"/>
      <c r="I13" s="48"/>
      <c r="J13" s="48"/>
      <c r="K13" s="48">
        <v>0</v>
      </c>
      <c r="L13" s="48">
        <v>0</v>
      </c>
      <c r="M13" s="48">
        <v>0</v>
      </c>
      <c r="N13" s="17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15" t="s">
        <v>154</v>
      </c>
      <c r="B14" s="48">
        <v>0</v>
      </c>
      <c r="C14" s="48">
        <v>154.47999999999999</v>
      </c>
      <c r="D14" s="48">
        <v>715.9</v>
      </c>
      <c r="E14" s="48"/>
      <c r="F14" s="48"/>
      <c r="G14" s="48"/>
      <c r="H14" s="48"/>
      <c r="I14" s="48"/>
      <c r="J14" s="48"/>
      <c r="K14" s="48">
        <v>0</v>
      </c>
      <c r="L14" s="48">
        <v>0</v>
      </c>
      <c r="M14" s="48">
        <v>0</v>
      </c>
      <c r="N14" s="179">
        <f t="shared" si="0"/>
        <v>870.38</v>
      </c>
      <c r="O14" s="104">
        <f t="shared" si="1"/>
        <v>435.19</v>
      </c>
    </row>
    <row r="15" spans="1:15" s="25" customFormat="1" ht="12.6" customHeight="1" x14ac:dyDescent="0.2">
      <c r="A15" s="103" t="s">
        <v>167</v>
      </c>
      <c r="B15" s="48">
        <v>0</v>
      </c>
      <c r="C15" s="48">
        <v>0</v>
      </c>
      <c r="D15" s="48">
        <v>460</v>
      </c>
      <c r="E15" s="48"/>
      <c r="F15" s="48"/>
      <c r="G15" s="48"/>
      <c r="H15" s="48"/>
      <c r="I15" s="48"/>
      <c r="J15" s="48"/>
      <c r="K15" s="48">
        <v>0</v>
      </c>
      <c r="L15" s="48">
        <v>0</v>
      </c>
      <c r="M15" s="48">
        <v>0</v>
      </c>
      <c r="N15" s="179">
        <f t="shared" si="0"/>
        <v>460</v>
      </c>
      <c r="O15" s="104">
        <f t="shared" si="1"/>
        <v>460</v>
      </c>
    </row>
    <row r="16" spans="1:15" s="25" customFormat="1" ht="12.6" customHeight="1" x14ac:dyDescent="0.2">
      <c r="A16" s="115" t="s">
        <v>182</v>
      </c>
      <c r="B16" s="48">
        <v>0</v>
      </c>
      <c r="C16" s="48">
        <v>400.8</v>
      </c>
      <c r="D16" s="48">
        <v>2349</v>
      </c>
      <c r="E16" s="48"/>
      <c r="F16" s="48"/>
      <c r="G16" s="48"/>
      <c r="H16" s="48"/>
      <c r="I16" s="48"/>
      <c r="J16" s="48"/>
      <c r="K16" s="48">
        <v>0</v>
      </c>
      <c r="L16" s="48">
        <v>0</v>
      </c>
      <c r="M16" s="48">
        <v>0</v>
      </c>
      <c r="N16" s="179">
        <f t="shared" si="0"/>
        <v>2749.8</v>
      </c>
      <c r="O16" s="104">
        <f t="shared" si="1"/>
        <v>1374.9</v>
      </c>
    </row>
    <row r="17" spans="1:15" s="25" customFormat="1" ht="12.6" customHeight="1" x14ac:dyDescent="0.2">
      <c r="A17" s="115" t="s">
        <v>492</v>
      </c>
      <c r="B17" s="48">
        <v>306.58</v>
      </c>
      <c r="C17" s="48">
        <v>54.2</v>
      </c>
      <c r="D17" s="48">
        <v>858.01</v>
      </c>
      <c r="E17" s="48"/>
      <c r="F17" s="48"/>
      <c r="G17" s="48"/>
      <c r="H17" s="48"/>
      <c r="I17" s="48"/>
      <c r="J17" s="48"/>
      <c r="K17" s="48">
        <v>0</v>
      </c>
      <c r="L17" s="48">
        <v>0</v>
      </c>
      <c r="M17" s="48">
        <v>0</v>
      </c>
      <c r="N17" s="179">
        <f t="shared" si="0"/>
        <v>1218.79</v>
      </c>
      <c r="O17" s="104">
        <f t="shared" si="1"/>
        <v>406.26333333333332</v>
      </c>
    </row>
    <row r="18" spans="1:15" s="25" customFormat="1" ht="12.6" customHeight="1" x14ac:dyDescent="0.2">
      <c r="A18" s="115" t="s">
        <v>245</v>
      </c>
      <c r="B18" s="48">
        <v>0</v>
      </c>
      <c r="C18" s="48">
        <v>343.95</v>
      </c>
      <c r="D18" s="48">
        <v>0</v>
      </c>
      <c r="E18" s="48"/>
      <c r="F18" s="48"/>
      <c r="G18" s="48"/>
      <c r="H18" s="48"/>
      <c r="I18" s="48"/>
      <c r="J18" s="48"/>
      <c r="K18" s="48">
        <v>0</v>
      </c>
      <c r="L18" s="48">
        <v>0</v>
      </c>
      <c r="M18" s="48">
        <v>0</v>
      </c>
      <c r="N18" s="179">
        <f t="shared" si="0"/>
        <v>343.95</v>
      </c>
      <c r="O18" s="104">
        <f t="shared" si="1"/>
        <v>343.95</v>
      </c>
    </row>
    <row r="19" spans="1:15" s="25" customFormat="1" ht="12.6" customHeight="1" x14ac:dyDescent="0.2">
      <c r="A19" s="115" t="s">
        <v>209</v>
      </c>
      <c r="B19" s="48">
        <v>0</v>
      </c>
      <c r="C19" s="48">
        <v>0</v>
      </c>
      <c r="D19" s="48">
        <v>104.7</v>
      </c>
      <c r="E19" s="48"/>
      <c r="F19" s="48"/>
      <c r="G19" s="48"/>
      <c r="H19" s="48"/>
      <c r="I19" s="48"/>
      <c r="J19" s="48"/>
      <c r="K19" s="48">
        <v>0</v>
      </c>
      <c r="L19" s="48">
        <v>0</v>
      </c>
      <c r="M19" s="48">
        <v>0</v>
      </c>
      <c r="N19" s="179">
        <f t="shared" si="0"/>
        <v>104.7</v>
      </c>
      <c r="O19" s="104">
        <f t="shared" si="1"/>
        <v>104.7</v>
      </c>
    </row>
    <row r="20" spans="1:15" s="25" customFormat="1" ht="12.6" customHeight="1" x14ac:dyDescent="0.2">
      <c r="A20" s="115" t="s">
        <v>338</v>
      </c>
      <c r="B20" s="48">
        <v>0</v>
      </c>
      <c r="C20" s="48">
        <v>0</v>
      </c>
      <c r="D20" s="48">
        <v>200</v>
      </c>
      <c r="E20" s="48"/>
      <c r="F20" s="48"/>
      <c r="G20" s="48"/>
      <c r="H20" s="48"/>
      <c r="I20" s="48"/>
      <c r="J20" s="48"/>
      <c r="K20" s="48">
        <v>0</v>
      </c>
      <c r="L20" s="48">
        <v>0</v>
      </c>
      <c r="M20" s="48">
        <v>0</v>
      </c>
      <c r="N20" s="179">
        <f>SUM(B20:M20)</f>
        <v>200</v>
      </c>
      <c r="O20" s="104">
        <f t="shared" si="1"/>
        <v>200</v>
      </c>
    </row>
    <row r="21" spans="1:15" s="25" customFormat="1" ht="12.6" customHeight="1" x14ac:dyDescent="0.2">
      <c r="A21" s="115" t="s">
        <v>91</v>
      </c>
      <c r="B21" s="48">
        <v>0</v>
      </c>
      <c r="C21" s="48">
        <v>350</v>
      </c>
      <c r="D21" s="48">
        <v>0</v>
      </c>
      <c r="E21" s="48"/>
      <c r="F21" s="48"/>
      <c r="G21" s="48"/>
      <c r="H21" s="48"/>
      <c r="I21" s="48"/>
      <c r="J21" s="48"/>
      <c r="K21" s="48">
        <v>0</v>
      </c>
      <c r="L21" s="48">
        <v>0</v>
      </c>
      <c r="M21" s="48">
        <v>0</v>
      </c>
      <c r="N21" s="179">
        <f t="shared" si="0"/>
        <v>350</v>
      </c>
      <c r="O21" s="104">
        <f t="shared" si="1"/>
        <v>350</v>
      </c>
    </row>
    <row r="22" spans="1:15" s="25" customFormat="1" ht="12.6" customHeight="1" x14ac:dyDescent="0.2">
      <c r="A22" s="115" t="s">
        <v>158</v>
      </c>
      <c r="B22" s="48">
        <v>0</v>
      </c>
      <c r="C22" s="48">
        <v>0</v>
      </c>
      <c r="D22" s="48">
        <v>0</v>
      </c>
      <c r="E22" s="48"/>
      <c r="F22" s="48"/>
      <c r="G22" s="48"/>
      <c r="H22" s="48"/>
      <c r="I22" s="48"/>
      <c r="J22" s="48"/>
      <c r="K22" s="48">
        <v>0</v>
      </c>
      <c r="L22" s="48">
        <v>0</v>
      </c>
      <c r="M22" s="48">
        <v>0</v>
      </c>
      <c r="N22" s="179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15" t="s">
        <v>196</v>
      </c>
      <c r="B23" s="48">
        <v>0</v>
      </c>
      <c r="C23" s="48">
        <v>0</v>
      </c>
      <c r="D23" s="48">
        <v>0</v>
      </c>
      <c r="E23" s="48"/>
      <c r="F23" s="48"/>
      <c r="G23" s="48"/>
      <c r="H23" s="48"/>
      <c r="I23" s="48"/>
      <c r="J23" s="48"/>
      <c r="K23" s="48">
        <v>0</v>
      </c>
      <c r="L23" s="48">
        <v>0</v>
      </c>
      <c r="M23" s="48">
        <v>0</v>
      </c>
      <c r="N23" s="179">
        <f t="shared" si="0"/>
        <v>0</v>
      </c>
      <c r="O23" s="104" t="str">
        <f t="shared" si="1"/>
        <v/>
      </c>
    </row>
    <row r="24" spans="1:15" s="25" customFormat="1" ht="12.6" customHeight="1" x14ac:dyDescent="0.2">
      <c r="A24" s="103" t="s">
        <v>142</v>
      </c>
      <c r="B24" s="48">
        <v>0</v>
      </c>
      <c r="C24" s="48">
        <v>200</v>
      </c>
      <c r="D24" s="48">
        <v>305</v>
      </c>
      <c r="E24" s="48"/>
      <c r="F24" s="48"/>
      <c r="G24" s="48"/>
      <c r="H24" s="48"/>
      <c r="I24" s="48"/>
      <c r="J24" s="48"/>
      <c r="K24" s="48">
        <v>0</v>
      </c>
      <c r="L24" s="48">
        <v>0</v>
      </c>
      <c r="M24" s="48">
        <v>0</v>
      </c>
      <c r="N24" s="179">
        <f t="shared" si="0"/>
        <v>505</v>
      </c>
      <c r="O24" s="104">
        <f t="shared" si="1"/>
        <v>252.5</v>
      </c>
    </row>
    <row r="25" spans="1:15" s="25" customFormat="1" ht="12.6" customHeight="1" x14ac:dyDescent="0.2">
      <c r="A25" s="103" t="s">
        <v>303</v>
      </c>
      <c r="B25" s="48">
        <v>0</v>
      </c>
      <c r="C25" s="48">
        <v>0</v>
      </c>
      <c r="D25" s="48">
        <v>0</v>
      </c>
      <c r="E25" s="48"/>
      <c r="F25" s="48"/>
      <c r="G25" s="48"/>
      <c r="H25" s="48"/>
      <c r="I25" s="48"/>
      <c r="J25" s="48"/>
      <c r="K25" s="48">
        <v>0</v>
      </c>
      <c r="L25" s="48">
        <v>0</v>
      </c>
      <c r="M25" s="48">
        <v>0</v>
      </c>
      <c r="N25" s="179">
        <f t="shared" si="0"/>
        <v>0</v>
      </c>
      <c r="O25" s="104" t="str">
        <f t="shared" si="1"/>
        <v/>
      </c>
    </row>
    <row r="26" spans="1:15" s="25" customFormat="1" ht="12.6" customHeight="1" x14ac:dyDescent="0.2">
      <c r="A26" s="103" t="s">
        <v>88</v>
      </c>
      <c r="B26" s="48">
        <v>115.95</v>
      </c>
      <c r="C26" s="48">
        <v>369.66</v>
      </c>
      <c r="D26" s="48">
        <v>434.78</v>
      </c>
      <c r="E26" s="48"/>
      <c r="F26" s="48"/>
      <c r="G26" s="48"/>
      <c r="H26" s="48"/>
      <c r="I26" s="48"/>
      <c r="J26" s="48"/>
      <c r="K26" s="48">
        <v>0</v>
      </c>
      <c r="L26" s="48">
        <v>0</v>
      </c>
      <c r="M26" s="48">
        <v>0</v>
      </c>
      <c r="N26" s="179">
        <f t="shared" si="0"/>
        <v>920.39</v>
      </c>
      <c r="O26" s="104">
        <f t="shared" si="1"/>
        <v>306.79666666666668</v>
      </c>
    </row>
    <row r="27" spans="1:15" s="25" customFormat="1" ht="12.6" customHeight="1" x14ac:dyDescent="0.2">
      <c r="A27" s="103" t="s">
        <v>77</v>
      </c>
      <c r="B27" s="48">
        <v>0</v>
      </c>
      <c r="C27" s="48">
        <v>275</v>
      </c>
      <c r="D27" s="48">
        <v>150</v>
      </c>
      <c r="E27" s="48"/>
      <c r="F27" s="48"/>
      <c r="G27" s="48"/>
      <c r="H27" s="48"/>
      <c r="I27" s="48"/>
      <c r="J27" s="48"/>
      <c r="K27" s="48">
        <v>0</v>
      </c>
      <c r="L27" s="48">
        <v>0</v>
      </c>
      <c r="M27" s="48">
        <v>0</v>
      </c>
      <c r="N27" s="179">
        <f t="shared" si="0"/>
        <v>425</v>
      </c>
      <c r="O27" s="104">
        <f t="shared" si="1"/>
        <v>212.5</v>
      </c>
    </row>
    <row r="28" spans="1:15" s="25" customFormat="1" ht="12.6" customHeight="1" x14ac:dyDescent="0.2">
      <c r="A28" s="103" t="s">
        <v>111</v>
      </c>
      <c r="B28" s="48">
        <v>0</v>
      </c>
      <c r="C28" s="48">
        <v>102</v>
      </c>
      <c r="D28" s="48">
        <v>538</v>
      </c>
      <c r="E28" s="48"/>
      <c r="F28" s="48"/>
      <c r="G28" s="48"/>
      <c r="H28" s="48"/>
      <c r="I28" s="48"/>
      <c r="J28" s="48"/>
      <c r="K28" s="48">
        <v>0</v>
      </c>
      <c r="L28" s="48">
        <v>0</v>
      </c>
      <c r="M28" s="48">
        <v>0</v>
      </c>
      <c r="N28" s="179">
        <f t="shared" ref="N28:N35" si="2">SUM(B28:M28)</f>
        <v>640</v>
      </c>
      <c r="O28" s="104">
        <f t="shared" si="1"/>
        <v>320</v>
      </c>
    </row>
    <row r="29" spans="1:15" s="25" customFormat="1" ht="12.6" customHeight="1" x14ac:dyDescent="0.2">
      <c r="A29" s="260" t="s">
        <v>126</v>
      </c>
      <c r="B29" s="48">
        <v>0</v>
      </c>
      <c r="C29" s="48">
        <v>0</v>
      </c>
      <c r="D29" s="48">
        <v>0</v>
      </c>
      <c r="E29" s="48"/>
      <c r="F29" s="48"/>
      <c r="G29" s="48"/>
      <c r="H29" s="48"/>
      <c r="I29" s="48"/>
      <c r="J29" s="48"/>
      <c r="K29" s="48">
        <v>0</v>
      </c>
      <c r="L29" s="48">
        <v>0</v>
      </c>
      <c r="M29" s="48">
        <v>0</v>
      </c>
      <c r="N29" s="179">
        <f t="shared" si="2"/>
        <v>0</v>
      </c>
      <c r="O29" s="104" t="str">
        <f t="shared" si="1"/>
        <v/>
      </c>
    </row>
    <row r="30" spans="1:15" s="25" customFormat="1" ht="12.6" customHeight="1" x14ac:dyDescent="0.2">
      <c r="A30" s="260" t="s">
        <v>69</v>
      </c>
      <c r="B30" s="48">
        <v>0</v>
      </c>
      <c r="C30" s="48">
        <v>0</v>
      </c>
      <c r="D30" s="48">
        <v>111</v>
      </c>
      <c r="E30" s="48"/>
      <c r="F30" s="48"/>
      <c r="G30" s="48"/>
      <c r="H30" s="48"/>
      <c r="I30" s="48"/>
      <c r="J30" s="48"/>
      <c r="K30" s="48">
        <v>0</v>
      </c>
      <c r="L30" s="48">
        <v>0</v>
      </c>
      <c r="M30" s="48">
        <v>0</v>
      </c>
      <c r="N30" s="179">
        <f t="shared" si="2"/>
        <v>111</v>
      </c>
      <c r="O30" s="104">
        <f t="shared" si="1"/>
        <v>111</v>
      </c>
    </row>
    <row r="31" spans="1:15" s="25" customFormat="1" ht="12.6" customHeight="1" x14ac:dyDescent="0.2">
      <c r="A31" s="260" t="s">
        <v>76</v>
      </c>
      <c r="B31" s="48">
        <v>0</v>
      </c>
      <c r="C31" s="48">
        <v>0</v>
      </c>
      <c r="D31" s="48">
        <v>0</v>
      </c>
      <c r="E31" s="48"/>
      <c r="F31" s="48"/>
      <c r="G31" s="48"/>
      <c r="H31" s="48"/>
      <c r="I31" s="48"/>
      <c r="J31" s="48"/>
      <c r="K31" s="48">
        <v>0</v>
      </c>
      <c r="L31" s="48">
        <v>0</v>
      </c>
      <c r="M31" s="48">
        <v>0</v>
      </c>
      <c r="N31" s="179">
        <f t="shared" si="2"/>
        <v>0</v>
      </c>
      <c r="O31" s="104" t="str">
        <f t="shared" si="1"/>
        <v/>
      </c>
    </row>
    <row r="32" spans="1:15" s="25" customFormat="1" ht="12.6" customHeight="1" x14ac:dyDescent="0.2">
      <c r="A32" s="260" t="s">
        <v>295</v>
      </c>
      <c r="B32" s="48">
        <v>0</v>
      </c>
      <c r="C32" s="48">
        <v>0</v>
      </c>
      <c r="D32" s="48">
        <v>0</v>
      </c>
      <c r="E32" s="48"/>
      <c r="F32" s="48"/>
      <c r="G32" s="48"/>
      <c r="H32" s="48"/>
      <c r="I32" s="48"/>
      <c r="J32" s="48"/>
      <c r="K32" s="48">
        <v>0</v>
      </c>
      <c r="L32" s="48">
        <v>0</v>
      </c>
      <c r="M32" s="48">
        <v>0</v>
      </c>
      <c r="N32" s="179">
        <f t="shared" si="2"/>
        <v>0</v>
      </c>
      <c r="O32" s="104" t="str">
        <f t="shared" si="1"/>
        <v/>
      </c>
    </row>
    <row r="33" spans="1:15" s="25" customFormat="1" ht="12.6" customHeight="1" x14ac:dyDescent="0.2">
      <c r="A33" s="260" t="s">
        <v>413</v>
      </c>
      <c r="B33" s="48">
        <v>0</v>
      </c>
      <c r="C33" s="48">
        <v>0</v>
      </c>
      <c r="D33" s="48">
        <v>0</v>
      </c>
      <c r="E33" s="48"/>
      <c r="F33" s="48"/>
      <c r="G33" s="48"/>
      <c r="H33" s="48"/>
      <c r="I33" s="48"/>
      <c r="J33" s="48"/>
      <c r="K33" s="48">
        <v>0</v>
      </c>
      <c r="L33" s="48">
        <v>0</v>
      </c>
      <c r="M33" s="48">
        <v>0</v>
      </c>
      <c r="N33" s="179">
        <f t="shared" si="2"/>
        <v>0</v>
      </c>
      <c r="O33" s="104" t="str">
        <f t="shared" si="1"/>
        <v/>
      </c>
    </row>
    <row r="34" spans="1:15" s="25" customFormat="1" ht="12.6" customHeight="1" x14ac:dyDescent="0.2">
      <c r="A34" s="260" t="s">
        <v>176</v>
      </c>
      <c r="B34" s="48">
        <v>0</v>
      </c>
      <c r="C34" s="48">
        <v>60</v>
      </c>
      <c r="D34" s="48">
        <v>0</v>
      </c>
      <c r="E34" s="48"/>
      <c r="F34" s="48"/>
      <c r="G34" s="48"/>
      <c r="H34" s="48"/>
      <c r="I34" s="48"/>
      <c r="J34" s="48"/>
      <c r="K34" s="48">
        <v>0</v>
      </c>
      <c r="L34" s="48">
        <v>0</v>
      </c>
      <c r="M34" s="48">
        <v>0</v>
      </c>
      <c r="N34" s="179">
        <f>SUM(B34:M34)</f>
        <v>60</v>
      </c>
      <c r="O34" s="104">
        <f t="shared" si="1"/>
        <v>60</v>
      </c>
    </row>
    <row r="35" spans="1:15" s="25" customFormat="1" ht="12.6" customHeight="1" x14ac:dyDescent="0.2">
      <c r="A35" s="260" t="s">
        <v>118</v>
      </c>
      <c r="B35" s="48">
        <v>0</v>
      </c>
      <c r="C35" s="48">
        <v>0</v>
      </c>
      <c r="D35" s="48">
        <v>0</v>
      </c>
      <c r="E35" s="48"/>
      <c r="F35" s="48"/>
      <c r="G35" s="48"/>
      <c r="H35" s="48"/>
      <c r="I35" s="48"/>
      <c r="J35" s="48"/>
      <c r="K35" s="48">
        <v>0</v>
      </c>
      <c r="L35" s="48">
        <v>0</v>
      </c>
      <c r="M35" s="48">
        <v>0</v>
      </c>
      <c r="N35" s="179">
        <f t="shared" si="2"/>
        <v>0</v>
      </c>
      <c r="O35" s="104" t="str">
        <f t="shared" si="1"/>
        <v/>
      </c>
    </row>
    <row r="36" spans="1:15" s="25" customFormat="1" ht="12.6" customHeight="1" x14ac:dyDescent="0.2">
      <c r="A36" s="260" t="s">
        <v>462</v>
      </c>
      <c r="B36" s="48"/>
      <c r="C36" s="48">
        <v>0</v>
      </c>
      <c r="D36" s="48">
        <v>0</v>
      </c>
      <c r="E36" s="48"/>
      <c r="F36" s="48"/>
      <c r="G36" s="48"/>
      <c r="H36" s="48"/>
      <c r="I36" s="48"/>
      <c r="J36" s="48"/>
      <c r="K36" s="48">
        <v>0</v>
      </c>
      <c r="L36" s="48">
        <v>0</v>
      </c>
      <c r="M36" s="48">
        <v>0</v>
      </c>
      <c r="N36" s="179">
        <f>SUM(B36:M36)</f>
        <v>0</v>
      </c>
    </row>
    <row r="37" spans="1:15" s="25" customFormat="1" ht="12.6" customHeight="1" x14ac:dyDescent="0.2">
      <c r="A37" s="260" t="s">
        <v>691</v>
      </c>
      <c r="B37" s="48"/>
      <c r="C37" s="48">
        <v>0</v>
      </c>
      <c r="D37" s="48">
        <v>0</v>
      </c>
      <c r="E37" s="48"/>
      <c r="F37" s="48"/>
      <c r="G37" s="48"/>
      <c r="H37" s="48"/>
      <c r="I37" s="48"/>
      <c r="J37" s="48"/>
      <c r="K37" s="48">
        <v>0</v>
      </c>
      <c r="L37" s="48">
        <v>0</v>
      </c>
      <c r="M37" s="48">
        <v>0</v>
      </c>
      <c r="N37" s="179">
        <f>SUM(B37:M37)</f>
        <v>0</v>
      </c>
    </row>
    <row r="38" spans="1:15" s="25" customFormat="1" ht="12.6" customHeight="1" x14ac:dyDescent="0.2">
      <c r="A38" s="260" t="s">
        <v>372</v>
      </c>
      <c r="B38" s="48">
        <v>33.799999999999997</v>
      </c>
      <c r="C38" s="48">
        <v>33.799999999999997</v>
      </c>
      <c r="D38" s="48">
        <v>33.799999999999997</v>
      </c>
      <c r="E38" s="48"/>
      <c r="F38" s="48"/>
      <c r="G38" s="48"/>
      <c r="H38" s="48"/>
      <c r="I38" s="48"/>
      <c r="J38" s="48"/>
      <c r="K38" s="48">
        <v>0</v>
      </c>
      <c r="L38" s="48">
        <v>0</v>
      </c>
      <c r="M38" s="48">
        <v>0</v>
      </c>
      <c r="N38" s="179">
        <f>SUM(B38:M38)</f>
        <v>101.39999999999999</v>
      </c>
      <c r="O38" s="104">
        <f t="shared" si="1"/>
        <v>33.799999999999997</v>
      </c>
    </row>
    <row r="39" spans="1:15" s="25" customFormat="1" ht="12.6" customHeight="1" x14ac:dyDescent="0.2">
      <c r="A39" s="260" t="s">
        <v>106</v>
      </c>
      <c r="B39" s="48">
        <v>710</v>
      </c>
      <c r="C39" s="48">
        <v>795</v>
      </c>
      <c r="D39" s="48">
        <v>905</v>
      </c>
      <c r="E39" s="48"/>
      <c r="F39" s="48"/>
      <c r="G39" s="48"/>
      <c r="H39" s="48"/>
      <c r="I39" s="48"/>
      <c r="J39" s="48"/>
      <c r="K39" s="48">
        <v>0</v>
      </c>
      <c r="L39" s="48">
        <v>0</v>
      </c>
      <c r="M39" s="48">
        <v>0</v>
      </c>
      <c r="N39" s="179">
        <f t="shared" ref="N39:N55" si="3">SUM(B39:M39)</f>
        <v>2410</v>
      </c>
      <c r="O39" s="104">
        <f t="shared" si="1"/>
        <v>803.33333333333337</v>
      </c>
    </row>
    <row r="40" spans="1:15" s="25" customFormat="1" ht="12.6" customHeight="1" x14ac:dyDescent="0.2">
      <c r="A40" s="260" t="s">
        <v>254</v>
      </c>
      <c r="B40" s="48">
        <v>0</v>
      </c>
      <c r="C40" s="48">
        <v>140</v>
      </c>
      <c r="D40" s="48">
        <v>0</v>
      </c>
      <c r="E40" s="48"/>
      <c r="F40" s="48"/>
      <c r="G40" s="48"/>
      <c r="H40" s="48"/>
      <c r="I40" s="48"/>
      <c r="J40" s="48"/>
      <c r="K40" s="48">
        <v>0</v>
      </c>
      <c r="L40" s="48">
        <v>0</v>
      </c>
      <c r="M40" s="48">
        <v>0</v>
      </c>
      <c r="N40" s="179">
        <f t="shared" si="3"/>
        <v>140</v>
      </c>
      <c r="O40" s="104">
        <f t="shared" si="1"/>
        <v>140</v>
      </c>
    </row>
    <row r="41" spans="1:15" s="25" customFormat="1" ht="12.6" customHeight="1" x14ac:dyDescent="0.2">
      <c r="A41" s="151" t="s">
        <v>507</v>
      </c>
      <c r="B41" s="48">
        <v>30.3</v>
      </c>
      <c r="C41" s="48">
        <v>319.14999999999998</v>
      </c>
      <c r="D41" s="48">
        <v>159.05000000000001</v>
      </c>
      <c r="E41" s="48"/>
      <c r="F41" s="48"/>
      <c r="G41" s="48"/>
      <c r="H41" s="48"/>
      <c r="I41" s="48"/>
      <c r="J41" s="48"/>
      <c r="K41" s="48">
        <v>0</v>
      </c>
      <c r="L41" s="48">
        <v>0</v>
      </c>
      <c r="M41" s="48">
        <v>0</v>
      </c>
      <c r="N41" s="179">
        <f t="shared" si="3"/>
        <v>508.5</v>
      </c>
      <c r="O41" s="104">
        <f t="shared" si="1"/>
        <v>169.5</v>
      </c>
    </row>
    <row r="42" spans="1:15" s="25" customFormat="1" ht="12.6" customHeight="1" x14ac:dyDescent="0.2">
      <c r="A42" s="151" t="s">
        <v>95</v>
      </c>
      <c r="B42" s="48">
        <v>422.4</v>
      </c>
      <c r="C42" s="48">
        <v>0</v>
      </c>
      <c r="D42" s="48">
        <v>1171.8900000000001</v>
      </c>
      <c r="E42" s="48"/>
      <c r="F42" s="48"/>
      <c r="G42" s="48"/>
      <c r="H42" s="48"/>
      <c r="I42" s="48"/>
      <c r="J42" s="48"/>
      <c r="K42" s="48">
        <v>0</v>
      </c>
      <c r="L42" s="48">
        <v>0</v>
      </c>
      <c r="M42" s="48">
        <v>0</v>
      </c>
      <c r="N42" s="179">
        <f t="shared" si="3"/>
        <v>1594.29</v>
      </c>
      <c r="O42" s="104">
        <f t="shared" si="1"/>
        <v>797.14499999999998</v>
      </c>
    </row>
    <row r="43" spans="1:15" s="25" customFormat="1" ht="12.6" customHeight="1" x14ac:dyDescent="0.2">
      <c r="A43" s="109" t="s">
        <v>99</v>
      </c>
      <c r="B43" s="48">
        <v>428.68</v>
      </c>
      <c r="C43" s="48">
        <v>269.8</v>
      </c>
      <c r="D43" s="48">
        <v>674.2</v>
      </c>
      <c r="E43" s="48"/>
      <c r="F43" s="48"/>
      <c r="G43" s="48"/>
      <c r="H43" s="48"/>
      <c r="I43" s="48"/>
      <c r="J43" s="48"/>
      <c r="K43" s="48">
        <v>0</v>
      </c>
      <c r="L43" s="48">
        <v>0</v>
      </c>
      <c r="M43" s="48">
        <v>0</v>
      </c>
      <c r="N43" s="179">
        <f t="shared" si="3"/>
        <v>1372.68</v>
      </c>
      <c r="O43" s="104">
        <f t="shared" si="1"/>
        <v>457.56</v>
      </c>
    </row>
    <row r="44" spans="1:15" s="25" customFormat="1" ht="12.6" customHeight="1" x14ac:dyDescent="0.2">
      <c r="A44" s="109" t="s">
        <v>525</v>
      </c>
      <c r="B44" s="48">
        <v>0</v>
      </c>
      <c r="C44" s="48">
        <v>0</v>
      </c>
      <c r="D44" s="48">
        <v>0</v>
      </c>
      <c r="E44" s="48"/>
      <c r="F44" s="48"/>
      <c r="G44" s="48"/>
      <c r="H44" s="48"/>
      <c r="I44" s="48"/>
      <c r="J44" s="48"/>
      <c r="K44" s="48">
        <v>0</v>
      </c>
      <c r="L44" s="48">
        <v>0</v>
      </c>
      <c r="M44" s="48">
        <v>0</v>
      </c>
      <c r="N44" s="179">
        <f>SUM(B44:M44)</f>
        <v>0</v>
      </c>
      <c r="O44" s="104" t="str">
        <f t="shared" si="1"/>
        <v/>
      </c>
    </row>
    <row r="45" spans="1:15" s="25" customFormat="1" ht="12.6" customHeight="1" x14ac:dyDescent="0.2">
      <c r="A45" s="103" t="s">
        <v>395</v>
      </c>
      <c r="B45" s="48">
        <v>0</v>
      </c>
      <c r="C45" s="48">
        <v>0</v>
      </c>
      <c r="D45" s="48">
        <v>0</v>
      </c>
      <c r="E45" s="48"/>
      <c r="F45" s="48"/>
      <c r="G45" s="48"/>
      <c r="H45" s="48"/>
      <c r="I45" s="48"/>
      <c r="J45" s="48"/>
      <c r="K45" s="48">
        <v>0</v>
      </c>
      <c r="L45" s="48">
        <v>0</v>
      </c>
      <c r="M45" s="48">
        <v>0</v>
      </c>
      <c r="N45" s="179">
        <f>SUM(B45:M45)</f>
        <v>0</v>
      </c>
      <c r="O45" s="104" t="str">
        <f t="shared" si="1"/>
        <v/>
      </c>
    </row>
    <row r="46" spans="1:15" s="25" customFormat="1" ht="12.6" customHeight="1" x14ac:dyDescent="0.2">
      <c r="A46" s="103" t="s">
        <v>367</v>
      </c>
      <c r="B46" s="48">
        <v>0</v>
      </c>
      <c r="C46" s="48">
        <v>0</v>
      </c>
      <c r="D46" s="48">
        <v>0</v>
      </c>
      <c r="E46" s="48"/>
      <c r="F46" s="48"/>
      <c r="G46" s="48"/>
      <c r="H46" s="48"/>
      <c r="I46" s="48"/>
      <c r="J46" s="48"/>
      <c r="K46" s="48">
        <v>0</v>
      </c>
      <c r="L46" s="48">
        <v>0</v>
      </c>
      <c r="M46" s="48">
        <v>0</v>
      </c>
      <c r="N46" s="179">
        <f>SUM(B46:M46)</f>
        <v>0</v>
      </c>
      <c r="O46" s="104" t="str">
        <f t="shared" si="1"/>
        <v/>
      </c>
    </row>
    <row r="47" spans="1:15" s="25" customFormat="1" ht="12.6" customHeight="1" x14ac:dyDescent="0.2">
      <c r="A47" s="103" t="s">
        <v>75</v>
      </c>
      <c r="B47" s="48">
        <v>741.03</v>
      </c>
      <c r="C47" s="48">
        <v>752.59</v>
      </c>
      <c r="D47" s="48">
        <v>688.85</v>
      </c>
      <c r="E47" s="48"/>
      <c r="F47" s="48"/>
      <c r="G47" s="48"/>
      <c r="H47" s="48"/>
      <c r="I47" s="48"/>
      <c r="J47" s="48"/>
      <c r="K47" s="48">
        <v>0</v>
      </c>
      <c r="L47" s="48">
        <v>0</v>
      </c>
      <c r="M47" s="48">
        <v>0</v>
      </c>
      <c r="N47" s="179">
        <f t="shared" si="3"/>
        <v>2182.4699999999998</v>
      </c>
      <c r="O47" s="104">
        <f t="shared" si="1"/>
        <v>727.4899999999999</v>
      </c>
    </row>
    <row r="48" spans="1:15" s="25" customFormat="1" ht="12.6" customHeight="1" x14ac:dyDescent="0.2">
      <c r="A48" s="103" t="s">
        <v>107</v>
      </c>
      <c r="B48" s="48">
        <v>50</v>
      </c>
      <c r="C48" s="48">
        <v>0</v>
      </c>
      <c r="D48" s="48">
        <v>0</v>
      </c>
      <c r="E48" s="48"/>
      <c r="F48" s="48"/>
      <c r="G48" s="48"/>
      <c r="H48" s="48"/>
      <c r="I48" s="48"/>
      <c r="J48" s="48"/>
      <c r="K48" s="48">
        <v>0</v>
      </c>
      <c r="L48" s="48">
        <v>0</v>
      </c>
      <c r="M48" s="48">
        <v>0</v>
      </c>
      <c r="N48" s="179">
        <f>SUM(B48:M48)</f>
        <v>50</v>
      </c>
      <c r="O48" s="104">
        <f t="shared" si="1"/>
        <v>50</v>
      </c>
    </row>
    <row r="49" spans="1:16" s="25" customFormat="1" ht="12.6" customHeight="1" x14ac:dyDescent="0.2">
      <c r="A49" s="103" t="s">
        <v>178</v>
      </c>
      <c r="B49" s="48">
        <v>200</v>
      </c>
      <c r="C49" s="48">
        <v>200</v>
      </c>
      <c r="D49" s="48">
        <v>200</v>
      </c>
      <c r="E49" s="48"/>
      <c r="F49" s="48"/>
      <c r="G49" s="48"/>
      <c r="H49" s="48"/>
      <c r="I49" s="48"/>
      <c r="J49" s="48"/>
      <c r="K49" s="48">
        <v>0</v>
      </c>
      <c r="L49" s="48">
        <v>0</v>
      </c>
      <c r="M49" s="48">
        <v>0</v>
      </c>
      <c r="N49" s="179">
        <f t="shared" si="3"/>
        <v>600</v>
      </c>
      <c r="O49" s="104">
        <f t="shared" si="1"/>
        <v>200</v>
      </c>
    </row>
    <row r="50" spans="1:16" s="25" customFormat="1" ht="12.6" customHeight="1" x14ac:dyDescent="0.2">
      <c r="A50" s="103" t="s">
        <v>352</v>
      </c>
      <c r="B50" s="48">
        <v>0</v>
      </c>
      <c r="C50" s="48">
        <v>0</v>
      </c>
      <c r="D50" s="48">
        <v>0</v>
      </c>
      <c r="E50" s="48"/>
      <c r="F50" s="48"/>
      <c r="G50" s="48"/>
      <c r="H50" s="48"/>
      <c r="I50" s="48"/>
      <c r="J50" s="48"/>
      <c r="K50" s="48">
        <v>0</v>
      </c>
      <c r="L50" s="48">
        <v>0</v>
      </c>
      <c r="M50" s="48">
        <v>0</v>
      </c>
      <c r="N50" s="179">
        <f t="shared" si="3"/>
        <v>0</v>
      </c>
      <c r="O50" s="104" t="str">
        <f t="shared" si="1"/>
        <v/>
      </c>
    </row>
    <row r="51" spans="1:16" s="25" customFormat="1" ht="12.6" customHeight="1" x14ac:dyDescent="0.2">
      <c r="A51" s="103" t="s">
        <v>79</v>
      </c>
      <c r="B51" s="48">
        <v>0</v>
      </c>
      <c r="C51" s="48">
        <v>0</v>
      </c>
      <c r="D51" s="48">
        <v>51.5</v>
      </c>
      <c r="E51" s="48"/>
      <c r="F51" s="48"/>
      <c r="G51" s="48"/>
      <c r="H51" s="48"/>
      <c r="I51" s="48"/>
      <c r="J51" s="48"/>
      <c r="K51" s="48">
        <v>0</v>
      </c>
      <c r="L51" s="48">
        <v>0</v>
      </c>
      <c r="M51" s="48">
        <v>0</v>
      </c>
      <c r="N51" s="179">
        <f t="shared" si="3"/>
        <v>51.5</v>
      </c>
      <c r="O51" s="104">
        <f t="shared" si="1"/>
        <v>51.5</v>
      </c>
    </row>
    <row r="52" spans="1:16" s="25" customFormat="1" ht="12.6" customHeight="1" x14ac:dyDescent="0.2">
      <c r="A52" s="103" t="s">
        <v>576</v>
      </c>
      <c r="B52" s="48">
        <v>9.0500000000000007</v>
      </c>
      <c r="C52" s="48">
        <v>0</v>
      </c>
      <c r="D52" s="48">
        <v>0.41</v>
      </c>
      <c r="E52" s="48"/>
      <c r="F52" s="48"/>
      <c r="G52" s="48"/>
      <c r="H52" s="48"/>
      <c r="I52" s="48"/>
      <c r="J52" s="48"/>
      <c r="K52" s="48">
        <v>0</v>
      </c>
      <c r="L52" s="48">
        <v>0</v>
      </c>
      <c r="M52" s="48">
        <v>0</v>
      </c>
      <c r="N52" s="179">
        <f t="shared" si="3"/>
        <v>9.4600000000000009</v>
      </c>
      <c r="O52" s="104">
        <f t="shared" si="1"/>
        <v>4.7300000000000004</v>
      </c>
    </row>
    <row r="53" spans="1:16" s="25" customFormat="1" ht="12.6" customHeight="1" x14ac:dyDescent="0.2">
      <c r="A53" s="103" t="s">
        <v>202</v>
      </c>
      <c r="B53" s="48">
        <v>0</v>
      </c>
      <c r="C53" s="48">
        <v>1027</v>
      </c>
      <c r="D53" s="48">
        <v>0</v>
      </c>
      <c r="E53" s="48"/>
      <c r="F53" s="48"/>
      <c r="G53" s="48"/>
      <c r="H53" s="48"/>
      <c r="I53" s="48"/>
      <c r="J53" s="48"/>
      <c r="K53" s="48">
        <v>0</v>
      </c>
      <c r="L53" s="48">
        <v>0</v>
      </c>
      <c r="M53" s="48">
        <v>0</v>
      </c>
      <c r="N53" s="179">
        <f t="shared" si="3"/>
        <v>1027</v>
      </c>
      <c r="O53" s="104">
        <f t="shared" si="1"/>
        <v>1027</v>
      </c>
    </row>
    <row r="54" spans="1:16" s="25" customFormat="1" ht="12.6" customHeight="1" x14ac:dyDescent="0.2">
      <c r="A54" s="103" t="s">
        <v>81</v>
      </c>
      <c r="B54" s="48">
        <v>194.96</v>
      </c>
      <c r="C54" s="48">
        <v>147.4</v>
      </c>
      <c r="D54" s="48">
        <v>163.72</v>
      </c>
      <c r="E54" s="48"/>
      <c r="F54" s="48"/>
      <c r="G54" s="48"/>
      <c r="H54" s="48"/>
      <c r="I54" s="48"/>
      <c r="J54" s="48"/>
      <c r="K54" s="48">
        <v>0</v>
      </c>
      <c r="L54" s="48">
        <v>0</v>
      </c>
      <c r="M54" s="48">
        <v>0</v>
      </c>
      <c r="N54" s="179">
        <f t="shared" si="3"/>
        <v>506.08000000000004</v>
      </c>
      <c r="O54" s="104">
        <f t="shared" si="1"/>
        <v>168.69333333333336</v>
      </c>
    </row>
    <row r="55" spans="1:16" s="25" customFormat="1" ht="12.6" customHeight="1" thickBot="1" x14ac:dyDescent="0.25">
      <c r="A55" s="163" t="s">
        <v>1</v>
      </c>
      <c r="B55" s="173">
        <f t="shared" ref="B55:M55" si="4">SUM(B7:B54)</f>
        <v>3922.75</v>
      </c>
      <c r="C55" s="173">
        <f t="shared" si="4"/>
        <v>6551.45</v>
      </c>
      <c r="D55" s="173">
        <f t="shared" si="4"/>
        <v>10438.99</v>
      </c>
      <c r="E55" s="173">
        <f t="shared" si="4"/>
        <v>0</v>
      </c>
      <c r="F55" s="173">
        <f t="shared" si="4"/>
        <v>0</v>
      </c>
      <c r="G55" s="173">
        <f t="shared" si="4"/>
        <v>0</v>
      </c>
      <c r="H55" s="173">
        <f t="shared" si="4"/>
        <v>0</v>
      </c>
      <c r="I55" s="173">
        <f t="shared" si="4"/>
        <v>0</v>
      </c>
      <c r="J55" s="173">
        <f t="shared" si="4"/>
        <v>0</v>
      </c>
      <c r="K55" s="173">
        <f t="shared" si="4"/>
        <v>0</v>
      </c>
      <c r="L55" s="173">
        <f t="shared" si="4"/>
        <v>0</v>
      </c>
      <c r="M55" s="173">
        <f t="shared" si="4"/>
        <v>0</v>
      </c>
      <c r="N55" s="186">
        <f t="shared" si="3"/>
        <v>20913.190000000002</v>
      </c>
      <c r="O55" s="305">
        <f>IFERROR(AVERAGEIF(B55:M55,"&gt;0"),"")</f>
        <v>6971.0633333333344</v>
      </c>
    </row>
    <row r="56" spans="1:16" s="25" customFormat="1" ht="12.6" customHeight="1" thickBot="1" x14ac:dyDescent="0.25">
      <c r="P56" s="70"/>
    </row>
    <row r="57" spans="1:16" s="70" customFormat="1" ht="12.6" customHeight="1" thickBot="1" x14ac:dyDescent="0.25">
      <c r="A57" s="71" t="s">
        <v>2</v>
      </c>
      <c r="B57" s="133">
        <f t="shared" ref="B57:O57" si="5">B6</f>
        <v>43831</v>
      </c>
      <c r="C57" s="134">
        <f t="shared" si="5"/>
        <v>43862</v>
      </c>
      <c r="D57" s="134">
        <f t="shared" si="5"/>
        <v>43891</v>
      </c>
      <c r="E57" s="134">
        <f t="shared" si="5"/>
        <v>43922</v>
      </c>
      <c r="F57" s="134">
        <f t="shared" si="5"/>
        <v>43952</v>
      </c>
      <c r="G57" s="134">
        <f t="shared" si="5"/>
        <v>43983</v>
      </c>
      <c r="H57" s="134">
        <f t="shared" si="5"/>
        <v>44013</v>
      </c>
      <c r="I57" s="134">
        <f t="shared" si="5"/>
        <v>44044</v>
      </c>
      <c r="J57" s="134">
        <f t="shared" si="5"/>
        <v>44075</v>
      </c>
      <c r="K57" s="134">
        <f t="shared" si="5"/>
        <v>44105</v>
      </c>
      <c r="L57" s="134">
        <f t="shared" si="5"/>
        <v>44136</v>
      </c>
      <c r="M57" s="134">
        <f t="shared" si="5"/>
        <v>44166</v>
      </c>
      <c r="N57" s="137" t="str">
        <f t="shared" si="5"/>
        <v>Total</v>
      </c>
      <c r="O57" s="72" t="str">
        <f t="shared" si="5"/>
        <v>Média</v>
      </c>
    </row>
    <row r="58" spans="1:16" s="25" customFormat="1" ht="12.6" customHeight="1" x14ac:dyDescent="0.2">
      <c r="A58" s="109" t="s">
        <v>5</v>
      </c>
      <c r="B58" s="48">
        <v>0</v>
      </c>
      <c r="C58" s="48">
        <v>4500</v>
      </c>
      <c r="D58" s="48">
        <v>4725</v>
      </c>
      <c r="E58" s="48"/>
      <c r="F58" s="48"/>
      <c r="G58" s="48"/>
      <c r="H58" s="48"/>
      <c r="I58" s="48"/>
      <c r="J58" s="48"/>
      <c r="K58" s="48">
        <v>0</v>
      </c>
      <c r="L58" s="48">
        <v>0</v>
      </c>
      <c r="M58" s="48">
        <v>0</v>
      </c>
      <c r="N58" s="230">
        <f t="shared" ref="N58:N71" si="6">SUM(B58:M58)</f>
        <v>9225</v>
      </c>
      <c r="O58" s="104">
        <f>IFERROR(AVERAGEIF(B58:M58,"&gt;0"),"")</f>
        <v>4612.5</v>
      </c>
    </row>
    <row r="59" spans="1:16" s="25" customFormat="1" ht="12.6" customHeight="1" x14ac:dyDescent="0.2">
      <c r="A59" s="109" t="s">
        <v>568</v>
      </c>
      <c r="B59" s="48">
        <v>0</v>
      </c>
      <c r="C59" s="48">
        <v>375.59</v>
      </c>
      <c r="D59" s="48">
        <v>13.45</v>
      </c>
      <c r="E59" s="48"/>
      <c r="F59" s="48"/>
      <c r="G59" s="48"/>
      <c r="H59" s="48"/>
      <c r="I59" s="48"/>
      <c r="J59" s="48"/>
      <c r="K59" s="48">
        <v>0</v>
      </c>
      <c r="L59" s="48">
        <v>0</v>
      </c>
      <c r="M59" s="48">
        <v>0</v>
      </c>
      <c r="N59" s="230">
        <f t="shared" si="6"/>
        <v>389.03999999999996</v>
      </c>
      <c r="O59" s="104">
        <f t="shared" ref="O59:O70" si="7">IFERROR(AVERAGEIF(B59:M59,"&gt;0"),"")</f>
        <v>194.51999999999998</v>
      </c>
    </row>
    <row r="60" spans="1:16" s="25" customFormat="1" ht="12.6" customHeight="1" x14ac:dyDescent="0.2">
      <c r="A60" s="109" t="s">
        <v>436</v>
      </c>
      <c r="B60" s="48">
        <v>0</v>
      </c>
      <c r="C60" s="48">
        <v>0</v>
      </c>
      <c r="D60" s="48">
        <v>0</v>
      </c>
      <c r="E60" s="48"/>
      <c r="F60" s="48"/>
      <c r="G60" s="48"/>
      <c r="H60" s="48"/>
      <c r="I60" s="48"/>
      <c r="J60" s="48"/>
      <c r="K60" s="48">
        <v>0</v>
      </c>
      <c r="L60" s="48">
        <v>0</v>
      </c>
      <c r="M60" s="48">
        <v>0</v>
      </c>
      <c r="N60" s="230">
        <f>SUM(B60:M60)</f>
        <v>0</v>
      </c>
      <c r="O60" s="104" t="str">
        <f t="shared" si="7"/>
        <v/>
      </c>
    </row>
    <row r="61" spans="1:16" s="25" customFormat="1" ht="12.6" customHeight="1" x14ac:dyDescent="0.2">
      <c r="A61" s="109" t="s">
        <v>577</v>
      </c>
      <c r="B61" s="48">
        <v>0</v>
      </c>
      <c r="C61" s="48">
        <v>0</v>
      </c>
      <c r="D61" s="48">
        <v>0</v>
      </c>
      <c r="E61" s="48"/>
      <c r="F61" s="48"/>
      <c r="G61" s="48"/>
      <c r="H61" s="48"/>
      <c r="I61" s="48"/>
      <c r="J61" s="48"/>
      <c r="K61" s="48">
        <v>0</v>
      </c>
      <c r="L61" s="48">
        <v>0</v>
      </c>
      <c r="M61" s="48">
        <v>0</v>
      </c>
      <c r="N61" s="230">
        <f>SUM(B61:M61)</f>
        <v>0</v>
      </c>
      <c r="O61" s="104" t="str">
        <f t="shared" si="7"/>
        <v/>
      </c>
    </row>
    <row r="62" spans="1:16" s="25" customFormat="1" ht="12.6" customHeight="1" x14ac:dyDescent="0.2">
      <c r="A62" s="109" t="s">
        <v>430</v>
      </c>
      <c r="B62" s="48">
        <v>0</v>
      </c>
      <c r="C62" s="48">
        <v>0</v>
      </c>
      <c r="D62" s="48">
        <v>1000</v>
      </c>
      <c r="E62" s="48"/>
      <c r="F62" s="48"/>
      <c r="G62" s="48"/>
      <c r="H62" s="48"/>
      <c r="I62" s="48"/>
      <c r="J62" s="48"/>
      <c r="K62" s="48">
        <v>0</v>
      </c>
      <c r="L62" s="48">
        <v>0</v>
      </c>
      <c r="M62" s="48">
        <v>0</v>
      </c>
      <c r="N62" s="207">
        <f>SUM(B62:M62)</f>
        <v>1000</v>
      </c>
      <c r="O62" s="104">
        <f t="shared" si="7"/>
        <v>1000</v>
      </c>
    </row>
    <row r="63" spans="1:16" s="25" customFormat="1" ht="12.6" customHeight="1" x14ac:dyDescent="0.2">
      <c r="A63" s="109" t="s">
        <v>148</v>
      </c>
      <c r="B63" s="48">
        <v>0</v>
      </c>
      <c r="C63" s="48">
        <v>0</v>
      </c>
      <c r="D63" s="48">
        <v>0</v>
      </c>
      <c r="E63" s="48"/>
      <c r="F63" s="48"/>
      <c r="G63" s="48"/>
      <c r="H63" s="48"/>
      <c r="I63" s="48"/>
      <c r="J63" s="48"/>
      <c r="K63" s="48">
        <v>0</v>
      </c>
      <c r="L63" s="48">
        <v>0</v>
      </c>
      <c r="M63" s="48">
        <v>0</v>
      </c>
      <c r="N63" s="230">
        <f>SUM(B63:M63)</f>
        <v>0</v>
      </c>
      <c r="O63" s="104" t="str">
        <f t="shared" si="7"/>
        <v/>
      </c>
    </row>
    <row r="64" spans="1:16" s="25" customFormat="1" ht="12.6" customHeight="1" x14ac:dyDescent="0.2">
      <c r="A64" s="109" t="s">
        <v>578</v>
      </c>
      <c r="B64" s="48">
        <v>0</v>
      </c>
      <c r="C64" s="48">
        <v>0</v>
      </c>
      <c r="D64" s="48">
        <v>0</v>
      </c>
      <c r="E64" s="48"/>
      <c r="F64" s="48"/>
      <c r="G64" s="48"/>
      <c r="H64" s="48"/>
      <c r="I64" s="48"/>
      <c r="J64" s="48"/>
      <c r="K64" s="48">
        <v>0</v>
      </c>
      <c r="L64" s="48">
        <v>0</v>
      </c>
      <c r="M64" s="48">
        <v>0</v>
      </c>
      <c r="N64" s="230">
        <f t="shared" si="6"/>
        <v>0</v>
      </c>
      <c r="O64" s="104" t="str">
        <f t="shared" si="7"/>
        <v/>
      </c>
    </row>
    <row r="65" spans="1:15" s="25" customFormat="1" ht="12.6" customHeight="1" x14ac:dyDescent="0.2">
      <c r="A65" s="110" t="s">
        <v>64</v>
      </c>
      <c r="B65" s="48">
        <v>541</v>
      </c>
      <c r="C65" s="48">
        <v>500</v>
      </c>
      <c r="D65" s="48">
        <v>1385</v>
      </c>
      <c r="E65" s="48"/>
      <c r="F65" s="48"/>
      <c r="G65" s="48"/>
      <c r="H65" s="48"/>
      <c r="I65" s="48"/>
      <c r="J65" s="48"/>
      <c r="K65" s="48">
        <v>0</v>
      </c>
      <c r="L65" s="48">
        <v>0</v>
      </c>
      <c r="M65" s="48">
        <v>0</v>
      </c>
      <c r="N65" s="230">
        <f t="shared" si="6"/>
        <v>2426</v>
      </c>
      <c r="O65" s="104">
        <f t="shared" si="7"/>
        <v>808.66666666666663</v>
      </c>
    </row>
    <row r="66" spans="1:15" s="25" customFormat="1" ht="12.6" customHeight="1" x14ac:dyDescent="0.2">
      <c r="A66" s="110" t="s">
        <v>3</v>
      </c>
      <c r="B66" s="48">
        <v>56.9</v>
      </c>
      <c r="C66" s="48">
        <v>128.85</v>
      </c>
      <c r="D66" s="48">
        <v>210</v>
      </c>
      <c r="E66" s="48"/>
      <c r="F66" s="48"/>
      <c r="G66" s="48"/>
      <c r="H66" s="48"/>
      <c r="I66" s="48"/>
      <c r="J66" s="48"/>
      <c r="K66" s="48">
        <v>0</v>
      </c>
      <c r="L66" s="48">
        <v>0</v>
      </c>
      <c r="M66" s="48">
        <v>0</v>
      </c>
      <c r="N66" s="230">
        <f>SUM(B66:M66)</f>
        <v>395.75</v>
      </c>
      <c r="O66" s="104">
        <f t="shared" si="7"/>
        <v>131.91666666666666</v>
      </c>
    </row>
    <row r="67" spans="1:15" s="25" customFormat="1" ht="12.6" customHeight="1" x14ac:dyDescent="0.2">
      <c r="A67" s="110" t="s">
        <v>569</v>
      </c>
      <c r="B67" s="48">
        <v>0</v>
      </c>
      <c r="C67" s="48">
        <v>0</v>
      </c>
      <c r="D67" s="48">
        <v>0</v>
      </c>
      <c r="E67" s="48"/>
      <c r="F67" s="48"/>
      <c r="G67" s="48"/>
      <c r="H67" s="48"/>
      <c r="I67" s="48"/>
      <c r="J67" s="48"/>
      <c r="K67" s="48">
        <v>0</v>
      </c>
      <c r="L67" s="48">
        <v>0</v>
      </c>
      <c r="M67" s="48">
        <v>0</v>
      </c>
      <c r="N67" s="230">
        <f t="shared" si="6"/>
        <v>0</v>
      </c>
      <c r="O67" s="104" t="str">
        <f t="shared" si="7"/>
        <v/>
      </c>
    </row>
    <row r="68" spans="1:15" s="25" customFormat="1" ht="12.6" customHeight="1" x14ac:dyDescent="0.2">
      <c r="A68" s="110" t="s">
        <v>517</v>
      </c>
      <c r="B68" s="48">
        <v>0</v>
      </c>
      <c r="C68" s="48">
        <v>150</v>
      </c>
      <c r="D68" s="48">
        <v>0</v>
      </c>
      <c r="E68" s="48"/>
      <c r="F68" s="48"/>
      <c r="G68" s="48"/>
      <c r="H68" s="48"/>
      <c r="I68" s="48"/>
      <c r="J68" s="48"/>
      <c r="K68" s="48">
        <v>0</v>
      </c>
      <c r="L68" s="48">
        <v>0</v>
      </c>
      <c r="M68" s="48">
        <v>0</v>
      </c>
      <c r="N68" s="207">
        <f t="shared" si="6"/>
        <v>150</v>
      </c>
      <c r="O68" s="104">
        <f t="shared" si="7"/>
        <v>150</v>
      </c>
    </row>
    <row r="69" spans="1:15" s="25" customFormat="1" ht="12.6" customHeight="1" x14ac:dyDescent="0.2">
      <c r="A69" s="110" t="s">
        <v>664</v>
      </c>
      <c r="B69" s="48">
        <v>0</v>
      </c>
      <c r="C69" s="48"/>
      <c r="D69" s="48">
        <v>47</v>
      </c>
      <c r="E69" s="48"/>
      <c r="F69" s="48"/>
      <c r="G69" s="48"/>
      <c r="H69" s="48"/>
      <c r="I69" s="48"/>
      <c r="J69" s="48"/>
      <c r="K69" s="48">
        <v>0</v>
      </c>
      <c r="L69" s="48">
        <v>0</v>
      </c>
      <c r="M69" s="48">
        <v>0</v>
      </c>
      <c r="N69" s="207"/>
      <c r="O69" s="104">
        <f t="shared" si="7"/>
        <v>47</v>
      </c>
    </row>
    <row r="70" spans="1:15" s="25" customFormat="1" ht="12.6" customHeight="1" x14ac:dyDescent="0.2">
      <c r="A70" s="110" t="s">
        <v>65</v>
      </c>
      <c r="B70" s="48">
        <v>9.31</v>
      </c>
      <c r="C70" s="48">
        <v>6.63</v>
      </c>
      <c r="D70" s="48">
        <v>5.56</v>
      </c>
      <c r="E70" s="48"/>
      <c r="F70" s="48"/>
      <c r="G70" s="48"/>
      <c r="H70" s="48"/>
      <c r="I70" s="48"/>
      <c r="J70" s="48"/>
      <c r="K70" s="48">
        <v>0</v>
      </c>
      <c r="L70" s="48">
        <v>0</v>
      </c>
      <c r="M70" s="48">
        <v>0</v>
      </c>
      <c r="N70" s="230">
        <f t="shared" si="6"/>
        <v>21.5</v>
      </c>
      <c r="O70" s="104">
        <f t="shared" si="7"/>
        <v>7.166666666666667</v>
      </c>
    </row>
    <row r="71" spans="1:15" s="25" customFormat="1" ht="12.6" customHeight="1" thickBot="1" x14ac:dyDescent="0.25">
      <c r="A71" s="171" t="s">
        <v>1</v>
      </c>
      <c r="B71" s="172">
        <f t="shared" ref="B71:M71" si="8">SUM(B58:B70)</f>
        <v>607.20999999999992</v>
      </c>
      <c r="C71" s="172">
        <f t="shared" si="8"/>
        <v>5661.0700000000006</v>
      </c>
      <c r="D71" s="172">
        <f t="shared" si="8"/>
        <v>7386.01</v>
      </c>
      <c r="E71" s="172">
        <f t="shared" si="8"/>
        <v>0</v>
      </c>
      <c r="F71" s="172">
        <f t="shared" si="8"/>
        <v>0</v>
      </c>
      <c r="G71" s="172">
        <f t="shared" si="8"/>
        <v>0</v>
      </c>
      <c r="H71" s="172">
        <f t="shared" si="8"/>
        <v>0</v>
      </c>
      <c r="I71" s="172">
        <f t="shared" si="8"/>
        <v>0</v>
      </c>
      <c r="J71" s="172">
        <f t="shared" si="8"/>
        <v>0</v>
      </c>
      <c r="K71" s="172">
        <f t="shared" si="8"/>
        <v>0</v>
      </c>
      <c r="L71" s="172">
        <f t="shared" si="8"/>
        <v>0</v>
      </c>
      <c r="M71" s="172">
        <f t="shared" si="8"/>
        <v>0</v>
      </c>
      <c r="N71" s="192">
        <f t="shared" si="6"/>
        <v>13654.29</v>
      </c>
      <c r="O71" s="294">
        <f>IFERROR(AVERAGEIF(B71:M71,"&gt;0"),"")</f>
        <v>4551.43</v>
      </c>
    </row>
    <row r="72" spans="1:15" s="25" customFormat="1" ht="12.6" customHeight="1" thickBot="1" x14ac:dyDescent="0.25">
      <c r="N72" s="34"/>
    </row>
    <row r="73" spans="1:15" s="34" customFormat="1" ht="12.6" customHeight="1" thickBot="1" x14ac:dyDescent="0.25">
      <c r="A73" s="180" t="s">
        <v>9</v>
      </c>
      <c r="B73" s="181">
        <f>'[2]2020'!C35</f>
        <v>8692.26</v>
      </c>
      <c r="C73" s="181">
        <f>'[2]2020'!D35</f>
        <v>7624.92</v>
      </c>
      <c r="D73" s="181">
        <f>'[2]2020'!E35</f>
        <v>4712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f>'[2]2020'!K35</f>
        <v>0</v>
      </c>
      <c r="K73" s="181">
        <f>'[2]2020'!L35</f>
        <v>0</v>
      </c>
      <c r="L73" s="181">
        <f>'[2]2020'!M35</f>
        <v>0</v>
      </c>
      <c r="M73" s="181">
        <f>'[2]2020'!N35</f>
        <v>0</v>
      </c>
      <c r="N73" s="43"/>
      <c r="O73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scale="70" firstPageNumber="0" orientation="landscape" horizontalDpi="300" verticalDpi="300" r:id="rId1"/>
  <headerFooter alignWithMargins="0"/>
  <ignoredErrors>
    <ignoredError sqref="J55" formula="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3"/>
  <dimension ref="A1:O60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42578125" style="44" bestFit="1" customWidth="1"/>
    <col min="2" max="2" width="9" style="44" bestFit="1" customWidth="1"/>
    <col min="3" max="3" width="10.7109375" style="44" customWidth="1"/>
    <col min="4" max="4" width="10" style="44" bestFit="1" customWidth="1"/>
    <col min="5" max="13" width="9" style="44" bestFit="1" customWidth="1"/>
    <col min="14" max="14" width="10" style="223" bestFit="1" customWidth="1"/>
    <col min="15" max="15" width="10" style="59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32"/>
      <c r="O3" s="79"/>
    </row>
    <row r="4" spans="1:15" ht="12.6" customHeight="1" x14ac:dyDescent="0.2">
      <c r="A4" s="571" t="s">
        <v>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1"/>
      <c r="O5" s="432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149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219">
        <f t="shared" ref="N7:N13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131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219">
        <f>SUM(B8:M8)</f>
        <v>0</v>
      </c>
      <c r="O8" s="104" t="str">
        <f t="shared" ref="O8:O44" si="1">IFERROR(AVERAGEIF(B8:M8,"&gt;0"),"")</f>
        <v/>
      </c>
    </row>
    <row r="9" spans="1:15" s="25" customFormat="1" ht="12.6" customHeight="1" x14ac:dyDescent="0.2">
      <c r="A9" s="103" t="s">
        <v>610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21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316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579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21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198</v>
      </c>
      <c r="B12" s="26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21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492</v>
      </c>
      <c r="B13" s="26">
        <v>0</v>
      </c>
      <c r="C13" s="26">
        <v>102.22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219">
        <f t="shared" si="0"/>
        <v>102.22</v>
      </c>
      <c r="O13" s="104">
        <f t="shared" si="1"/>
        <v>102.22</v>
      </c>
    </row>
    <row r="14" spans="1:15" s="25" customFormat="1" ht="12.6" customHeight="1" x14ac:dyDescent="0.2">
      <c r="A14" s="103" t="s">
        <v>67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219">
        <f t="shared" ref="N14:N34" si="2">SUM(B14:M14)</f>
        <v>0</v>
      </c>
      <c r="O14" s="104" t="str">
        <f t="shared" si="1"/>
        <v/>
      </c>
    </row>
    <row r="15" spans="1:15" s="25" customFormat="1" ht="12.6" customHeight="1" x14ac:dyDescent="0.2">
      <c r="A15" s="115" t="s">
        <v>338</v>
      </c>
      <c r="B15" s="26">
        <v>0</v>
      </c>
      <c r="C15" s="26">
        <v>120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>SUM(B15:M15)</f>
        <v>120</v>
      </c>
      <c r="O15" s="104">
        <f t="shared" si="1"/>
        <v>120</v>
      </c>
    </row>
    <row r="16" spans="1:15" s="25" customFormat="1" ht="12.6" customHeight="1" x14ac:dyDescent="0.2">
      <c r="A16" s="103" t="s">
        <v>223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219">
        <f t="shared" si="2"/>
        <v>0</v>
      </c>
      <c r="O16" s="104" t="str">
        <f t="shared" si="1"/>
        <v/>
      </c>
    </row>
    <row r="17" spans="1:15" s="25" customFormat="1" ht="12.6" customHeight="1" x14ac:dyDescent="0.2">
      <c r="A17" s="103" t="s">
        <v>232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219">
        <f t="shared" si="2"/>
        <v>0</v>
      </c>
      <c r="O17" s="104" t="str">
        <f t="shared" si="1"/>
        <v/>
      </c>
    </row>
    <row r="18" spans="1:15" s="25" customFormat="1" ht="12.6" customHeight="1" x14ac:dyDescent="0.2">
      <c r="A18" s="103" t="s">
        <v>142</v>
      </c>
      <c r="B18" s="26">
        <v>0</v>
      </c>
      <c r="C18" s="26">
        <v>320</v>
      </c>
      <c r="D18" s="26">
        <v>40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219">
        <f>SUM(B18:M18)</f>
        <v>360</v>
      </c>
      <c r="O18" s="104">
        <f t="shared" si="1"/>
        <v>180</v>
      </c>
    </row>
    <row r="19" spans="1:15" s="25" customFormat="1" ht="12.6" customHeight="1" x14ac:dyDescent="0.2">
      <c r="A19" s="103" t="s">
        <v>231</v>
      </c>
      <c r="B19" s="26">
        <v>0</v>
      </c>
      <c r="C19" s="26">
        <v>0</v>
      </c>
      <c r="D19" s="26">
        <v>104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219">
        <f t="shared" si="2"/>
        <v>104</v>
      </c>
      <c r="O19" s="104">
        <f t="shared" si="1"/>
        <v>104</v>
      </c>
    </row>
    <row r="20" spans="1:15" s="25" customFormat="1" ht="12.6" customHeight="1" x14ac:dyDescent="0.2">
      <c r="A20" s="103" t="s">
        <v>77</v>
      </c>
      <c r="B20" s="26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219">
        <f t="shared" si="2"/>
        <v>0</v>
      </c>
      <c r="O20" s="104" t="str">
        <f t="shared" si="1"/>
        <v/>
      </c>
    </row>
    <row r="21" spans="1:15" s="25" customFormat="1" ht="12.6" customHeight="1" x14ac:dyDescent="0.2">
      <c r="A21" s="103" t="s">
        <v>549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219">
        <f>SUM(B21:M21)</f>
        <v>0</v>
      </c>
      <c r="O21" s="104" t="str">
        <f t="shared" si="1"/>
        <v/>
      </c>
    </row>
    <row r="22" spans="1:15" s="25" customFormat="1" ht="12.6" customHeight="1" x14ac:dyDescent="0.2">
      <c r="A22" s="103" t="s">
        <v>111</v>
      </c>
      <c r="B22" s="26">
        <v>0</v>
      </c>
      <c r="C22" s="26">
        <v>517.94000000000005</v>
      </c>
      <c r="D22" s="26">
        <v>106.59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219">
        <f>SUM(B22:M22)</f>
        <v>624.53000000000009</v>
      </c>
      <c r="O22" s="104">
        <f t="shared" si="1"/>
        <v>312.26500000000004</v>
      </c>
    </row>
    <row r="23" spans="1:15" s="25" customFormat="1" ht="12.6" customHeight="1" x14ac:dyDescent="0.2">
      <c r="A23" s="103" t="s">
        <v>413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219">
        <f>SUM(B23:M23)</f>
        <v>0</v>
      </c>
      <c r="O23" s="104" t="str">
        <f t="shared" si="1"/>
        <v/>
      </c>
    </row>
    <row r="24" spans="1:15" s="25" customFormat="1" ht="12.6" customHeight="1" x14ac:dyDescent="0.2">
      <c r="A24" s="103" t="s">
        <v>126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219">
        <f t="shared" si="2"/>
        <v>0</v>
      </c>
      <c r="O24" s="104" t="str">
        <f t="shared" si="1"/>
        <v/>
      </c>
    </row>
    <row r="25" spans="1:15" s="25" customFormat="1" ht="12.6" customHeight="1" x14ac:dyDescent="0.2">
      <c r="A25" s="103" t="s">
        <v>496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>SUM(B25:M25)</f>
        <v>0</v>
      </c>
      <c r="O25" s="104" t="str">
        <f t="shared" si="1"/>
        <v/>
      </c>
    </row>
    <row r="26" spans="1:15" s="25" customFormat="1" ht="12.6" customHeight="1" x14ac:dyDescent="0.2">
      <c r="A26" s="103" t="s">
        <v>69</v>
      </c>
      <c r="B26" s="26">
        <v>0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219">
        <f t="shared" si="2"/>
        <v>0</v>
      </c>
      <c r="O26" s="104" t="str">
        <f t="shared" si="1"/>
        <v/>
      </c>
    </row>
    <row r="27" spans="1:15" s="25" customFormat="1" ht="12.6" customHeight="1" x14ac:dyDescent="0.2">
      <c r="A27" s="103" t="s">
        <v>118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219">
        <f>SUM(B27:M27)</f>
        <v>0</v>
      </c>
      <c r="O27" s="104" t="str">
        <f t="shared" si="1"/>
        <v/>
      </c>
    </row>
    <row r="28" spans="1:15" s="25" customFormat="1" ht="12.6" customHeight="1" x14ac:dyDescent="0.2">
      <c r="A28" s="103" t="s">
        <v>176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219">
        <f t="shared" si="2"/>
        <v>0</v>
      </c>
      <c r="O28" s="104" t="str">
        <f t="shared" si="1"/>
        <v/>
      </c>
    </row>
    <row r="29" spans="1:15" s="25" customFormat="1" ht="12.6" customHeight="1" x14ac:dyDescent="0.2">
      <c r="A29" s="260" t="s">
        <v>139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2"/>
        <v>0</v>
      </c>
      <c r="O29" s="104" t="str">
        <f t="shared" si="1"/>
        <v/>
      </c>
    </row>
    <row r="30" spans="1:15" s="25" customFormat="1" ht="12.6" customHeight="1" x14ac:dyDescent="0.2">
      <c r="A30" s="151" t="s">
        <v>372</v>
      </c>
      <c r="B30" s="26">
        <v>29.81</v>
      </c>
      <c r="C30" s="26">
        <v>29.81</v>
      </c>
      <c r="D30" s="26">
        <v>29.81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>SUM(B30:M30)</f>
        <v>89.429999999999993</v>
      </c>
      <c r="O30" s="104">
        <f t="shared" si="1"/>
        <v>29.81</v>
      </c>
    </row>
    <row r="31" spans="1:15" s="25" customFormat="1" ht="12.6" customHeight="1" x14ac:dyDescent="0.2">
      <c r="A31" s="109" t="s">
        <v>525</v>
      </c>
      <c r="B31" s="26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>SUM(B31:M31)</f>
        <v>0</v>
      </c>
      <c r="O31" s="104" t="str">
        <f t="shared" si="1"/>
        <v/>
      </c>
    </row>
    <row r="32" spans="1:15" s="25" customFormat="1" ht="12.6" customHeight="1" x14ac:dyDescent="0.2">
      <c r="A32" s="103" t="s">
        <v>106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03" t="s">
        <v>254</v>
      </c>
      <c r="B33" s="26">
        <v>0</v>
      </c>
      <c r="C33" s="26">
        <v>200</v>
      </c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>SUM(B33:M33)</f>
        <v>200</v>
      </c>
      <c r="O33" s="104">
        <f t="shared" si="1"/>
        <v>200</v>
      </c>
    </row>
    <row r="34" spans="1:15" s="25" customFormat="1" ht="12.6" customHeight="1" x14ac:dyDescent="0.2">
      <c r="A34" s="103" t="s">
        <v>580</v>
      </c>
      <c r="B34" s="26">
        <v>0</v>
      </c>
      <c r="C34" s="26">
        <v>160.41999999999999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219">
        <f t="shared" si="2"/>
        <v>160.41999999999999</v>
      </c>
      <c r="O34" s="104">
        <f t="shared" si="1"/>
        <v>160.41999999999999</v>
      </c>
    </row>
    <row r="35" spans="1:15" s="25" customFormat="1" ht="12.6" customHeight="1" x14ac:dyDescent="0.2">
      <c r="A35" s="103" t="s">
        <v>95</v>
      </c>
      <c r="B35" s="26">
        <v>562.85</v>
      </c>
      <c r="C35" s="26">
        <v>492.77</v>
      </c>
      <c r="D35" s="26">
        <v>637.63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219">
        <f t="shared" ref="N35:N44" si="3">SUM(B35:M35)</f>
        <v>1693.25</v>
      </c>
      <c r="O35" s="104">
        <f t="shared" si="1"/>
        <v>564.41666666666663</v>
      </c>
    </row>
    <row r="36" spans="1:15" s="25" customFormat="1" ht="12.6" customHeight="1" x14ac:dyDescent="0.2">
      <c r="A36" s="103" t="s">
        <v>98</v>
      </c>
      <c r="B36" s="26">
        <v>0</v>
      </c>
      <c r="C36" s="26">
        <v>630</v>
      </c>
      <c r="D36" s="26">
        <v>1050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219">
        <f t="shared" si="3"/>
        <v>1680</v>
      </c>
      <c r="O36" s="104">
        <f t="shared" si="1"/>
        <v>840</v>
      </c>
    </row>
    <row r="37" spans="1:15" s="25" customFormat="1" ht="12.6" customHeight="1" x14ac:dyDescent="0.2">
      <c r="A37" s="103" t="s">
        <v>107</v>
      </c>
      <c r="B37" s="26">
        <v>0</v>
      </c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219">
        <f t="shared" si="3"/>
        <v>0</v>
      </c>
      <c r="O37" s="104" t="str">
        <f t="shared" si="1"/>
        <v/>
      </c>
    </row>
    <row r="38" spans="1:15" s="25" customFormat="1" ht="12.6" customHeight="1" x14ac:dyDescent="0.2">
      <c r="A38" s="103" t="s">
        <v>96</v>
      </c>
      <c r="B38" s="26">
        <v>189.9</v>
      </c>
      <c r="C38" s="26">
        <v>329.9</v>
      </c>
      <c r="D38" s="26">
        <v>469.9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219">
        <f t="shared" si="3"/>
        <v>989.69999999999993</v>
      </c>
      <c r="O38" s="104">
        <f t="shared" si="1"/>
        <v>329.9</v>
      </c>
    </row>
    <row r="39" spans="1:15" s="25" customFormat="1" ht="12.6" customHeight="1" x14ac:dyDescent="0.2">
      <c r="A39" s="103" t="s">
        <v>178</v>
      </c>
      <c r="B39" s="26">
        <v>221</v>
      </c>
      <c r="C39" s="26">
        <v>0</v>
      </c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219">
        <f t="shared" si="3"/>
        <v>221</v>
      </c>
      <c r="O39" s="104">
        <f t="shared" si="1"/>
        <v>221</v>
      </c>
    </row>
    <row r="40" spans="1:15" s="25" customFormat="1" ht="12.6" customHeight="1" x14ac:dyDescent="0.2">
      <c r="A40" s="103" t="s">
        <v>75</v>
      </c>
      <c r="B40" s="26">
        <v>640.72</v>
      </c>
      <c r="C40" s="26">
        <v>554.48</v>
      </c>
      <c r="D40" s="26">
        <v>600.48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219">
        <f t="shared" si="3"/>
        <v>1795.68</v>
      </c>
      <c r="O40" s="104">
        <f t="shared" si="1"/>
        <v>598.56000000000006</v>
      </c>
    </row>
    <row r="41" spans="1:15" s="25" customFormat="1" ht="12.6" customHeight="1" x14ac:dyDescent="0.2">
      <c r="A41" s="103" t="s">
        <v>261</v>
      </c>
      <c r="B41" s="26">
        <v>0</v>
      </c>
      <c r="C41" s="26">
        <v>43.5</v>
      </c>
      <c r="D41" s="26">
        <v>72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219">
        <f t="shared" si="3"/>
        <v>115.5</v>
      </c>
      <c r="O41" s="104">
        <f t="shared" si="1"/>
        <v>57.75</v>
      </c>
    </row>
    <row r="42" spans="1:15" s="25" customFormat="1" ht="12.6" customHeight="1" x14ac:dyDescent="0.2">
      <c r="A42" s="103" t="s">
        <v>81</v>
      </c>
      <c r="B42" s="26">
        <v>147.08000000000001</v>
      </c>
      <c r="C42" s="26">
        <v>150.69</v>
      </c>
      <c r="D42" s="26">
        <v>144.31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219">
        <f t="shared" si="3"/>
        <v>442.08</v>
      </c>
      <c r="O42" s="104">
        <f t="shared" si="1"/>
        <v>147.35999999999999</v>
      </c>
    </row>
    <row r="43" spans="1:15" s="25" customFormat="1" ht="12.6" customHeight="1" x14ac:dyDescent="0.2">
      <c r="A43" s="103" t="s">
        <v>202</v>
      </c>
      <c r="B43" s="26"/>
      <c r="C43" s="26"/>
      <c r="D43" s="26"/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219">
        <f t="shared" si="3"/>
        <v>0</v>
      </c>
      <c r="O43" s="104" t="str">
        <f t="shared" si="1"/>
        <v/>
      </c>
    </row>
    <row r="44" spans="1:15" s="25" customFormat="1" ht="12.6" customHeight="1" x14ac:dyDescent="0.2">
      <c r="A44" s="103" t="s">
        <v>87</v>
      </c>
      <c r="B44" s="26">
        <v>4.4000000000000004</v>
      </c>
      <c r="C44" s="26">
        <v>2.04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219">
        <f t="shared" si="3"/>
        <v>6.44</v>
      </c>
      <c r="O44" s="104">
        <f t="shared" si="1"/>
        <v>3.22</v>
      </c>
    </row>
    <row r="45" spans="1:15" s="25" customFormat="1" ht="12.6" customHeight="1" thickBot="1" x14ac:dyDescent="0.25">
      <c r="A45" s="163" t="s">
        <v>1</v>
      </c>
      <c r="B45" s="173">
        <f t="shared" ref="B45:N45" si="4">SUM(B7:B44)</f>
        <v>1795.76</v>
      </c>
      <c r="C45" s="173">
        <f t="shared" si="4"/>
        <v>3653.77</v>
      </c>
      <c r="D45" s="173">
        <f t="shared" si="4"/>
        <v>3254.72</v>
      </c>
      <c r="E45" s="173">
        <f t="shared" si="4"/>
        <v>0</v>
      </c>
      <c r="F45" s="173">
        <f t="shared" si="4"/>
        <v>0</v>
      </c>
      <c r="G45" s="173">
        <f t="shared" si="4"/>
        <v>0</v>
      </c>
      <c r="H45" s="173">
        <f t="shared" si="4"/>
        <v>0</v>
      </c>
      <c r="I45" s="173">
        <f t="shared" si="4"/>
        <v>0</v>
      </c>
      <c r="J45" s="173">
        <f t="shared" si="4"/>
        <v>0</v>
      </c>
      <c r="K45" s="173">
        <f t="shared" si="4"/>
        <v>0</v>
      </c>
      <c r="L45" s="173">
        <f t="shared" si="4"/>
        <v>0</v>
      </c>
      <c r="M45" s="173">
        <f t="shared" si="4"/>
        <v>0</v>
      </c>
      <c r="N45" s="164">
        <f t="shared" si="4"/>
        <v>8704.25</v>
      </c>
      <c r="O45" s="308">
        <f>IFERROR(AVERAGEIF(B45:M45,"&gt;0"),"")</f>
        <v>2901.4166666666665</v>
      </c>
    </row>
    <row r="46" spans="1:15" s="25" customFormat="1" ht="12.6" customHeight="1" thickBot="1" x14ac:dyDescent="0.25"/>
    <row r="47" spans="1:15" s="70" customFormat="1" ht="12.6" customHeight="1" thickBot="1" x14ac:dyDescent="0.25">
      <c r="A47" s="304" t="s">
        <v>2</v>
      </c>
      <c r="B47" s="133">
        <f t="shared" ref="B47:O47" si="5">B6</f>
        <v>43831</v>
      </c>
      <c r="C47" s="134">
        <f t="shared" si="5"/>
        <v>43862</v>
      </c>
      <c r="D47" s="134">
        <f t="shared" si="5"/>
        <v>43891</v>
      </c>
      <c r="E47" s="134">
        <f t="shared" si="5"/>
        <v>43922</v>
      </c>
      <c r="F47" s="134">
        <f t="shared" si="5"/>
        <v>43952</v>
      </c>
      <c r="G47" s="134">
        <f t="shared" si="5"/>
        <v>43983</v>
      </c>
      <c r="H47" s="134">
        <f t="shared" si="5"/>
        <v>44013</v>
      </c>
      <c r="I47" s="134">
        <f t="shared" si="5"/>
        <v>44044</v>
      </c>
      <c r="J47" s="134">
        <f t="shared" si="5"/>
        <v>44075</v>
      </c>
      <c r="K47" s="134">
        <f t="shared" si="5"/>
        <v>44105</v>
      </c>
      <c r="L47" s="134">
        <f t="shared" si="5"/>
        <v>44136</v>
      </c>
      <c r="M47" s="134">
        <f t="shared" si="5"/>
        <v>44166</v>
      </c>
      <c r="N47" s="135" t="str">
        <f t="shared" si="5"/>
        <v>Total</v>
      </c>
      <c r="O47" s="136" t="str">
        <f t="shared" si="5"/>
        <v>Média</v>
      </c>
    </row>
    <row r="48" spans="1:15" s="25" customFormat="1" ht="12.6" customHeight="1" x14ac:dyDescent="0.2">
      <c r="A48" s="268" t="s">
        <v>5</v>
      </c>
      <c r="B48" s="49">
        <v>0</v>
      </c>
      <c r="C48" s="26">
        <v>4000</v>
      </c>
      <c r="D48" s="26">
        <v>4500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219">
        <f t="shared" ref="N48:N56" si="6">SUM(B48:M48)</f>
        <v>8500</v>
      </c>
      <c r="O48" s="104">
        <f>IFERROR(AVERAGEIF(B48:M48,"&gt;0"),"")</f>
        <v>4250</v>
      </c>
    </row>
    <row r="49" spans="1:15" s="25" customFormat="1" ht="12.6" customHeight="1" x14ac:dyDescent="0.2">
      <c r="A49" s="109" t="s">
        <v>568</v>
      </c>
      <c r="B49" s="49">
        <v>0</v>
      </c>
      <c r="C49" s="26">
        <v>308.29000000000002</v>
      </c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219">
        <f t="shared" si="6"/>
        <v>308.29000000000002</v>
      </c>
      <c r="O49" s="104">
        <f t="shared" ref="O49:O55" si="7">IFERROR(AVERAGEIF(B49:M49,"&gt;0"),"")</f>
        <v>308.29000000000002</v>
      </c>
    </row>
    <row r="50" spans="1:15" s="25" customFormat="1" ht="12.6" customHeight="1" x14ac:dyDescent="0.2">
      <c r="A50" s="109" t="s">
        <v>321</v>
      </c>
      <c r="B50" s="26">
        <v>0</v>
      </c>
      <c r="C50" s="26">
        <v>0</v>
      </c>
      <c r="D50" s="26">
        <v>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207">
        <f t="shared" si="6"/>
        <v>0</v>
      </c>
      <c r="O50" s="104" t="str">
        <f t="shared" si="7"/>
        <v/>
      </c>
    </row>
    <row r="51" spans="1:15" s="25" customFormat="1" ht="12.6" customHeight="1" x14ac:dyDescent="0.2">
      <c r="A51" s="268" t="s">
        <v>148</v>
      </c>
      <c r="B51" s="26">
        <v>0</v>
      </c>
      <c r="C51" s="26">
        <v>0</v>
      </c>
      <c r="D51" s="26">
        <v>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19">
        <f t="shared" si="6"/>
        <v>0</v>
      </c>
      <c r="O51" s="104" t="str">
        <f t="shared" si="7"/>
        <v/>
      </c>
    </row>
    <row r="52" spans="1:15" s="25" customFormat="1" ht="12.6" customHeight="1" x14ac:dyDescent="0.2">
      <c r="A52" s="268" t="s">
        <v>61</v>
      </c>
      <c r="B52" s="26">
        <v>0</v>
      </c>
      <c r="C52" s="26">
        <v>350</v>
      </c>
      <c r="D52" s="26">
        <v>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219">
        <f t="shared" si="6"/>
        <v>350</v>
      </c>
      <c r="O52" s="104">
        <f t="shared" si="7"/>
        <v>350</v>
      </c>
    </row>
    <row r="53" spans="1:15" s="25" customFormat="1" ht="12.6" customHeight="1" x14ac:dyDescent="0.2">
      <c r="A53" s="268" t="s">
        <v>508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19">
        <f t="shared" si="6"/>
        <v>0</v>
      </c>
      <c r="O53" s="104" t="str">
        <f t="shared" si="7"/>
        <v/>
      </c>
    </row>
    <row r="54" spans="1:15" s="25" customFormat="1" ht="12.6" customHeight="1" x14ac:dyDescent="0.2">
      <c r="A54" s="268" t="s">
        <v>516</v>
      </c>
      <c r="B54" s="26">
        <v>0</v>
      </c>
      <c r="C54" s="26"/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19">
        <f t="shared" si="6"/>
        <v>0</v>
      </c>
      <c r="O54" s="104" t="str">
        <f t="shared" si="7"/>
        <v/>
      </c>
    </row>
    <row r="55" spans="1:15" s="25" customFormat="1" ht="12.6" customHeight="1" x14ac:dyDescent="0.2">
      <c r="A55" s="268" t="s">
        <v>265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19">
        <f t="shared" si="6"/>
        <v>0</v>
      </c>
      <c r="O55" s="104" t="str">
        <f t="shared" si="7"/>
        <v/>
      </c>
    </row>
    <row r="56" spans="1:15" s="25" customFormat="1" ht="12.6" customHeight="1" thickBot="1" x14ac:dyDescent="0.25">
      <c r="A56" s="278" t="s">
        <v>1</v>
      </c>
      <c r="B56" s="172">
        <f>SUM(B48:B55)</f>
        <v>0</v>
      </c>
      <c r="C56" s="172">
        <f>SUM(C48:C55)</f>
        <v>4658.29</v>
      </c>
      <c r="D56" s="172">
        <f t="shared" ref="D56:M56" si="8">SUM(D48:D55)</f>
        <v>4500</v>
      </c>
      <c r="E56" s="172">
        <f>SUM(E48:E55)</f>
        <v>0</v>
      </c>
      <c r="F56" s="172">
        <f t="shared" si="8"/>
        <v>0</v>
      </c>
      <c r="G56" s="172">
        <f t="shared" si="8"/>
        <v>0</v>
      </c>
      <c r="H56" s="172">
        <f t="shared" si="8"/>
        <v>0</v>
      </c>
      <c r="I56" s="172">
        <f t="shared" si="8"/>
        <v>0</v>
      </c>
      <c r="J56" s="172">
        <f t="shared" si="8"/>
        <v>0</v>
      </c>
      <c r="K56" s="172">
        <f t="shared" si="8"/>
        <v>0</v>
      </c>
      <c r="L56" s="172">
        <f t="shared" si="8"/>
        <v>0</v>
      </c>
      <c r="M56" s="172">
        <f t="shared" si="8"/>
        <v>0</v>
      </c>
      <c r="N56" s="191">
        <f t="shared" si="6"/>
        <v>9158.2900000000009</v>
      </c>
      <c r="O56" s="294">
        <f>IFERROR(AVERAGEIF(B56:M56,"&gt;0"),"")</f>
        <v>4579.1450000000004</v>
      </c>
    </row>
    <row r="57" spans="1:15" s="25" customFormat="1" ht="12.6" customHeight="1" thickBot="1" x14ac:dyDescent="0.25">
      <c r="A57" s="4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1"/>
      <c r="O57" s="80"/>
    </row>
    <row r="58" spans="1:15" s="34" customFormat="1" ht="12.6" customHeight="1" thickBot="1" x14ac:dyDescent="0.25">
      <c r="A58" s="182" t="s">
        <v>9</v>
      </c>
      <c r="B58" s="181">
        <f>'[2]2020'!C36</f>
        <v>10777.28</v>
      </c>
      <c r="C58" s="181">
        <f>'[2]2020'!D36</f>
        <v>12120.14</v>
      </c>
      <c r="D58" s="181">
        <f>'[2]2020'!E36</f>
        <v>13184.26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f>'[2]2020'!K36</f>
        <v>0</v>
      </c>
      <c r="K58" s="181">
        <f>'[2]2020'!L36</f>
        <v>0</v>
      </c>
      <c r="L58" s="181">
        <f>'[2]2020'!M36</f>
        <v>0</v>
      </c>
      <c r="M58" s="181">
        <f>'[2]2020'!N36</f>
        <v>0</v>
      </c>
      <c r="N58" s="56"/>
      <c r="O58" s="56"/>
    </row>
    <row r="59" spans="1:15" s="25" customFormat="1" ht="14.1" customHeight="1" x14ac:dyDescent="0.2">
      <c r="N59" s="222"/>
      <c r="O59" s="57"/>
    </row>
    <row r="60" spans="1:15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5:C45 D45:F45 I45:M45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4"/>
  <dimension ref="A1:O75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85546875" style="44" customWidth="1"/>
    <col min="2" max="2" width="8.85546875" style="44" bestFit="1" customWidth="1"/>
    <col min="3" max="3" width="9.7109375" style="44" customWidth="1"/>
    <col min="4" max="4" width="10" style="44" bestFit="1" customWidth="1"/>
    <col min="5" max="5" width="11" style="44" customWidth="1"/>
    <col min="6" max="8" width="9" style="44" bestFit="1" customWidth="1"/>
    <col min="9" max="9" width="10" style="44" bestFit="1" customWidth="1"/>
    <col min="10" max="13" width="9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5" x14ac:dyDescent="0.2">
      <c r="A1" s="540" t="str">
        <f>APUCARANA!A1</f>
        <v xml:space="preserve">ORDEM DOS ADVOGADOS DO BRASIL - Seção PR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6"/>
    </row>
    <row r="2" spans="1:15" ht="14.1" customHeight="1" x14ac:dyDescent="0.2">
      <c r="A2" s="522" t="str">
        <f>APUCARANA!A2</f>
        <v>Demostrativo de Despesas - JANEIRO 2020 A DEZEMBRO 2020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34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113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219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237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219">
        <f>SUM(B8:M8)</f>
        <v>0</v>
      </c>
      <c r="O8" s="104" t="str">
        <f t="shared" ref="O8:O47" si="0">IFERROR(AVERAGEIF(B8:M8,"&gt;0"),"")</f>
        <v/>
      </c>
    </row>
    <row r="9" spans="1:15" s="25" customFormat="1" ht="12.6" customHeight="1" x14ac:dyDescent="0.2">
      <c r="A9" s="115" t="s">
        <v>157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219">
        <f>SUM(B9:M9)</f>
        <v>0</v>
      </c>
      <c r="O9" s="104" t="str">
        <f t="shared" si="0"/>
        <v/>
      </c>
    </row>
    <row r="10" spans="1:15" s="25" customFormat="1" ht="12.6" customHeight="1" x14ac:dyDescent="0.2">
      <c r="A10" s="115" t="s">
        <v>386</v>
      </c>
      <c r="B10" s="26"/>
      <c r="C10" s="26">
        <v>0</v>
      </c>
      <c r="D10" s="26">
        <v>30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219">
        <f>SUM(B10:M10)</f>
        <v>30</v>
      </c>
      <c r="O10" s="104">
        <f t="shared" si="0"/>
        <v>30</v>
      </c>
    </row>
    <row r="11" spans="1:15" s="25" customFormat="1" ht="12.6" customHeight="1" x14ac:dyDescent="0.2">
      <c r="A11" s="115" t="s">
        <v>348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219">
        <f>SUM(B11:M11)</f>
        <v>0</v>
      </c>
      <c r="O11" s="104" t="str">
        <f t="shared" si="0"/>
        <v/>
      </c>
    </row>
    <row r="12" spans="1:15" s="25" customFormat="1" ht="12.6" customHeight="1" x14ac:dyDescent="0.2">
      <c r="A12" s="115" t="s">
        <v>233</v>
      </c>
      <c r="B12" s="26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219">
        <f t="shared" ref="N12:N22" si="1">SUM(B12:M12)</f>
        <v>0</v>
      </c>
      <c r="O12" s="104" t="str">
        <f t="shared" si="0"/>
        <v/>
      </c>
    </row>
    <row r="13" spans="1:15" s="25" customFormat="1" ht="12.6" customHeight="1" x14ac:dyDescent="0.2">
      <c r="A13" s="103" t="s">
        <v>615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>SUM(B13:M13)</f>
        <v>0</v>
      </c>
      <c r="O13" s="104" t="str">
        <f t="shared" si="0"/>
        <v/>
      </c>
    </row>
    <row r="14" spans="1:15" s="25" customFormat="1" ht="12.6" customHeight="1" x14ac:dyDescent="0.2">
      <c r="A14" s="103" t="s">
        <v>487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219">
        <f>SUM(B14:M14)</f>
        <v>0</v>
      </c>
      <c r="O14" s="104" t="str">
        <f t="shared" si="0"/>
        <v/>
      </c>
    </row>
    <row r="15" spans="1:15" s="25" customFormat="1" ht="12.6" customHeight="1" x14ac:dyDescent="0.2">
      <c r="A15" s="115" t="s">
        <v>182</v>
      </c>
      <c r="B15" s="26">
        <v>0</v>
      </c>
      <c r="C15" s="26">
        <v>818.37</v>
      </c>
      <c r="D15" s="26">
        <v>685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219">
        <f t="shared" si="1"/>
        <v>1503.37</v>
      </c>
      <c r="O15" s="104">
        <f t="shared" si="0"/>
        <v>751.68499999999995</v>
      </c>
    </row>
    <row r="16" spans="1:15" s="25" customFormat="1" ht="12.6" customHeight="1" x14ac:dyDescent="0.2">
      <c r="A16" s="115" t="s">
        <v>276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219">
        <f>SUM(B16:M16)</f>
        <v>0</v>
      </c>
      <c r="O16" s="104" t="str">
        <f t="shared" si="0"/>
        <v/>
      </c>
    </row>
    <row r="17" spans="1:15" s="25" customFormat="1" ht="12.6" customHeight="1" x14ac:dyDescent="0.2">
      <c r="A17" s="115" t="s">
        <v>80</v>
      </c>
      <c r="B17" s="26">
        <v>299.25</v>
      </c>
      <c r="C17" s="26">
        <v>60.85</v>
      </c>
      <c r="D17" s="26">
        <v>81.94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219">
        <f t="shared" si="1"/>
        <v>442.04</v>
      </c>
      <c r="O17" s="104">
        <f t="shared" si="0"/>
        <v>147.34666666666666</v>
      </c>
    </row>
    <row r="18" spans="1:15" s="25" customFormat="1" ht="12.6" customHeight="1" x14ac:dyDescent="0.2">
      <c r="A18" s="115" t="s">
        <v>67</v>
      </c>
      <c r="B18" s="26">
        <v>521.66999999999996</v>
      </c>
      <c r="C18" s="26">
        <v>150.94999999999999</v>
      </c>
      <c r="D18" s="26">
        <v>548.22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219">
        <f t="shared" si="1"/>
        <v>1220.8399999999999</v>
      </c>
      <c r="O18" s="104">
        <f t="shared" si="0"/>
        <v>406.94666666666666</v>
      </c>
    </row>
    <row r="19" spans="1:15" s="25" customFormat="1" ht="12.6" customHeight="1" x14ac:dyDescent="0.2">
      <c r="A19" s="115" t="s">
        <v>281</v>
      </c>
      <c r="B19" s="26">
        <v>0</v>
      </c>
      <c r="C19" s="26">
        <v>0</v>
      </c>
      <c r="D19" s="26">
        <v>197.14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219">
        <f t="shared" si="1"/>
        <v>197.14</v>
      </c>
      <c r="O19" s="104">
        <f t="shared" si="0"/>
        <v>197.14</v>
      </c>
    </row>
    <row r="20" spans="1:15" s="25" customFormat="1" ht="12.6" customHeight="1" x14ac:dyDescent="0.2">
      <c r="A20" s="115" t="s">
        <v>119</v>
      </c>
      <c r="B20" s="26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219">
        <f>SUM(B20:M20)</f>
        <v>0</v>
      </c>
      <c r="O20" s="104" t="str">
        <f t="shared" si="0"/>
        <v/>
      </c>
    </row>
    <row r="21" spans="1:15" s="25" customFormat="1" ht="12.6" customHeight="1" x14ac:dyDescent="0.2">
      <c r="A21" s="115" t="s">
        <v>92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219">
        <f t="shared" si="1"/>
        <v>0</v>
      </c>
      <c r="O21" s="104" t="str">
        <f t="shared" si="0"/>
        <v/>
      </c>
    </row>
    <row r="22" spans="1:15" s="25" customFormat="1" ht="12.6" customHeight="1" x14ac:dyDescent="0.2">
      <c r="A22" s="115" t="s">
        <v>227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219">
        <f t="shared" si="1"/>
        <v>0</v>
      </c>
      <c r="O22" s="104" t="str">
        <f t="shared" si="0"/>
        <v/>
      </c>
    </row>
    <row r="23" spans="1:15" s="25" customFormat="1" ht="12.6" customHeight="1" x14ac:dyDescent="0.2">
      <c r="A23" s="115" t="s">
        <v>88</v>
      </c>
      <c r="B23" s="26">
        <v>0</v>
      </c>
      <c r="C23" s="26">
        <v>73.91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219">
        <f t="shared" ref="N23:N48" si="2">SUM(B23:M23)</f>
        <v>73.91</v>
      </c>
      <c r="O23" s="104">
        <f t="shared" si="0"/>
        <v>73.91</v>
      </c>
    </row>
    <row r="24" spans="1:15" s="25" customFormat="1" ht="12.6" customHeight="1" x14ac:dyDescent="0.2">
      <c r="A24" s="115" t="s">
        <v>123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219">
        <f t="shared" si="2"/>
        <v>0</v>
      </c>
      <c r="O24" s="104" t="str">
        <f t="shared" si="0"/>
        <v/>
      </c>
    </row>
    <row r="25" spans="1:15" s="25" customFormat="1" ht="12.6" customHeight="1" x14ac:dyDescent="0.2">
      <c r="A25" s="115" t="s">
        <v>108</v>
      </c>
      <c r="B25" s="26">
        <v>0</v>
      </c>
      <c r="C25" s="26">
        <v>45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219">
        <f t="shared" si="2"/>
        <v>45</v>
      </c>
      <c r="O25" s="104">
        <f t="shared" si="0"/>
        <v>45</v>
      </c>
    </row>
    <row r="26" spans="1:15" s="25" customFormat="1" ht="12.6" customHeight="1" x14ac:dyDescent="0.2">
      <c r="A26" s="115" t="s">
        <v>366</v>
      </c>
      <c r="B26" s="26">
        <v>0</v>
      </c>
      <c r="C26" s="26">
        <v>410.93</v>
      </c>
      <c r="D26" s="26">
        <v>852.8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219">
        <f t="shared" si="2"/>
        <v>1263.73</v>
      </c>
      <c r="O26" s="104">
        <f t="shared" si="0"/>
        <v>631.86500000000001</v>
      </c>
    </row>
    <row r="27" spans="1:15" s="25" customFormat="1" ht="12.6" customHeight="1" x14ac:dyDescent="0.2">
      <c r="A27" s="115" t="s">
        <v>126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219">
        <f t="shared" si="2"/>
        <v>0</v>
      </c>
      <c r="O27" s="104" t="str">
        <f t="shared" si="0"/>
        <v/>
      </c>
    </row>
    <row r="28" spans="1:15" s="25" customFormat="1" ht="12.6" customHeight="1" x14ac:dyDescent="0.2">
      <c r="A28" s="115" t="s">
        <v>341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219">
        <f t="shared" si="2"/>
        <v>0</v>
      </c>
      <c r="O28" s="104" t="str">
        <f t="shared" si="0"/>
        <v/>
      </c>
    </row>
    <row r="29" spans="1:15" s="25" customFormat="1" ht="12.6" customHeight="1" x14ac:dyDescent="0.2">
      <c r="A29" s="115" t="s">
        <v>217</v>
      </c>
      <c r="B29" s="26">
        <v>0</v>
      </c>
      <c r="C29" s="26">
        <v>611.75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219">
        <f t="shared" si="2"/>
        <v>611.75</v>
      </c>
      <c r="O29" s="104">
        <f t="shared" si="0"/>
        <v>611.75</v>
      </c>
    </row>
    <row r="30" spans="1:15" s="25" customFormat="1" ht="12.6" customHeight="1" x14ac:dyDescent="0.2">
      <c r="A30" s="115" t="s">
        <v>69</v>
      </c>
      <c r="B30" s="26">
        <v>19.989999999999998</v>
      </c>
      <c r="C30" s="26">
        <v>0</v>
      </c>
      <c r="D30" s="26">
        <v>180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227">
        <f t="shared" si="2"/>
        <v>199.99</v>
      </c>
      <c r="O30" s="104">
        <f t="shared" si="0"/>
        <v>99.995000000000005</v>
      </c>
    </row>
    <row r="31" spans="1:15" s="25" customFormat="1" ht="12.6" customHeight="1" x14ac:dyDescent="0.2">
      <c r="A31" s="103" t="s">
        <v>85</v>
      </c>
      <c r="B31" s="26">
        <v>116</v>
      </c>
      <c r="C31" s="26">
        <v>0</v>
      </c>
      <c r="D31" s="26">
        <v>351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219">
        <f t="shared" si="2"/>
        <v>467</v>
      </c>
      <c r="O31" s="104">
        <f t="shared" si="0"/>
        <v>233.5</v>
      </c>
    </row>
    <row r="32" spans="1:15" s="25" customFormat="1" ht="12.6" customHeight="1" x14ac:dyDescent="0.2">
      <c r="A32" s="260" t="s">
        <v>372</v>
      </c>
      <c r="B32" s="26">
        <v>106.85</v>
      </c>
      <c r="C32" s="26">
        <v>106.85</v>
      </c>
      <c r="D32" s="26">
        <v>106.85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2"/>
        <v>320.54999999999995</v>
      </c>
      <c r="O32" s="104">
        <f t="shared" si="0"/>
        <v>106.84999999999998</v>
      </c>
    </row>
    <row r="33" spans="1:15" s="25" customFormat="1" ht="12.6" customHeight="1" x14ac:dyDescent="0.2">
      <c r="A33" s="103" t="s">
        <v>254</v>
      </c>
      <c r="B33" s="26">
        <v>0</v>
      </c>
      <c r="C33" s="26">
        <v>0</v>
      </c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219">
        <f t="shared" si="2"/>
        <v>0</v>
      </c>
      <c r="O33" s="104" t="str">
        <f t="shared" si="0"/>
        <v/>
      </c>
    </row>
    <row r="34" spans="1:15" s="25" customFormat="1" ht="12.6" customHeight="1" x14ac:dyDescent="0.2">
      <c r="A34" s="103" t="s">
        <v>106</v>
      </c>
      <c r="B34" s="26">
        <v>560</v>
      </c>
      <c r="C34" s="26">
        <v>0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219">
        <f t="shared" si="2"/>
        <v>560</v>
      </c>
      <c r="O34" s="104">
        <f t="shared" si="0"/>
        <v>560</v>
      </c>
    </row>
    <row r="35" spans="1:15" s="25" customFormat="1" ht="12.6" customHeight="1" x14ac:dyDescent="0.2">
      <c r="A35" s="103" t="s">
        <v>145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219">
        <f t="shared" si="2"/>
        <v>0</v>
      </c>
      <c r="O35" s="104" t="str">
        <f t="shared" si="0"/>
        <v/>
      </c>
    </row>
    <row r="36" spans="1:15" s="25" customFormat="1" ht="12.6" customHeight="1" x14ac:dyDescent="0.2">
      <c r="A36" s="103" t="s">
        <v>212</v>
      </c>
      <c r="B36" s="26">
        <v>0</v>
      </c>
      <c r="C36" s="26">
        <v>0</v>
      </c>
      <c r="D36" s="26">
        <v>18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219">
        <f t="shared" si="2"/>
        <v>18</v>
      </c>
      <c r="O36" s="104">
        <f t="shared" si="0"/>
        <v>18</v>
      </c>
    </row>
    <row r="37" spans="1:15" s="25" customFormat="1" ht="12.6" customHeight="1" x14ac:dyDescent="0.2">
      <c r="A37" s="103" t="s">
        <v>110</v>
      </c>
      <c r="B37" s="26">
        <v>15.76</v>
      </c>
      <c r="C37" s="26">
        <v>151.15</v>
      </c>
      <c r="D37" s="26">
        <v>168.75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219">
        <f t="shared" si="2"/>
        <v>335.65999999999997</v>
      </c>
      <c r="O37" s="104">
        <f t="shared" si="0"/>
        <v>111.88666666666666</v>
      </c>
    </row>
    <row r="38" spans="1:15" s="25" customFormat="1" ht="12.6" customHeight="1" x14ac:dyDescent="0.2">
      <c r="A38" s="103" t="s">
        <v>140</v>
      </c>
      <c r="B38" s="26">
        <v>115.8</v>
      </c>
      <c r="C38" s="26">
        <v>135.03</v>
      </c>
      <c r="D38" s="26">
        <v>153.43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219">
        <f t="shared" si="2"/>
        <v>404.26</v>
      </c>
      <c r="O38" s="104">
        <f t="shared" si="0"/>
        <v>134.75333333333333</v>
      </c>
    </row>
    <row r="39" spans="1:15" s="25" customFormat="1" ht="12.6" customHeight="1" x14ac:dyDescent="0.2">
      <c r="A39" s="103" t="s">
        <v>169</v>
      </c>
      <c r="B39" s="26">
        <v>0</v>
      </c>
      <c r="C39" s="26">
        <v>0</v>
      </c>
      <c r="D39" s="26">
        <v>180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219">
        <f t="shared" si="2"/>
        <v>180</v>
      </c>
      <c r="O39" s="104">
        <f t="shared" si="0"/>
        <v>180</v>
      </c>
    </row>
    <row r="40" spans="1:15" s="25" customFormat="1" ht="12.6" customHeight="1" x14ac:dyDescent="0.2">
      <c r="A40" s="103" t="s">
        <v>99</v>
      </c>
      <c r="B40" s="26">
        <v>889.3</v>
      </c>
      <c r="C40" s="26">
        <v>559.9</v>
      </c>
      <c r="D40" s="26">
        <v>1379.9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219">
        <f t="shared" si="2"/>
        <v>2829.1</v>
      </c>
      <c r="O40" s="104">
        <f t="shared" si="0"/>
        <v>943.0333333333333</v>
      </c>
    </row>
    <row r="41" spans="1:15" s="25" customFormat="1" ht="12.6" customHeight="1" x14ac:dyDescent="0.2">
      <c r="A41" s="103" t="s">
        <v>178</v>
      </c>
      <c r="B41" s="26">
        <v>220</v>
      </c>
      <c r="C41" s="26">
        <v>0</v>
      </c>
      <c r="D41" s="26">
        <v>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219">
        <f t="shared" si="2"/>
        <v>220</v>
      </c>
      <c r="O41" s="104">
        <f t="shared" si="0"/>
        <v>220</v>
      </c>
    </row>
    <row r="42" spans="1:15" s="25" customFormat="1" ht="12.6" customHeight="1" x14ac:dyDescent="0.2">
      <c r="A42" s="103" t="s">
        <v>75</v>
      </c>
      <c r="B42" s="26">
        <v>1753.97</v>
      </c>
      <c r="C42" s="26">
        <v>459.43</v>
      </c>
      <c r="D42" s="26">
        <v>334.02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219">
        <f t="shared" si="2"/>
        <v>2547.42</v>
      </c>
      <c r="O42" s="104">
        <f t="shared" si="0"/>
        <v>849.14</v>
      </c>
    </row>
    <row r="43" spans="1:15" s="25" customFormat="1" ht="12.6" customHeight="1" x14ac:dyDescent="0.2">
      <c r="A43" s="103" t="s">
        <v>248</v>
      </c>
      <c r="B43" s="26"/>
      <c r="C43" s="26"/>
      <c r="D43" s="26">
        <v>40</v>
      </c>
      <c r="E43" s="26"/>
      <c r="F43" s="26"/>
      <c r="G43" s="26"/>
      <c r="H43" s="26"/>
      <c r="I43" s="26"/>
      <c r="J43" s="26"/>
      <c r="K43" s="26"/>
      <c r="L43" s="26"/>
      <c r="M43" s="26"/>
      <c r="N43" s="219"/>
      <c r="O43" s="104">
        <f t="shared" si="0"/>
        <v>40</v>
      </c>
    </row>
    <row r="44" spans="1:15" s="25" customFormat="1" ht="12.6" customHeight="1" x14ac:dyDescent="0.2">
      <c r="A44" s="103" t="s">
        <v>211</v>
      </c>
      <c r="B44" s="26">
        <v>0</v>
      </c>
      <c r="C44" s="26">
        <v>0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219">
        <f t="shared" si="2"/>
        <v>0</v>
      </c>
      <c r="O44" s="104" t="str">
        <f t="shared" si="0"/>
        <v/>
      </c>
    </row>
    <row r="45" spans="1:15" s="25" customFormat="1" ht="12.6" customHeight="1" x14ac:dyDescent="0.2">
      <c r="A45" s="103" t="s">
        <v>79</v>
      </c>
      <c r="B45" s="26">
        <v>0</v>
      </c>
      <c r="C45" s="26">
        <v>0</v>
      </c>
      <c r="D45" s="26">
        <v>110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219">
        <f t="shared" si="2"/>
        <v>110</v>
      </c>
      <c r="O45" s="104">
        <f t="shared" si="0"/>
        <v>110</v>
      </c>
    </row>
    <row r="46" spans="1:15" s="25" customFormat="1" ht="12.6" customHeight="1" x14ac:dyDescent="0.2">
      <c r="A46" s="103" t="s">
        <v>81</v>
      </c>
      <c r="B46" s="26">
        <v>283.27999999999997</v>
      </c>
      <c r="C46" s="26">
        <v>143.19</v>
      </c>
      <c r="D46" s="26">
        <v>139.5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219">
        <f t="shared" si="2"/>
        <v>565.97</v>
      </c>
      <c r="O46" s="104">
        <f t="shared" si="0"/>
        <v>188.65666666666667</v>
      </c>
    </row>
    <row r="47" spans="1:15" s="25" customFormat="1" ht="12.6" customHeight="1" x14ac:dyDescent="0.2">
      <c r="A47" s="103" t="s">
        <v>87</v>
      </c>
      <c r="B47" s="26">
        <v>9.9499999999999993</v>
      </c>
      <c r="C47" s="26">
        <v>19.32</v>
      </c>
      <c r="D47" s="26">
        <v>1.55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219">
        <f t="shared" si="2"/>
        <v>30.82</v>
      </c>
      <c r="O47" s="104">
        <f t="shared" si="0"/>
        <v>10.273333333333333</v>
      </c>
    </row>
    <row r="48" spans="1:15" s="25" customFormat="1" ht="12.6" customHeight="1" thickBot="1" x14ac:dyDescent="0.25">
      <c r="A48" s="193"/>
      <c r="B48" s="173">
        <f t="shared" ref="B48:M48" si="3">SUM(B7:B47)</f>
        <v>4911.82</v>
      </c>
      <c r="C48" s="173">
        <f>SUM(C7:C47)</f>
        <v>3746.6300000000006</v>
      </c>
      <c r="D48" s="173">
        <f t="shared" si="3"/>
        <v>5558.1000000000013</v>
      </c>
      <c r="E48" s="173">
        <f t="shared" si="3"/>
        <v>0</v>
      </c>
      <c r="F48" s="173">
        <f>SUM(F7:F47)</f>
        <v>0</v>
      </c>
      <c r="G48" s="173">
        <f t="shared" si="3"/>
        <v>0</v>
      </c>
      <c r="H48" s="173">
        <f t="shared" si="3"/>
        <v>0</v>
      </c>
      <c r="I48" s="173">
        <f>SUM(I7:I47)</f>
        <v>0</v>
      </c>
      <c r="J48" s="173">
        <f t="shared" si="3"/>
        <v>0</v>
      </c>
      <c r="K48" s="173">
        <f t="shared" si="3"/>
        <v>0</v>
      </c>
      <c r="L48" s="173">
        <f t="shared" si="3"/>
        <v>0</v>
      </c>
      <c r="M48" s="173">
        <f t="shared" si="3"/>
        <v>0</v>
      </c>
      <c r="N48" s="190">
        <f t="shared" si="2"/>
        <v>14216.550000000003</v>
      </c>
      <c r="O48" s="305">
        <f>IFERROR(AVERAGEIF(B48:M48,"&gt;0"),"")</f>
        <v>4738.8500000000013</v>
      </c>
    </row>
    <row r="49" spans="1:15" s="70" customFormat="1" ht="12.6" customHeight="1" thickBo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s="70" customFormat="1" ht="12.6" customHeight="1" thickBot="1" x14ac:dyDescent="0.25">
      <c r="A50" s="71" t="s">
        <v>2</v>
      </c>
      <c r="B50" s="133">
        <f t="shared" ref="B50:O50" si="4">B6</f>
        <v>43831</v>
      </c>
      <c r="C50" s="134">
        <f t="shared" si="4"/>
        <v>43862</v>
      </c>
      <c r="D50" s="134">
        <f t="shared" si="4"/>
        <v>43891</v>
      </c>
      <c r="E50" s="134">
        <f t="shared" si="4"/>
        <v>43922</v>
      </c>
      <c r="F50" s="134">
        <f t="shared" si="4"/>
        <v>43952</v>
      </c>
      <c r="G50" s="134">
        <f t="shared" si="4"/>
        <v>43983</v>
      </c>
      <c r="H50" s="134">
        <f t="shared" si="4"/>
        <v>44013</v>
      </c>
      <c r="I50" s="134">
        <f t="shared" si="4"/>
        <v>44044</v>
      </c>
      <c r="J50" s="134">
        <f t="shared" si="4"/>
        <v>44075</v>
      </c>
      <c r="K50" s="134">
        <f t="shared" si="4"/>
        <v>44105</v>
      </c>
      <c r="L50" s="134">
        <f t="shared" si="4"/>
        <v>44136</v>
      </c>
      <c r="M50" s="134">
        <f t="shared" si="4"/>
        <v>44166</v>
      </c>
      <c r="N50" s="135" t="str">
        <f t="shared" si="4"/>
        <v>Total</v>
      </c>
      <c r="O50" s="136" t="str">
        <f t="shared" si="4"/>
        <v>Média</v>
      </c>
    </row>
    <row r="51" spans="1:15" s="25" customFormat="1" ht="12.6" customHeight="1" x14ac:dyDescent="0.2">
      <c r="A51" s="109" t="s">
        <v>5</v>
      </c>
      <c r="B51" s="26">
        <v>0</v>
      </c>
      <c r="C51" s="26">
        <v>0</v>
      </c>
      <c r="D51" s="26">
        <v>7500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07">
        <f t="shared" ref="N51:N59" si="5">SUM(B51:M51)</f>
        <v>7500</v>
      </c>
      <c r="O51" s="104">
        <f t="shared" ref="O51:O59" si="6">IFERROR(AVERAGEIF(B51:M51,"&gt;0"),"")</f>
        <v>7500</v>
      </c>
    </row>
    <row r="52" spans="1:15" s="25" customFormat="1" ht="12.6" customHeight="1" x14ac:dyDescent="0.2">
      <c r="A52" s="109" t="s">
        <v>318</v>
      </c>
      <c r="B52" s="26">
        <v>0</v>
      </c>
      <c r="C52" s="26">
        <v>0</v>
      </c>
      <c r="D52" s="26"/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207">
        <f t="shared" si="5"/>
        <v>0</v>
      </c>
      <c r="O52" s="104" t="str">
        <f t="shared" si="6"/>
        <v/>
      </c>
    </row>
    <row r="53" spans="1:15" s="25" customFormat="1" ht="12.6" customHeight="1" x14ac:dyDescent="0.2">
      <c r="A53" s="109" t="s">
        <v>321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07">
        <f t="shared" si="5"/>
        <v>0</v>
      </c>
      <c r="O53" s="104" t="str">
        <f t="shared" si="6"/>
        <v/>
      </c>
    </row>
    <row r="54" spans="1:15" s="25" customFormat="1" ht="12.6" customHeight="1" x14ac:dyDescent="0.2">
      <c r="A54" s="109" t="s">
        <v>148</v>
      </c>
      <c r="B54" s="26">
        <v>0</v>
      </c>
      <c r="C54" s="26">
        <v>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07">
        <f t="shared" si="5"/>
        <v>0</v>
      </c>
      <c r="O54" s="104" t="str">
        <f t="shared" si="6"/>
        <v/>
      </c>
    </row>
    <row r="55" spans="1:15" s="25" customFormat="1" ht="12.6" customHeight="1" x14ac:dyDescent="0.2">
      <c r="A55" s="268" t="s">
        <v>508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19">
        <f t="shared" si="5"/>
        <v>0</v>
      </c>
      <c r="O55" s="104" t="str">
        <f t="shared" si="6"/>
        <v/>
      </c>
    </row>
    <row r="56" spans="1:15" s="25" customFormat="1" ht="12.6" customHeight="1" x14ac:dyDescent="0.2">
      <c r="A56" s="109" t="s">
        <v>478</v>
      </c>
      <c r="B56" s="26">
        <v>0</v>
      </c>
      <c r="C56" s="26">
        <v>0</v>
      </c>
      <c r="D56" s="26">
        <v>1415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207">
        <f>SUM(B56:M56)</f>
        <v>1415</v>
      </c>
      <c r="O56" s="104">
        <f t="shared" si="6"/>
        <v>1415</v>
      </c>
    </row>
    <row r="57" spans="1:15" s="25" customFormat="1" ht="12.6" customHeight="1" x14ac:dyDescent="0.2">
      <c r="A57" s="110" t="s">
        <v>382</v>
      </c>
      <c r="B57" s="26">
        <v>2000</v>
      </c>
      <c r="C57" s="26">
        <v>0</v>
      </c>
      <c r="D57" s="26">
        <v>0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207">
        <f t="shared" si="5"/>
        <v>2000</v>
      </c>
      <c r="O57" s="104">
        <f t="shared" si="6"/>
        <v>2000</v>
      </c>
    </row>
    <row r="58" spans="1:15" s="25" customFormat="1" ht="12.6" customHeight="1" x14ac:dyDescent="0.2">
      <c r="A58" s="110" t="s">
        <v>3</v>
      </c>
      <c r="B58" s="26">
        <v>328.26</v>
      </c>
      <c r="C58" s="26">
        <v>33.75</v>
      </c>
      <c r="D58" s="26">
        <v>0</v>
      </c>
      <c r="E58" s="26"/>
      <c r="F58" s="26"/>
      <c r="G58" s="26"/>
      <c r="H58" s="26"/>
      <c r="I58" s="26"/>
      <c r="J58" s="26"/>
      <c r="K58" s="26">
        <v>0</v>
      </c>
      <c r="L58" s="26">
        <v>0</v>
      </c>
      <c r="M58" s="26">
        <v>0</v>
      </c>
      <c r="N58" s="207">
        <f t="shared" si="5"/>
        <v>362.01</v>
      </c>
      <c r="O58" s="104">
        <f t="shared" si="6"/>
        <v>181.005</v>
      </c>
    </row>
    <row r="59" spans="1:15" s="25" customFormat="1" ht="12.6" customHeight="1" thickBot="1" x14ac:dyDescent="0.25">
      <c r="A59" s="171" t="s">
        <v>1</v>
      </c>
      <c r="B59" s="172">
        <f t="shared" ref="B59:M59" si="7">SUM(B51:B58)</f>
        <v>2328.2600000000002</v>
      </c>
      <c r="C59" s="172">
        <f t="shared" si="7"/>
        <v>33.75</v>
      </c>
      <c r="D59" s="172">
        <f t="shared" si="7"/>
        <v>8915</v>
      </c>
      <c r="E59" s="172">
        <f t="shared" si="7"/>
        <v>0</v>
      </c>
      <c r="F59" s="172">
        <f t="shared" si="7"/>
        <v>0</v>
      </c>
      <c r="G59" s="172">
        <f t="shared" si="7"/>
        <v>0</v>
      </c>
      <c r="H59" s="172">
        <f t="shared" si="7"/>
        <v>0</v>
      </c>
      <c r="I59" s="172">
        <f>SUM(I51:I58)</f>
        <v>0</v>
      </c>
      <c r="J59" s="172">
        <f t="shared" si="7"/>
        <v>0</v>
      </c>
      <c r="K59" s="172">
        <f t="shared" si="7"/>
        <v>0</v>
      </c>
      <c r="L59" s="172">
        <f t="shared" si="7"/>
        <v>0</v>
      </c>
      <c r="M59" s="172">
        <f t="shared" si="7"/>
        <v>0</v>
      </c>
      <c r="N59" s="172">
        <f t="shared" si="5"/>
        <v>11277.01</v>
      </c>
      <c r="O59" s="294">
        <f t="shared" si="6"/>
        <v>3759.0033333333336</v>
      </c>
    </row>
    <row r="60" spans="1:15" s="25" customFormat="1" ht="12.6" customHeight="1" thickBot="1" x14ac:dyDescent="0.25">
      <c r="A60" s="4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3"/>
      <c r="O60" s="39"/>
    </row>
    <row r="61" spans="1:15" s="34" customFormat="1" ht="12.6" customHeight="1" thickBot="1" x14ac:dyDescent="0.25">
      <c r="A61" s="182" t="s">
        <v>9</v>
      </c>
      <c r="B61" s="181">
        <f>'[2]2020'!C37</f>
        <v>3773.75</v>
      </c>
      <c r="C61" s="181">
        <f>'[2]2020'!D37</f>
        <v>11.2</v>
      </c>
      <c r="D61" s="181">
        <f>'[2]2020'!E37</f>
        <v>3937.2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f>'[2]2020'!K37</f>
        <v>0</v>
      </c>
      <c r="K61" s="181">
        <f>'[2]2020'!L37</f>
        <v>0</v>
      </c>
      <c r="L61" s="181">
        <f>'[2]2020'!M37</f>
        <v>0</v>
      </c>
      <c r="M61" s="181">
        <f>'[2]2020'!N37</f>
        <v>0</v>
      </c>
      <c r="N61" s="42"/>
      <c r="O61" s="42"/>
    </row>
    <row r="62" spans="1:15" s="25" customFormat="1" ht="14.1" customHeight="1" x14ac:dyDescent="0.2">
      <c r="N62" s="34"/>
    </row>
    <row r="63" spans="1:15" s="25" customFormat="1" ht="14.1" customHeight="1" x14ac:dyDescent="0.2">
      <c r="N63" s="34"/>
    </row>
    <row r="64" spans="1:15" s="25" customFormat="1" ht="14.1" customHeight="1" x14ac:dyDescent="0.2">
      <c r="N64" s="34"/>
    </row>
    <row r="65" spans="14:14" s="25" customFormat="1" ht="14.1" customHeight="1" x14ac:dyDescent="0.2">
      <c r="N65" s="34"/>
    </row>
    <row r="66" spans="14:14" s="25" customFormat="1" ht="14.1" customHeight="1" x14ac:dyDescent="0.2">
      <c r="N66" s="34"/>
    </row>
    <row r="67" spans="14:14" s="25" customFormat="1" ht="14.1" customHeight="1" x14ac:dyDescent="0.2">
      <c r="N67" s="34"/>
    </row>
    <row r="68" spans="14:14" ht="14.1" customHeight="1" x14ac:dyDescent="0.2"/>
    <row r="69" spans="14:14" ht="14.1" customHeight="1" x14ac:dyDescent="0.2"/>
    <row r="70" spans="14:14" ht="14.1" customHeight="1" x14ac:dyDescent="0.2"/>
    <row r="71" spans="14:14" ht="14.1" customHeight="1" x14ac:dyDescent="0.2"/>
    <row r="72" spans="14:14" ht="14.1" customHeight="1" x14ac:dyDescent="0.2"/>
    <row r="73" spans="14:14" ht="14.1" customHeight="1" x14ac:dyDescent="0.2"/>
    <row r="74" spans="14:14" ht="14.1" customHeight="1" x14ac:dyDescent="0.2"/>
    <row r="75" spans="14:14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9370078740157483" top="0.39370078740157483" bottom="0.39370078740157483" header="0.51181102362204722" footer="0.51181102362204722"/>
  <pageSetup paperSize="9" scale="77" firstPageNumber="0" orientation="landscape" horizontalDpi="300" verticalDpi="300" r:id="rId1"/>
  <headerFooter alignWithMargins="0"/>
  <ignoredErrors>
    <ignoredError sqref="B48 D48:E48 G48 J48:M4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5"/>
  <dimension ref="A1:O69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5703125" style="44" customWidth="1"/>
    <col min="2" max="2" width="9.140625" style="44" customWidth="1"/>
    <col min="3" max="3" width="9" style="44" bestFit="1" customWidth="1"/>
    <col min="4" max="4" width="10.140625" style="44" customWidth="1"/>
    <col min="5" max="5" width="9" style="44" bestFit="1" customWidth="1"/>
    <col min="6" max="6" width="10.7109375" style="44" customWidth="1"/>
    <col min="7" max="9" width="9" style="44" bestFit="1" customWidth="1"/>
    <col min="10" max="10" width="10" style="44" bestFit="1" customWidth="1"/>
    <col min="11" max="13" width="9" style="44" bestFit="1" customWidth="1"/>
    <col min="14" max="14" width="10" style="212" bestFit="1" customWidth="1"/>
    <col min="15" max="15" width="10" style="44" bestFit="1" customWidth="1"/>
    <col min="16" max="16" width="9.28515625" style="44" customWidth="1"/>
    <col min="17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3"/>
      <c r="O3" s="83"/>
    </row>
    <row r="4" spans="1:15" s="51" customFormat="1" ht="12.6" customHeight="1" thickBot="1" x14ac:dyDescent="0.25">
      <c r="A4" s="589" t="s">
        <v>33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535</v>
      </c>
      <c r="B7" s="28">
        <v>0</v>
      </c>
      <c r="C7" s="28">
        <v>0</v>
      </c>
      <c r="D7" s="28">
        <v>0</v>
      </c>
      <c r="E7" s="28"/>
      <c r="F7" s="28"/>
      <c r="G7" s="28"/>
      <c r="H7" s="28"/>
      <c r="I7" s="28"/>
      <c r="J7" s="28">
        <v>0</v>
      </c>
      <c r="K7" s="28">
        <v>0</v>
      </c>
      <c r="L7" s="28">
        <v>0</v>
      </c>
      <c r="M7" s="28">
        <v>0</v>
      </c>
      <c r="N7" s="219">
        <f t="shared" ref="N7:N52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393</v>
      </c>
      <c r="B8" s="28">
        <v>0</v>
      </c>
      <c r="C8" s="28">
        <v>0</v>
      </c>
      <c r="D8" s="28">
        <v>0</v>
      </c>
      <c r="E8" s="28"/>
      <c r="F8" s="28"/>
      <c r="G8" s="28"/>
      <c r="H8" s="28"/>
      <c r="I8" s="28"/>
      <c r="J8" s="28">
        <v>0</v>
      </c>
      <c r="K8" s="28">
        <v>0</v>
      </c>
      <c r="L8" s="28">
        <v>0</v>
      </c>
      <c r="M8" s="28">
        <v>0</v>
      </c>
      <c r="N8" s="219">
        <f t="shared" si="0"/>
        <v>0</v>
      </c>
      <c r="O8" s="104" t="str">
        <f t="shared" ref="O8:O52" si="1">IFERROR(AVERAGEIF(B8:M8,"&gt;0"),"")</f>
        <v/>
      </c>
    </row>
    <row r="9" spans="1:15" s="70" customFormat="1" ht="12.6" customHeight="1" x14ac:dyDescent="0.2">
      <c r="A9" s="150" t="s">
        <v>278</v>
      </c>
      <c r="B9" s="28">
        <v>0</v>
      </c>
      <c r="C9" s="28">
        <v>0</v>
      </c>
      <c r="D9" s="28">
        <v>0</v>
      </c>
      <c r="E9" s="28"/>
      <c r="F9" s="28"/>
      <c r="G9" s="28"/>
      <c r="H9" s="28"/>
      <c r="I9" s="28"/>
      <c r="J9" s="28">
        <v>0</v>
      </c>
      <c r="K9" s="28">
        <v>0</v>
      </c>
      <c r="L9" s="28">
        <v>0</v>
      </c>
      <c r="M9" s="28">
        <v>0</v>
      </c>
      <c r="N9" s="213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509</v>
      </c>
      <c r="B10" s="28">
        <v>0</v>
      </c>
      <c r="C10" s="28">
        <v>0</v>
      </c>
      <c r="D10" s="28">
        <v>0</v>
      </c>
      <c r="E10" s="28"/>
      <c r="F10" s="28"/>
      <c r="G10" s="28"/>
      <c r="H10" s="28"/>
      <c r="I10" s="28"/>
      <c r="J10" s="28">
        <v>0</v>
      </c>
      <c r="K10" s="28">
        <v>0</v>
      </c>
      <c r="L10" s="28">
        <v>0</v>
      </c>
      <c r="M10" s="28">
        <v>0</v>
      </c>
      <c r="N10" s="21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613</v>
      </c>
      <c r="B11" s="28">
        <v>0</v>
      </c>
      <c r="C11" s="28">
        <v>0</v>
      </c>
      <c r="D11" s="28">
        <v>0</v>
      </c>
      <c r="E11" s="28"/>
      <c r="F11" s="28"/>
      <c r="G11" s="28"/>
      <c r="H11" s="28"/>
      <c r="I11" s="28"/>
      <c r="J11" s="28">
        <v>0</v>
      </c>
      <c r="K11" s="28">
        <v>0</v>
      </c>
      <c r="L11" s="28">
        <v>0</v>
      </c>
      <c r="M11" s="28">
        <v>0</v>
      </c>
      <c r="N11" s="21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157</v>
      </c>
      <c r="B12" s="28">
        <v>0</v>
      </c>
      <c r="C12" s="28">
        <v>0</v>
      </c>
      <c r="D12" s="28">
        <v>0</v>
      </c>
      <c r="E12" s="28"/>
      <c r="F12" s="28"/>
      <c r="G12" s="28"/>
      <c r="H12" s="28"/>
      <c r="I12" s="28"/>
      <c r="J12" s="28">
        <v>0</v>
      </c>
      <c r="K12" s="28">
        <v>0</v>
      </c>
      <c r="L12" s="28">
        <v>0</v>
      </c>
      <c r="M12" s="28">
        <v>0</v>
      </c>
      <c r="N12" s="21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154</v>
      </c>
      <c r="B13" s="28">
        <v>93</v>
      </c>
      <c r="C13" s="28">
        <v>0</v>
      </c>
      <c r="D13" s="28">
        <v>0</v>
      </c>
      <c r="E13" s="28"/>
      <c r="F13" s="28"/>
      <c r="G13" s="28"/>
      <c r="H13" s="28"/>
      <c r="I13" s="28"/>
      <c r="J13" s="28">
        <v>0</v>
      </c>
      <c r="K13" s="28">
        <v>0</v>
      </c>
      <c r="L13" s="28">
        <v>0</v>
      </c>
      <c r="M13" s="28">
        <v>0</v>
      </c>
      <c r="N13" s="219">
        <f t="shared" si="0"/>
        <v>93</v>
      </c>
      <c r="O13" s="104">
        <f t="shared" si="1"/>
        <v>93</v>
      </c>
    </row>
    <row r="14" spans="1:15" s="25" customFormat="1" ht="12.6" customHeight="1" x14ac:dyDescent="0.2">
      <c r="A14" s="103" t="s">
        <v>131</v>
      </c>
      <c r="B14" s="28">
        <v>0</v>
      </c>
      <c r="C14" s="28">
        <v>0</v>
      </c>
      <c r="D14" s="28">
        <v>0</v>
      </c>
      <c r="E14" s="28"/>
      <c r="F14" s="28"/>
      <c r="G14" s="28"/>
      <c r="H14" s="28"/>
      <c r="I14" s="28"/>
      <c r="J14" s="28">
        <v>0</v>
      </c>
      <c r="K14" s="28">
        <v>0</v>
      </c>
      <c r="L14" s="28">
        <v>0</v>
      </c>
      <c r="M14" s="28">
        <v>0</v>
      </c>
      <c r="N14" s="219">
        <f t="shared" si="0"/>
        <v>0</v>
      </c>
      <c r="O14" s="104" t="str">
        <f t="shared" si="1"/>
        <v/>
      </c>
    </row>
    <row r="15" spans="1:15" s="25" customFormat="1" ht="12.6" customHeight="1" x14ac:dyDescent="0.2">
      <c r="A15" s="103" t="s">
        <v>182</v>
      </c>
      <c r="B15" s="28">
        <v>0</v>
      </c>
      <c r="C15" s="28">
        <v>0</v>
      </c>
      <c r="D15" s="28">
        <v>0</v>
      </c>
      <c r="E15" s="28"/>
      <c r="F15" s="28"/>
      <c r="G15" s="28"/>
      <c r="H15" s="28"/>
      <c r="I15" s="28"/>
      <c r="J15" s="28">
        <v>0</v>
      </c>
      <c r="K15" s="28">
        <v>0</v>
      </c>
      <c r="L15" s="28">
        <v>0</v>
      </c>
      <c r="M15" s="28">
        <v>0</v>
      </c>
      <c r="N15" s="219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03" t="s">
        <v>492</v>
      </c>
      <c r="B16" s="28">
        <v>596.29999999999995</v>
      </c>
      <c r="C16" s="28">
        <v>0</v>
      </c>
      <c r="D16" s="28">
        <v>0</v>
      </c>
      <c r="E16" s="28"/>
      <c r="F16" s="28"/>
      <c r="G16" s="28"/>
      <c r="H16" s="28"/>
      <c r="I16" s="28"/>
      <c r="J16" s="28">
        <v>0</v>
      </c>
      <c r="K16" s="28">
        <v>0</v>
      </c>
      <c r="L16" s="28">
        <v>0</v>
      </c>
      <c r="M16" s="28">
        <v>0</v>
      </c>
      <c r="N16" s="219">
        <f t="shared" si="0"/>
        <v>596.29999999999995</v>
      </c>
      <c r="O16" s="104">
        <f t="shared" si="1"/>
        <v>596.29999999999995</v>
      </c>
    </row>
    <row r="17" spans="1:15" s="25" customFormat="1" ht="12.6" customHeight="1" x14ac:dyDescent="0.2">
      <c r="A17" s="115" t="s">
        <v>245</v>
      </c>
      <c r="B17" s="28">
        <v>0</v>
      </c>
      <c r="C17" s="28">
        <v>0</v>
      </c>
      <c r="D17" s="28">
        <v>0</v>
      </c>
      <c r="E17" s="28"/>
      <c r="F17" s="28"/>
      <c r="G17" s="28"/>
      <c r="H17" s="28"/>
      <c r="I17" s="28"/>
      <c r="J17" s="28">
        <v>0</v>
      </c>
      <c r="K17" s="28">
        <v>0</v>
      </c>
      <c r="L17" s="28">
        <v>0</v>
      </c>
      <c r="M17" s="28">
        <v>0</v>
      </c>
      <c r="N17" s="219">
        <f t="shared" si="0"/>
        <v>0</v>
      </c>
      <c r="O17" s="104" t="str">
        <f t="shared" si="1"/>
        <v/>
      </c>
    </row>
    <row r="18" spans="1:15" s="25" customFormat="1" ht="12.6" customHeight="1" x14ac:dyDescent="0.2">
      <c r="A18" s="115" t="s">
        <v>67</v>
      </c>
      <c r="B18" s="28">
        <v>0</v>
      </c>
      <c r="C18" s="28">
        <v>0</v>
      </c>
      <c r="D18" s="28">
        <v>0</v>
      </c>
      <c r="E18" s="28"/>
      <c r="F18" s="28"/>
      <c r="G18" s="28"/>
      <c r="H18" s="28"/>
      <c r="I18" s="28"/>
      <c r="J18" s="28">
        <v>0</v>
      </c>
      <c r="K18" s="28">
        <v>0</v>
      </c>
      <c r="L18" s="28">
        <v>0</v>
      </c>
      <c r="M18" s="28">
        <v>0</v>
      </c>
      <c r="N18" s="219">
        <f t="shared" si="0"/>
        <v>0</v>
      </c>
      <c r="O18" s="104" t="str">
        <f t="shared" si="1"/>
        <v/>
      </c>
    </row>
    <row r="19" spans="1:15" s="25" customFormat="1" ht="12.6" customHeight="1" x14ac:dyDescent="0.2">
      <c r="A19" s="115" t="s">
        <v>272</v>
      </c>
      <c r="B19" s="28">
        <v>0</v>
      </c>
      <c r="C19" s="28">
        <v>0</v>
      </c>
      <c r="D19" s="28">
        <v>0</v>
      </c>
      <c r="E19" s="28"/>
      <c r="F19" s="28"/>
      <c r="G19" s="28"/>
      <c r="H19" s="28"/>
      <c r="I19" s="28"/>
      <c r="J19" s="28">
        <v>0</v>
      </c>
      <c r="K19" s="28">
        <v>0</v>
      </c>
      <c r="L19" s="28">
        <v>0</v>
      </c>
      <c r="M19" s="28">
        <v>0</v>
      </c>
      <c r="N19" s="21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15" t="s">
        <v>158</v>
      </c>
      <c r="B20" s="28">
        <v>120</v>
      </c>
      <c r="C20" s="28">
        <v>0</v>
      </c>
      <c r="D20" s="28">
        <v>0</v>
      </c>
      <c r="E20" s="28"/>
      <c r="F20" s="28"/>
      <c r="G20" s="28"/>
      <c r="H20" s="28"/>
      <c r="I20" s="28"/>
      <c r="J20" s="28">
        <v>0</v>
      </c>
      <c r="K20" s="28">
        <v>0</v>
      </c>
      <c r="L20" s="28">
        <v>0</v>
      </c>
      <c r="M20" s="28">
        <v>0</v>
      </c>
      <c r="N20" s="219">
        <f t="shared" si="0"/>
        <v>120</v>
      </c>
      <c r="O20" s="104">
        <f t="shared" si="1"/>
        <v>120</v>
      </c>
    </row>
    <row r="21" spans="1:15" s="25" customFormat="1" ht="12.6" customHeight="1" x14ac:dyDescent="0.2">
      <c r="A21" s="103" t="s">
        <v>142</v>
      </c>
      <c r="B21" s="28">
        <v>0</v>
      </c>
      <c r="C21" s="28">
        <v>350</v>
      </c>
      <c r="D21" s="28">
        <v>40</v>
      </c>
      <c r="E21" s="28"/>
      <c r="F21" s="28"/>
      <c r="G21" s="28"/>
      <c r="H21" s="28"/>
      <c r="I21" s="28"/>
      <c r="J21" s="28">
        <v>0</v>
      </c>
      <c r="K21" s="28">
        <v>0</v>
      </c>
      <c r="L21" s="28">
        <v>0</v>
      </c>
      <c r="M21" s="28">
        <v>0</v>
      </c>
      <c r="N21" s="219">
        <f t="shared" si="0"/>
        <v>390</v>
      </c>
      <c r="O21" s="104">
        <f t="shared" si="1"/>
        <v>195</v>
      </c>
    </row>
    <row r="22" spans="1:15" s="25" customFormat="1" ht="12.6" customHeight="1" x14ac:dyDescent="0.2">
      <c r="A22" s="150" t="s">
        <v>358</v>
      </c>
      <c r="B22" s="28">
        <v>0</v>
      </c>
      <c r="C22" s="28">
        <v>0</v>
      </c>
      <c r="D22" s="28">
        <v>0</v>
      </c>
      <c r="E22" s="28"/>
      <c r="F22" s="28"/>
      <c r="G22" s="28"/>
      <c r="H22" s="28"/>
      <c r="I22" s="28"/>
      <c r="J22" s="28">
        <v>0</v>
      </c>
      <c r="K22" s="28">
        <v>0</v>
      </c>
      <c r="L22" s="28">
        <v>0</v>
      </c>
      <c r="M22" s="28">
        <v>0</v>
      </c>
      <c r="N22" s="219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50" t="s">
        <v>68</v>
      </c>
      <c r="B23" s="28">
        <v>129.69999999999999</v>
      </c>
      <c r="C23" s="28">
        <v>0</v>
      </c>
      <c r="D23" s="28">
        <v>0</v>
      </c>
      <c r="E23" s="28"/>
      <c r="F23" s="28"/>
      <c r="G23" s="28"/>
      <c r="H23" s="28"/>
      <c r="I23" s="28"/>
      <c r="J23" s="28">
        <v>0</v>
      </c>
      <c r="K23" s="28">
        <v>0</v>
      </c>
      <c r="L23" s="28">
        <v>0</v>
      </c>
      <c r="M23" s="28">
        <v>0</v>
      </c>
      <c r="N23" s="261">
        <f t="shared" si="0"/>
        <v>129.69999999999999</v>
      </c>
      <c r="O23" s="104">
        <f t="shared" si="1"/>
        <v>129.69999999999999</v>
      </c>
    </row>
    <row r="24" spans="1:15" s="25" customFormat="1" ht="12.6" customHeight="1" x14ac:dyDescent="0.2">
      <c r="A24" s="151" t="s">
        <v>77</v>
      </c>
      <c r="B24" s="28">
        <v>0</v>
      </c>
      <c r="C24" s="28">
        <v>0</v>
      </c>
      <c r="D24" s="28">
        <v>0</v>
      </c>
      <c r="E24" s="28"/>
      <c r="F24" s="28"/>
      <c r="G24" s="28"/>
      <c r="H24" s="28"/>
      <c r="I24" s="28"/>
      <c r="J24" s="28">
        <v>0</v>
      </c>
      <c r="K24" s="28">
        <v>0</v>
      </c>
      <c r="L24" s="28">
        <v>0</v>
      </c>
      <c r="M24" s="28">
        <v>0</v>
      </c>
      <c r="N24" s="227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51" t="s">
        <v>111</v>
      </c>
      <c r="B25" s="28">
        <v>62.19</v>
      </c>
      <c r="C25" s="28">
        <v>94.47</v>
      </c>
      <c r="D25" s="28">
        <v>161.4</v>
      </c>
      <c r="E25" s="28"/>
      <c r="F25" s="28"/>
      <c r="G25" s="28"/>
      <c r="H25" s="28"/>
      <c r="I25" s="28"/>
      <c r="J25" s="28">
        <v>0</v>
      </c>
      <c r="K25" s="28">
        <v>0</v>
      </c>
      <c r="L25" s="28">
        <v>0</v>
      </c>
      <c r="M25" s="28">
        <v>0</v>
      </c>
      <c r="N25" s="227">
        <f t="shared" si="0"/>
        <v>318.06</v>
      </c>
      <c r="O25" s="104">
        <f t="shared" si="1"/>
        <v>106.02</v>
      </c>
    </row>
    <row r="26" spans="1:15" s="25" customFormat="1" ht="12.6" customHeight="1" x14ac:dyDescent="0.2">
      <c r="A26" s="266" t="s">
        <v>76</v>
      </c>
      <c r="B26" s="28">
        <v>0</v>
      </c>
      <c r="C26" s="28">
        <v>0</v>
      </c>
      <c r="D26" s="28">
        <v>0</v>
      </c>
      <c r="E26" s="28"/>
      <c r="F26" s="28"/>
      <c r="G26" s="28"/>
      <c r="H26" s="28"/>
      <c r="I26" s="28"/>
      <c r="J26" s="28">
        <v>0</v>
      </c>
      <c r="K26" s="28">
        <v>0</v>
      </c>
      <c r="L26" s="28">
        <v>0</v>
      </c>
      <c r="M26" s="28">
        <v>0</v>
      </c>
      <c r="N26" s="261">
        <f t="shared" si="0"/>
        <v>0</v>
      </c>
      <c r="O26" s="104" t="str">
        <f t="shared" si="1"/>
        <v/>
      </c>
    </row>
    <row r="27" spans="1:15" s="25" customFormat="1" ht="12.6" customHeight="1" x14ac:dyDescent="0.2">
      <c r="A27" s="266" t="s">
        <v>494</v>
      </c>
      <c r="B27" s="28">
        <v>0</v>
      </c>
      <c r="C27" s="28">
        <v>0</v>
      </c>
      <c r="D27" s="28">
        <v>0</v>
      </c>
      <c r="E27" s="28"/>
      <c r="F27" s="28"/>
      <c r="G27" s="28"/>
      <c r="H27" s="28"/>
      <c r="I27" s="28"/>
      <c r="J27" s="28">
        <v>0</v>
      </c>
      <c r="K27" s="28">
        <v>0</v>
      </c>
      <c r="L27" s="28">
        <v>0</v>
      </c>
      <c r="M27" s="28">
        <v>0</v>
      </c>
      <c r="N27" s="227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266" t="s">
        <v>217</v>
      </c>
      <c r="B28" s="28">
        <v>0</v>
      </c>
      <c r="C28" s="28">
        <v>0</v>
      </c>
      <c r="D28" s="28">
        <v>0</v>
      </c>
      <c r="E28" s="28"/>
      <c r="F28" s="28"/>
      <c r="G28" s="28"/>
      <c r="H28" s="28"/>
      <c r="I28" s="28"/>
      <c r="J28" s="28">
        <v>0</v>
      </c>
      <c r="K28" s="28">
        <v>0</v>
      </c>
      <c r="L28" s="28">
        <v>0</v>
      </c>
      <c r="M28" s="28">
        <v>0</v>
      </c>
      <c r="N28" s="279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15" t="s">
        <v>176</v>
      </c>
      <c r="B29" s="28">
        <v>0</v>
      </c>
      <c r="C29" s="28">
        <v>0</v>
      </c>
      <c r="D29" s="28">
        <v>200</v>
      </c>
      <c r="E29" s="28"/>
      <c r="F29" s="28"/>
      <c r="G29" s="28"/>
      <c r="H29" s="28"/>
      <c r="I29" s="28"/>
      <c r="J29" s="28">
        <v>0</v>
      </c>
      <c r="K29" s="28">
        <v>0</v>
      </c>
      <c r="L29" s="28">
        <v>0</v>
      </c>
      <c r="M29" s="28">
        <v>0</v>
      </c>
      <c r="N29" s="279">
        <f t="shared" si="0"/>
        <v>200</v>
      </c>
      <c r="O29" s="104">
        <f t="shared" si="1"/>
        <v>200</v>
      </c>
    </row>
    <row r="30" spans="1:15" s="25" customFormat="1" ht="12.6" customHeight="1" x14ac:dyDescent="0.2">
      <c r="A30" s="115" t="s">
        <v>195</v>
      </c>
      <c r="B30" s="28">
        <v>0</v>
      </c>
      <c r="C30" s="28">
        <v>0</v>
      </c>
      <c r="D30" s="28">
        <v>0</v>
      </c>
      <c r="E30" s="28"/>
      <c r="F30" s="28"/>
      <c r="G30" s="28"/>
      <c r="H30" s="28"/>
      <c r="I30" s="28"/>
      <c r="J30" s="28">
        <v>0</v>
      </c>
      <c r="K30" s="28">
        <v>0</v>
      </c>
      <c r="L30" s="28">
        <v>0</v>
      </c>
      <c r="M30" s="28">
        <v>0</v>
      </c>
      <c r="N30" s="227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15" t="s">
        <v>497</v>
      </c>
      <c r="B31" s="28">
        <v>0</v>
      </c>
      <c r="C31" s="28">
        <v>0</v>
      </c>
      <c r="D31" s="28">
        <v>0</v>
      </c>
      <c r="E31" s="28"/>
      <c r="F31" s="28"/>
      <c r="G31" s="28"/>
      <c r="H31" s="28"/>
      <c r="I31" s="28"/>
      <c r="J31" s="28">
        <v>0</v>
      </c>
      <c r="K31" s="28">
        <v>0</v>
      </c>
      <c r="L31" s="28">
        <v>0</v>
      </c>
      <c r="M31" s="28">
        <v>0</v>
      </c>
      <c r="N31" s="227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115" t="s">
        <v>181</v>
      </c>
      <c r="B32" s="28">
        <v>200</v>
      </c>
      <c r="C32" s="28">
        <v>200</v>
      </c>
      <c r="D32" s="28">
        <v>200</v>
      </c>
      <c r="E32" s="28"/>
      <c r="F32" s="28"/>
      <c r="G32" s="28"/>
      <c r="H32" s="28"/>
      <c r="I32" s="28"/>
      <c r="J32" s="28">
        <v>0</v>
      </c>
      <c r="K32" s="28">
        <v>0</v>
      </c>
      <c r="L32" s="28">
        <v>0</v>
      </c>
      <c r="M32" s="28">
        <v>0</v>
      </c>
      <c r="N32" s="229">
        <f t="shared" si="0"/>
        <v>600</v>
      </c>
      <c r="O32" s="104">
        <f t="shared" si="1"/>
        <v>200</v>
      </c>
    </row>
    <row r="33" spans="1:15" s="25" customFormat="1" ht="12.6" customHeight="1" x14ac:dyDescent="0.2">
      <c r="A33" s="150" t="s">
        <v>372</v>
      </c>
      <c r="B33" s="28">
        <v>29.8</v>
      </c>
      <c r="C33" s="28">
        <v>29.81</v>
      </c>
      <c r="D33" s="28">
        <v>29.81</v>
      </c>
      <c r="E33" s="28"/>
      <c r="F33" s="28"/>
      <c r="G33" s="28"/>
      <c r="H33" s="28"/>
      <c r="I33" s="28"/>
      <c r="J33" s="28">
        <v>0</v>
      </c>
      <c r="K33" s="28">
        <v>0</v>
      </c>
      <c r="L33" s="28">
        <v>0</v>
      </c>
      <c r="M33" s="28">
        <v>0</v>
      </c>
      <c r="N33" s="213">
        <f t="shared" si="0"/>
        <v>89.42</v>
      </c>
      <c r="O33" s="104">
        <f t="shared" si="1"/>
        <v>29.806666666666668</v>
      </c>
    </row>
    <row r="34" spans="1:15" s="25" customFormat="1" ht="12.6" customHeight="1" x14ac:dyDescent="0.2">
      <c r="A34" s="115" t="s">
        <v>106</v>
      </c>
      <c r="B34" s="28">
        <v>820</v>
      </c>
      <c r="C34" s="28">
        <v>750</v>
      </c>
      <c r="D34" s="28">
        <v>520</v>
      </c>
      <c r="E34" s="28"/>
      <c r="F34" s="28"/>
      <c r="G34" s="28"/>
      <c r="H34" s="28"/>
      <c r="I34" s="28"/>
      <c r="J34" s="28">
        <v>0</v>
      </c>
      <c r="K34" s="28">
        <v>0</v>
      </c>
      <c r="L34" s="28">
        <v>0</v>
      </c>
      <c r="M34" s="28">
        <v>0</v>
      </c>
      <c r="N34" s="227">
        <f t="shared" si="0"/>
        <v>2090</v>
      </c>
      <c r="O34" s="104">
        <f t="shared" si="1"/>
        <v>696.66666666666663</v>
      </c>
    </row>
    <row r="35" spans="1:15" s="25" customFormat="1" ht="12.6" customHeight="1" x14ac:dyDescent="0.2">
      <c r="A35" s="103" t="s">
        <v>254</v>
      </c>
      <c r="B35" s="28">
        <v>0</v>
      </c>
      <c r="C35" s="28">
        <v>0</v>
      </c>
      <c r="D35" s="28">
        <v>0</v>
      </c>
      <c r="E35" s="28"/>
      <c r="F35" s="28"/>
      <c r="G35" s="28"/>
      <c r="H35" s="28"/>
      <c r="I35" s="28"/>
      <c r="J35" s="28">
        <v>0</v>
      </c>
      <c r="K35" s="28">
        <v>0</v>
      </c>
      <c r="L35" s="28">
        <v>0</v>
      </c>
      <c r="M35" s="28">
        <v>0</v>
      </c>
      <c r="N35" s="295">
        <f t="shared" si="0"/>
        <v>0</v>
      </c>
      <c r="O35" s="104" t="str">
        <f t="shared" si="1"/>
        <v/>
      </c>
    </row>
    <row r="36" spans="1:15" s="25" customFormat="1" ht="12.6" customHeight="1" x14ac:dyDescent="0.2">
      <c r="A36" s="103" t="s">
        <v>546</v>
      </c>
      <c r="B36" s="28">
        <v>0</v>
      </c>
      <c r="C36" s="28">
        <v>0</v>
      </c>
      <c r="D36" s="28">
        <v>0</v>
      </c>
      <c r="E36" s="28"/>
      <c r="F36" s="28"/>
      <c r="G36" s="28"/>
      <c r="H36" s="28"/>
      <c r="I36" s="28"/>
      <c r="J36" s="28">
        <v>0</v>
      </c>
      <c r="K36" s="28">
        <v>0</v>
      </c>
      <c r="L36" s="28">
        <v>0</v>
      </c>
      <c r="M36" s="28">
        <v>0</v>
      </c>
      <c r="N36" s="227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103" t="s">
        <v>501</v>
      </c>
      <c r="B37" s="28">
        <v>63.1</v>
      </c>
      <c r="C37" s="28">
        <v>0</v>
      </c>
      <c r="D37" s="28">
        <v>83.3</v>
      </c>
      <c r="E37" s="28"/>
      <c r="F37" s="28"/>
      <c r="G37" s="28"/>
      <c r="H37" s="28"/>
      <c r="I37" s="28"/>
      <c r="J37" s="28">
        <v>0</v>
      </c>
      <c r="K37" s="28">
        <v>0</v>
      </c>
      <c r="L37" s="28">
        <v>0</v>
      </c>
      <c r="M37" s="28">
        <v>0</v>
      </c>
      <c r="N37" s="279">
        <f t="shared" si="0"/>
        <v>146.4</v>
      </c>
      <c r="O37" s="104">
        <f t="shared" si="1"/>
        <v>73.2</v>
      </c>
    </row>
    <row r="38" spans="1:15" s="25" customFormat="1" ht="12.6" customHeight="1" x14ac:dyDescent="0.2">
      <c r="A38" s="103" t="s">
        <v>463</v>
      </c>
      <c r="B38" s="28">
        <v>0</v>
      </c>
      <c r="C38" s="28">
        <v>0</v>
      </c>
      <c r="D38" s="28">
        <v>0</v>
      </c>
      <c r="E38" s="28"/>
      <c r="F38" s="28"/>
      <c r="G38" s="28"/>
      <c r="H38" s="28"/>
      <c r="I38" s="28"/>
      <c r="J38" s="28">
        <v>0</v>
      </c>
      <c r="K38" s="28">
        <v>0</v>
      </c>
      <c r="L38" s="28">
        <v>0</v>
      </c>
      <c r="M38" s="28">
        <v>0</v>
      </c>
      <c r="N38" s="279">
        <f t="shared" si="0"/>
        <v>0</v>
      </c>
      <c r="O38" s="104" t="str">
        <f t="shared" si="1"/>
        <v/>
      </c>
    </row>
    <row r="39" spans="1:15" s="25" customFormat="1" ht="12.6" customHeight="1" x14ac:dyDescent="0.2">
      <c r="A39" s="103" t="s">
        <v>184</v>
      </c>
      <c r="B39" s="28">
        <v>0</v>
      </c>
      <c r="C39" s="28">
        <v>0</v>
      </c>
      <c r="D39" s="28">
        <v>0</v>
      </c>
      <c r="E39" s="28"/>
      <c r="F39" s="28"/>
      <c r="G39" s="28"/>
      <c r="H39" s="28"/>
      <c r="I39" s="28"/>
      <c r="J39" s="28">
        <v>0</v>
      </c>
      <c r="K39" s="28">
        <v>0</v>
      </c>
      <c r="L39" s="28">
        <v>0</v>
      </c>
      <c r="M39" s="28">
        <v>0</v>
      </c>
      <c r="N39" s="179">
        <f t="shared" si="0"/>
        <v>0</v>
      </c>
      <c r="O39" s="104" t="str">
        <f t="shared" si="1"/>
        <v/>
      </c>
    </row>
    <row r="40" spans="1:15" s="25" customFormat="1" ht="12.6" customHeight="1" x14ac:dyDescent="0.2">
      <c r="A40" s="103" t="s">
        <v>72</v>
      </c>
      <c r="B40" s="28">
        <v>581.95000000000005</v>
      </c>
      <c r="C40" s="28">
        <v>722.83</v>
      </c>
      <c r="D40" s="28">
        <v>725.87</v>
      </c>
      <c r="E40" s="28"/>
      <c r="F40" s="28"/>
      <c r="G40" s="28"/>
      <c r="H40" s="28"/>
      <c r="I40" s="28"/>
      <c r="J40" s="28">
        <v>0</v>
      </c>
      <c r="K40" s="28">
        <v>0</v>
      </c>
      <c r="L40" s="28">
        <v>0</v>
      </c>
      <c r="M40" s="28">
        <v>0</v>
      </c>
      <c r="N40" s="219">
        <f t="shared" si="0"/>
        <v>2030.65</v>
      </c>
      <c r="O40" s="104">
        <f t="shared" si="1"/>
        <v>676.88333333333333</v>
      </c>
    </row>
    <row r="41" spans="1:15" s="25" customFormat="1" ht="12.6" customHeight="1" x14ac:dyDescent="0.2">
      <c r="A41" s="103" t="s">
        <v>98</v>
      </c>
      <c r="B41" s="28">
        <v>100</v>
      </c>
      <c r="C41" s="28">
        <v>150</v>
      </c>
      <c r="D41" s="28">
        <v>100</v>
      </c>
      <c r="E41" s="28"/>
      <c r="F41" s="28"/>
      <c r="G41" s="28"/>
      <c r="H41" s="28"/>
      <c r="I41" s="28"/>
      <c r="J41" s="28">
        <v>0</v>
      </c>
      <c r="K41" s="28">
        <v>0</v>
      </c>
      <c r="L41" s="28">
        <v>0</v>
      </c>
      <c r="M41" s="28">
        <v>0</v>
      </c>
      <c r="N41" s="219">
        <f t="shared" si="0"/>
        <v>350</v>
      </c>
      <c r="O41" s="104">
        <f t="shared" si="1"/>
        <v>116.66666666666667</v>
      </c>
    </row>
    <row r="42" spans="1:15" s="25" customFormat="1" ht="12.6" customHeight="1" x14ac:dyDescent="0.2">
      <c r="A42" s="103" t="s">
        <v>279</v>
      </c>
      <c r="B42" s="28">
        <v>0</v>
      </c>
      <c r="C42" s="28">
        <v>0</v>
      </c>
      <c r="D42" s="28">
        <v>0</v>
      </c>
      <c r="E42" s="28"/>
      <c r="F42" s="28"/>
      <c r="G42" s="28"/>
      <c r="H42" s="28"/>
      <c r="I42" s="28"/>
      <c r="J42" s="28">
        <v>0</v>
      </c>
      <c r="K42" s="28">
        <v>0</v>
      </c>
      <c r="L42" s="28">
        <v>0</v>
      </c>
      <c r="M42" s="28">
        <v>0</v>
      </c>
      <c r="N42" s="219">
        <f>SUM(B42:M42)</f>
        <v>0</v>
      </c>
      <c r="O42" s="104" t="str">
        <f t="shared" si="1"/>
        <v/>
      </c>
    </row>
    <row r="43" spans="1:15" s="25" customFormat="1" ht="12.6" customHeight="1" x14ac:dyDescent="0.2">
      <c r="A43" s="103" t="s">
        <v>99</v>
      </c>
      <c r="B43" s="28">
        <v>179.8</v>
      </c>
      <c r="C43" s="28">
        <v>239.6</v>
      </c>
      <c r="D43" s="28">
        <v>179.8</v>
      </c>
      <c r="E43" s="28"/>
      <c r="F43" s="28"/>
      <c r="G43" s="28"/>
      <c r="H43" s="28"/>
      <c r="I43" s="28"/>
      <c r="J43" s="28">
        <v>0</v>
      </c>
      <c r="K43" s="28">
        <v>0</v>
      </c>
      <c r="L43" s="28">
        <v>0</v>
      </c>
      <c r="M43" s="28">
        <v>0</v>
      </c>
      <c r="N43" s="219">
        <f t="shared" si="0"/>
        <v>599.20000000000005</v>
      </c>
      <c r="O43" s="104">
        <f t="shared" si="1"/>
        <v>199.73333333333335</v>
      </c>
    </row>
    <row r="44" spans="1:15" s="25" customFormat="1" ht="12.6" customHeight="1" x14ac:dyDescent="0.2">
      <c r="A44" s="103" t="s">
        <v>138</v>
      </c>
      <c r="B44" s="28">
        <v>130</v>
      </c>
      <c r="C44" s="28">
        <v>135.18</v>
      </c>
      <c r="D44" s="28">
        <v>135.18</v>
      </c>
      <c r="E44" s="28"/>
      <c r="F44" s="28"/>
      <c r="G44" s="28"/>
      <c r="H44" s="28"/>
      <c r="I44" s="28"/>
      <c r="J44" s="28">
        <v>0</v>
      </c>
      <c r="K44" s="28">
        <v>0</v>
      </c>
      <c r="L44" s="28">
        <v>0</v>
      </c>
      <c r="M44" s="28">
        <v>0</v>
      </c>
      <c r="N44" s="219">
        <f t="shared" si="0"/>
        <v>400.36</v>
      </c>
      <c r="O44" s="104">
        <f t="shared" si="1"/>
        <v>133.45333333333335</v>
      </c>
    </row>
    <row r="45" spans="1:15" s="25" customFormat="1" ht="12.6" customHeight="1" x14ac:dyDescent="0.2">
      <c r="A45" s="103" t="s">
        <v>201</v>
      </c>
      <c r="B45" s="28">
        <v>0</v>
      </c>
      <c r="C45" s="28">
        <v>0</v>
      </c>
      <c r="D45" s="28">
        <v>0</v>
      </c>
      <c r="E45" s="28"/>
      <c r="F45" s="28"/>
      <c r="G45" s="28"/>
      <c r="H45" s="28"/>
      <c r="I45" s="28"/>
      <c r="J45" s="28">
        <v>0</v>
      </c>
      <c r="K45" s="28">
        <v>0</v>
      </c>
      <c r="L45" s="28">
        <v>0</v>
      </c>
      <c r="M45" s="28">
        <v>0</v>
      </c>
      <c r="N45" s="219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03" t="s">
        <v>210</v>
      </c>
      <c r="B46" s="28">
        <v>273.60000000000002</v>
      </c>
      <c r="C46" s="28">
        <v>196.72</v>
      </c>
      <c r="D46" s="28">
        <v>262.37</v>
      </c>
      <c r="E46" s="28"/>
      <c r="F46" s="28"/>
      <c r="G46" s="28"/>
      <c r="H46" s="28"/>
      <c r="I46" s="28"/>
      <c r="J46" s="28">
        <v>0</v>
      </c>
      <c r="K46" s="28">
        <v>0</v>
      </c>
      <c r="L46" s="28">
        <v>0</v>
      </c>
      <c r="M46" s="28">
        <v>0</v>
      </c>
      <c r="N46" s="219">
        <f t="shared" si="0"/>
        <v>732.69</v>
      </c>
      <c r="O46" s="104">
        <f t="shared" si="1"/>
        <v>244.23000000000002</v>
      </c>
    </row>
    <row r="47" spans="1:15" s="25" customFormat="1" ht="12.6" customHeight="1" x14ac:dyDescent="0.2">
      <c r="A47" s="103" t="s">
        <v>581</v>
      </c>
      <c r="B47" s="28">
        <v>0</v>
      </c>
      <c r="C47" s="28">
        <v>0</v>
      </c>
      <c r="D47" s="28">
        <v>0</v>
      </c>
      <c r="E47" s="28"/>
      <c r="F47" s="28"/>
      <c r="G47" s="28"/>
      <c r="H47" s="28"/>
      <c r="I47" s="28"/>
      <c r="J47" s="28">
        <v>0</v>
      </c>
      <c r="K47" s="28">
        <v>0</v>
      </c>
      <c r="L47" s="28">
        <v>0</v>
      </c>
      <c r="M47" s="28">
        <v>0</v>
      </c>
      <c r="N47" s="219">
        <f t="shared" si="0"/>
        <v>0</v>
      </c>
      <c r="O47" s="104" t="str">
        <f t="shared" si="1"/>
        <v/>
      </c>
    </row>
    <row r="48" spans="1:15" s="25" customFormat="1" ht="12.6" customHeight="1" x14ac:dyDescent="0.2">
      <c r="A48" s="103" t="s">
        <v>352</v>
      </c>
      <c r="B48" s="28">
        <v>0</v>
      </c>
      <c r="C48" s="28">
        <v>0</v>
      </c>
      <c r="D48" s="28">
        <v>0</v>
      </c>
      <c r="E48" s="28"/>
      <c r="F48" s="28"/>
      <c r="G48" s="28"/>
      <c r="H48" s="28"/>
      <c r="I48" s="28"/>
      <c r="J48" s="28">
        <v>0</v>
      </c>
      <c r="K48" s="28">
        <v>0</v>
      </c>
      <c r="L48" s="28">
        <v>0</v>
      </c>
      <c r="M48" s="28">
        <v>0</v>
      </c>
      <c r="N48" s="219">
        <f t="shared" si="0"/>
        <v>0</v>
      </c>
      <c r="O48" s="104" t="str">
        <f t="shared" si="1"/>
        <v/>
      </c>
    </row>
    <row r="49" spans="1:15" s="25" customFormat="1" ht="12.6" customHeight="1" x14ac:dyDescent="0.2">
      <c r="A49" s="103" t="s">
        <v>79</v>
      </c>
      <c r="B49" s="28">
        <v>0</v>
      </c>
      <c r="C49" s="28">
        <v>2.5</v>
      </c>
      <c r="D49" s="28">
        <v>42</v>
      </c>
      <c r="E49" s="28"/>
      <c r="F49" s="28"/>
      <c r="G49" s="28"/>
      <c r="H49" s="28"/>
      <c r="I49" s="28"/>
      <c r="J49" s="28">
        <v>0</v>
      </c>
      <c r="K49" s="28">
        <v>0</v>
      </c>
      <c r="L49" s="28">
        <v>0</v>
      </c>
      <c r="M49" s="28">
        <v>0</v>
      </c>
      <c r="N49" s="219">
        <f t="shared" si="0"/>
        <v>44.5</v>
      </c>
      <c r="O49" s="104">
        <f t="shared" si="1"/>
        <v>22.25</v>
      </c>
    </row>
    <row r="50" spans="1:15" s="25" customFormat="1" ht="12.6" customHeight="1" x14ac:dyDescent="0.2">
      <c r="A50" s="103" t="s">
        <v>286</v>
      </c>
      <c r="B50" s="28">
        <v>2.76</v>
      </c>
      <c r="C50" s="28">
        <v>0</v>
      </c>
      <c r="D50" s="28">
        <v>0</v>
      </c>
      <c r="E50" s="28"/>
      <c r="F50" s="28"/>
      <c r="G50" s="28"/>
      <c r="H50" s="28"/>
      <c r="I50" s="28"/>
      <c r="J50" s="28">
        <v>0</v>
      </c>
      <c r="K50" s="28">
        <v>0</v>
      </c>
      <c r="L50" s="28">
        <v>0</v>
      </c>
      <c r="M50" s="28">
        <v>0</v>
      </c>
      <c r="N50" s="219">
        <f t="shared" si="0"/>
        <v>2.76</v>
      </c>
      <c r="O50" s="104">
        <f t="shared" si="1"/>
        <v>2.76</v>
      </c>
    </row>
    <row r="51" spans="1:15" s="25" customFormat="1" ht="12.6" customHeight="1" x14ac:dyDescent="0.2">
      <c r="A51" s="103" t="s">
        <v>81</v>
      </c>
      <c r="B51" s="28">
        <v>0</v>
      </c>
      <c r="C51" s="28">
        <v>329.04</v>
      </c>
      <c r="D51" s="28">
        <v>166.3</v>
      </c>
      <c r="E51" s="28"/>
      <c r="F51" s="28"/>
      <c r="G51" s="28"/>
      <c r="H51" s="28"/>
      <c r="I51" s="28"/>
      <c r="J51" s="28">
        <v>0</v>
      </c>
      <c r="K51" s="28">
        <v>0</v>
      </c>
      <c r="L51" s="28">
        <v>0</v>
      </c>
      <c r="M51" s="28">
        <v>0</v>
      </c>
      <c r="N51" s="219">
        <f t="shared" si="0"/>
        <v>495.34000000000003</v>
      </c>
      <c r="O51" s="104">
        <f t="shared" si="1"/>
        <v>247.67000000000002</v>
      </c>
    </row>
    <row r="52" spans="1:15" s="25" customFormat="1" ht="12.6" customHeight="1" x14ac:dyDescent="0.2">
      <c r="A52" s="103" t="s">
        <v>202</v>
      </c>
      <c r="B52" s="28">
        <v>0</v>
      </c>
      <c r="C52" s="28">
        <v>0</v>
      </c>
      <c r="D52" s="28">
        <v>0</v>
      </c>
      <c r="E52" s="28"/>
      <c r="F52" s="28"/>
      <c r="G52" s="28"/>
      <c r="H52" s="28"/>
      <c r="I52" s="28"/>
      <c r="J52" s="28">
        <v>0</v>
      </c>
      <c r="K52" s="28">
        <v>0</v>
      </c>
      <c r="L52" s="28">
        <v>0</v>
      </c>
      <c r="M52" s="28">
        <v>0</v>
      </c>
      <c r="N52" s="179">
        <f t="shared" si="0"/>
        <v>0</v>
      </c>
      <c r="O52" s="104" t="str">
        <f t="shared" si="1"/>
        <v/>
      </c>
    </row>
    <row r="53" spans="1:15" s="25" customFormat="1" ht="12.6" customHeight="1" thickBot="1" x14ac:dyDescent="0.25">
      <c r="A53" s="163" t="s">
        <v>1</v>
      </c>
      <c r="B53" s="164">
        <f>SUM(B7:B52)</f>
        <v>3382.2000000000003</v>
      </c>
      <c r="C53" s="164">
        <f t="shared" ref="C53:M53" si="2">SUM(C7:C52)</f>
        <v>3200.1499999999996</v>
      </c>
      <c r="D53" s="164">
        <f t="shared" si="2"/>
        <v>2846.03</v>
      </c>
      <c r="E53" s="164">
        <f t="shared" si="2"/>
        <v>0</v>
      </c>
      <c r="F53" s="164">
        <f t="shared" si="2"/>
        <v>0</v>
      </c>
      <c r="G53" s="164">
        <f t="shared" si="2"/>
        <v>0</v>
      </c>
      <c r="H53" s="164">
        <f t="shared" si="2"/>
        <v>0</v>
      </c>
      <c r="I53" s="164">
        <f>SUM(I7:I52)</f>
        <v>0</v>
      </c>
      <c r="J53" s="164">
        <f t="shared" si="2"/>
        <v>0</v>
      </c>
      <c r="K53" s="164">
        <f t="shared" si="2"/>
        <v>0</v>
      </c>
      <c r="L53" s="164">
        <f t="shared" si="2"/>
        <v>0</v>
      </c>
      <c r="M53" s="164">
        <f t="shared" si="2"/>
        <v>0</v>
      </c>
      <c r="N53" s="164">
        <f>SUM(B53:M53)</f>
        <v>9428.380000000001</v>
      </c>
      <c r="O53" s="305">
        <f>IFERROR(AVERAGEIF(B53:M53,"&gt;0"),"")</f>
        <v>3142.7933333333335</v>
      </c>
    </row>
    <row r="54" spans="1:15" s="70" customFormat="1" ht="12.6" customHeight="1" thickBot="1" x14ac:dyDescent="0.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3"/>
    </row>
    <row r="55" spans="1:15" s="70" customFormat="1" ht="12.6" customHeight="1" thickBot="1" x14ac:dyDescent="0.25">
      <c r="A55" s="71" t="s">
        <v>2</v>
      </c>
      <c r="B55" s="133">
        <f t="shared" ref="B55:O55" si="3">B6</f>
        <v>43831</v>
      </c>
      <c r="C55" s="134">
        <f t="shared" si="3"/>
        <v>43862</v>
      </c>
      <c r="D55" s="134">
        <f t="shared" si="3"/>
        <v>43891</v>
      </c>
      <c r="E55" s="134">
        <f t="shared" si="3"/>
        <v>43922</v>
      </c>
      <c r="F55" s="134">
        <f t="shared" si="3"/>
        <v>43952</v>
      </c>
      <c r="G55" s="134">
        <f t="shared" si="3"/>
        <v>43983</v>
      </c>
      <c r="H55" s="134">
        <f t="shared" si="3"/>
        <v>44013</v>
      </c>
      <c r="I55" s="134">
        <f t="shared" si="3"/>
        <v>44044</v>
      </c>
      <c r="J55" s="134">
        <f t="shared" si="3"/>
        <v>44075</v>
      </c>
      <c r="K55" s="134">
        <f t="shared" si="3"/>
        <v>44105</v>
      </c>
      <c r="L55" s="134">
        <f t="shared" si="3"/>
        <v>44136</v>
      </c>
      <c r="M55" s="134">
        <f t="shared" si="3"/>
        <v>44166</v>
      </c>
      <c r="N55" s="135" t="str">
        <f t="shared" si="3"/>
        <v>Total</v>
      </c>
      <c r="O55" s="136" t="str">
        <f t="shared" si="3"/>
        <v>Média</v>
      </c>
    </row>
    <row r="56" spans="1:15" s="25" customFormat="1" ht="12.6" customHeight="1" x14ac:dyDescent="0.2">
      <c r="A56" s="262" t="s">
        <v>5</v>
      </c>
      <c r="B56" s="28">
        <v>0</v>
      </c>
      <c r="C56" s="28">
        <v>3000</v>
      </c>
      <c r="D56" s="28">
        <v>4000</v>
      </c>
      <c r="E56" s="28"/>
      <c r="F56" s="28"/>
      <c r="G56" s="28"/>
      <c r="H56" s="28"/>
      <c r="I56" s="28"/>
      <c r="J56" s="28">
        <v>0</v>
      </c>
      <c r="K56" s="28">
        <v>0</v>
      </c>
      <c r="L56" s="28">
        <v>0</v>
      </c>
      <c r="M56" s="28">
        <v>0</v>
      </c>
      <c r="N56" s="207">
        <f t="shared" ref="N56:N66" si="4">SUM(B56:M56)</f>
        <v>7000</v>
      </c>
      <c r="O56" s="104">
        <f>IFERROR(AVERAGEIF(B56:M56,"&gt;0"),"")</f>
        <v>3500</v>
      </c>
    </row>
    <row r="57" spans="1:15" s="25" customFormat="1" ht="12.6" customHeight="1" x14ac:dyDescent="0.2">
      <c r="A57" s="268" t="s">
        <v>249</v>
      </c>
      <c r="B57" s="28">
        <v>0</v>
      </c>
      <c r="C57" s="28">
        <v>0</v>
      </c>
      <c r="D57" s="28">
        <v>0</v>
      </c>
      <c r="E57" s="28"/>
      <c r="F57" s="28"/>
      <c r="G57" s="28"/>
      <c r="H57" s="28"/>
      <c r="I57" s="28"/>
      <c r="J57" s="28">
        <v>0</v>
      </c>
      <c r="K57" s="28">
        <v>0</v>
      </c>
      <c r="L57" s="28">
        <v>0</v>
      </c>
      <c r="M57" s="28">
        <v>0</v>
      </c>
      <c r="N57" s="207">
        <f t="shared" si="4"/>
        <v>0</v>
      </c>
      <c r="O57" s="104" t="str">
        <f t="shared" ref="O57:O65" si="5">IFERROR(AVERAGEIF(B57:M57,"&gt;0"),"")</f>
        <v/>
      </c>
    </row>
    <row r="58" spans="1:15" s="25" customFormat="1" ht="12.6" customHeight="1" x14ac:dyDescent="0.2">
      <c r="A58" s="109" t="s">
        <v>321</v>
      </c>
      <c r="B58" s="28">
        <v>0</v>
      </c>
      <c r="C58" s="28">
        <v>0</v>
      </c>
      <c r="D58" s="28">
        <v>0</v>
      </c>
      <c r="E58" s="28"/>
      <c r="F58" s="28"/>
      <c r="G58" s="28"/>
      <c r="H58" s="28"/>
      <c r="I58" s="28"/>
      <c r="J58" s="28">
        <v>0</v>
      </c>
      <c r="K58" s="28">
        <v>0</v>
      </c>
      <c r="L58" s="28">
        <v>0</v>
      </c>
      <c r="M58" s="28">
        <v>0</v>
      </c>
      <c r="N58" s="207">
        <f t="shared" si="4"/>
        <v>0</v>
      </c>
      <c r="O58" s="104" t="str">
        <f t="shared" si="5"/>
        <v/>
      </c>
    </row>
    <row r="59" spans="1:15" s="25" customFormat="1" ht="12.6" customHeight="1" x14ac:dyDescent="0.2">
      <c r="A59" s="268" t="s">
        <v>148</v>
      </c>
      <c r="B59" s="28">
        <v>0</v>
      </c>
      <c r="C59" s="28">
        <v>0</v>
      </c>
      <c r="D59" s="28">
        <v>0.4</v>
      </c>
      <c r="E59" s="28"/>
      <c r="F59" s="28"/>
      <c r="G59" s="28"/>
      <c r="H59" s="28"/>
      <c r="I59" s="28"/>
      <c r="J59" s="28">
        <v>0</v>
      </c>
      <c r="K59" s="28">
        <v>0</v>
      </c>
      <c r="L59" s="28">
        <v>0</v>
      </c>
      <c r="M59" s="28">
        <v>0</v>
      </c>
      <c r="N59" s="207">
        <f t="shared" si="4"/>
        <v>0.4</v>
      </c>
      <c r="O59" s="104">
        <f t="shared" si="5"/>
        <v>0.4</v>
      </c>
    </row>
    <row r="60" spans="1:15" s="25" customFormat="1" ht="12.6" customHeight="1" x14ac:dyDescent="0.2">
      <c r="A60" s="268" t="s">
        <v>300</v>
      </c>
      <c r="B60" s="28">
        <v>1050</v>
      </c>
      <c r="C60" s="28">
        <v>150</v>
      </c>
      <c r="D60" s="28">
        <v>300</v>
      </c>
      <c r="E60" s="28"/>
      <c r="F60" s="28"/>
      <c r="G60" s="28"/>
      <c r="H60" s="28"/>
      <c r="I60" s="28"/>
      <c r="J60" s="28">
        <v>0</v>
      </c>
      <c r="K60" s="28">
        <v>0</v>
      </c>
      <c r="L60" s="28">
        <v>0</v>
      </c>
      <c r="M60" s="28">
        <v>0</v>
      </c>
      <c r="N60" s="207">
        <f t="shared" si="4"/>
        <v>1500</v>
      </c>
      <c r="O60" s="104">
        <f t="shared" si="5"/>
        <v>500</v>
      </c>
    </row>
    <row r="61" spans="1:15" s="25" customFormat="1" ht="12.6" customHeight="1" x14ac:dyDescent="0.2">
      <c r="A61" s="109" t="s">
        <v>430</v>
      </c>
      <c r="B61" s="28">
        <v>0</v>
      </c>
      <c r="C61" s="28">
        <v>0</v>
      </c>
      <c r="D61" s="28">
        <v>0</v>
      </c>
      <c r="E61" s="28"/>
      <c r="F61" s="28"/>
      <c r="G61" s="28"/>
      <c r="H61" s="28"/>
      <c r="I61" s="28"/>
      <c r="J61" s="28">
        <v>0</v>
      </c>
      <c r="K61" s="28">
        <v>0</v>
      </c>
      <c r="L61" s="28">
        <v>0</v>
      </c>
      <c r="M61" s="28">
        <v>0</v>
      </c>
      <c r="N61" s="207">
        <f t="shared" si="4"/>
        <v>0</v>
      </c>
      <c r="O61" s="104" t="str">
        <f t="shared" si="5"/>
        <v/>
      </c>
    </row>
    <row r="62" spans="1:15" s="25" customFormat="1" ht="12.6" customHeight="1" x14ac:dyDescent="0.2">
      <c r="A62" s="110" t="s">
        <v>508</v>
      </c>
      <c r="B62" s="28">
        <v>0</v>
      </c>
      <c r="C62" s="28">
        <v>0</v>
      </c>
      <c r="D62" s="28">
        <v>0</v>
      </c>
      <c r="E62" s="28"/>
      <c r="F62" s="28"/>
      <c r="G62" s="28"/>
      <c r="H62" s="28"/>
      <c r="I62" s="28"/>
      <c r="J62" s="28">
        <v>0</v>
      </c>
      <c r="K62" s="28">
        <v>0</v>
      </c>
      <c r="L62" s="28">
        <v>0</v>
      </c>
      <c r="M62" s="28">
        <v>0</v>
      </c>
      <c r="N62" s="207">
        <f t="shared" si="4"/>
        <v>0</v>
      </c>
      <c r="O62" s="104" t="str">
        <f t="shared" si="5"/>
        <v/>
      </c>
    </row>
    <row r="63" spans="1:15" s="25" customFormat="1" ht="12.6" customHeight="1" x14ac:dyDescent="0.2">
      <c r="A63" s="268" t="s">
        <v>3</v>
      </c>
      <c r="B63" s="28">
        <v>0</v>
      </c>
      <c r="C63" s="28">
        <v>0</v>
      </c>
      <c r="D63" s="28">
        <v>0</v>
      </c>
      <c r="E63" s="28"/>
      <c r="F63" s="28"/>
      <c r="G63" s="28"/>
      <c r="H63" s="28"/>
      <c r="I63" s="28"/>
      <c r="J63" s="28">
        <v>0</v>
      </c>
      <c r="K63" s="28">
        <v>0</v>
      </c>
      <c r="L63" s="28">
        <v>0</v>
      </c>
      <c r="M63" s="28">
        <v>0</v>
      </c>
      <c r="N63" s="207">
        <f t="shared" si="4"/>
        <v>0</v>
      </c>
      <c r="O63" s="104" t="str">
        <f t="shared" si="5"/>
        <v/>
      </c>
    </row>
    <row r="64" spans="1:15" s="25" customFormat="1" ht="12.6" customHeight="1" x14ac:dyDescent="0.2">
      <c r="A64" s="30" t="s">
        <v>652</v>
      </c>
      <c r="B64" s="28">
        <v>0</v>
      </c>
      <c r="C64" s="28">
        <v>87.5</v>
      </c>
      <c r="D64" s="28">
        <v>0</v>
      </c>
      <c r="E64" s="28"/>
      <c r="F64" s="28"/>
      <c r="G64" s="28"/>
      <c r="H64" s="28"/>
      <c r="I64" s="28"/>
      <c r="J64" s="28">
        <v>0</v>
      </c>
      <c r="K64" s="28">
        <v>0</v>
      </c>
      <c r="L64" s="28">
        <v>0</v>
      </c>
      <c r="M64" s="28">
        <v>0</v>
      </c>
      <c r="N64" s="207">
        <f t="shared" si="4"/>
        <v>87.5</v>
      </c>
      <c r="O64" s="104">
        <f t="shared" si="5"/>
        <v>87.5</v>
      </c>
    </row>
    <row r="65" spans="1:15" s="25" customFormat="1" ht="12.6" customHeight="1" x14ac:dyDescent="0.2">
      <c r="A65" s="109" t="s">
        <v>517</v>
      </c>
      <c r="B65" s="28">
        <v>0</v>
      </c>
      <c r="C65" s="28">
        <v>0</v>
      </c>
      <c r="D65" s="28">
        <v>0</v>
      </c>
      <c r="E65" s="28"/>
      <c r="F65" s="28"/>
      <c r="G65" s="28"/>
      <c r="H65" s="28"/>
      <c r="I65" s="28"/>
      <c r="J65" s="28">
        <v>0</v>
      </c>
      <c r="K65" s="28">
        <v>0</v>
      </c>
      <c r="L65" s="28">
        <v>0</v>
      </c>
      <c r="M65" s="28">
        <v>0</v>
      </c>
      <c r="N65" s="179">
        <f>SUM(B65:M65)</f>
        <v>0</v>
      </c>
      <c r="O65" s="104" t="str">
        <f t="shared" si="5"/>
        <v/>
      </c>
    </row>
    <row r="66" spans="1:15" s="25" customFormat="1" ht="12.6" customHeight="1" thickBot="1" x14ac:dyDescent="0.25">
      <c r="A66" s="278" t="s">
        <v>10</v>
      </c>
      <c r="B66" s="172">
        <f>SUM(B56:B65)</f>
        <v>1050</v>
      </c>
      <c r="C66" s="172">
        <f t="shared" ref="C66:M66" si="6">SUM(C56:C65)</f>
        <v>3237.5</v>
      </c>
      <c r="D66" s="172">
        <f t="shared" si="6"/>
        <v>4300.3999999999996</v>
      </c>
      <c r="E66" s="172">
        <f t="shared" si="6"/>
        <v>0</v>
      </c>
      <c r="F66" s="172">
        <f t="shared" si="6"/>
        <v>0</v>
      </c>
      <c r="G66" s="172">
        <f t="shared" si="6"/>
        <v>0</v>
      </c>
      <c r="H66" s="172">
        <f t="shared" si="6"/>
        <v>0</v>
      </c>
      <c r="I66" s="172">
        <f t="shared" si="6"/>
        <v>0</v>
      </c>
      <c r="J66" s="172">
        <f t="shared" si="6"/>
        <v>0</v>
      </c>
      <c r="K66" s="172">
        <f t="shared" si="6"/>
        <v>0</v>
      </c>
      <c r="L66" s="172">
        <f t="shared" si="6"/>
        <v>0</v>
      </c>
      <c r="M66" s="172">
        <f t="shared" si="6"/>
        <v>0</v>
      </c>
      <c r="N66" s="172">
        <f t="shared" si="4"/>
        <v>8587.9</v>
      </c>
      <c r="O66" s="294">
        <f>IFERROR(AVERAGEIF(B66:M66,"&gt;0"),"")</f>
        <v>2862.6333333333332</v>
      </c>
    </row>
    <row r="67" spans="1:15" s="25" customFormat="1" ht="12.6" customHeight="1" thickBo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43"/>
      <c r="O67" s="30"/>
    </row>
    <row r="68" spans="1:15" s="34" customFormat="1" ht="12.6" customHeight="1" thickBot="1" x14ac:dyDescent="0.25">
      <c r="A68" s="180" t="s">
        <v>9</v>
      </c>
      <c r="B68" s="194">
        <f>'[2]2020'!C38</f>
        <v>7581.41</v>
      </c>
      <c r="C68" s="194">
        <f>'[2]2020'!D38</f>
        <v>7597.56</v>
      </c>
      <c r="D68" s="194">
        <f>'[2]2020'!E38</f>
        <v>9084.4599999999991</v>
      </c>
      <c r="E68" s="194">
        <v>0</v>
      </c>
      <c r="F68" s="194">
        <v>0</v>
      </c>
      <c r="G68" s="194">
        <v>0</v>
      </c>
      <c r="H68" s="194">
        <v>0</v>
      </c>
      <c r="I68" s="194">
        <v>0</v>
      </c>
      <c r="J68" s="194">
        <f>'[2]2020'!K38</f>
        <v>0</v>
      </c>
      <c r="K68" s="194">
        <f>'[2]2020'!L38</f>
        <v>0</v>
      </c>
      <c r="L68" s="194">
        <f>'[2]2020'!M38</f>
        <v>0</v>
      </c>
      <c r="M68" s="194">
        <f>'[2]2020'!N38</f>
        <v>0</v>
      </c>
      <c r="N68" s="43"/>
      <c r="O68" s="43"/>
    </row>
    <row r="69" spans="1:15" s="25" customFormat="1" ht="12" x14ac:dyDescent="0.2">
      <c r="N69" s="43"/>
      <c r="O69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3622047244094491" right="0.23622047244094491" top="0.74803149606299213" bottom="0.74803149606299213" header="0.31496062992125984" footer="0.31496062992125984"/>
  <pageSetup scale="7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6"/>
  <dimension ref="A1:Q70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39.7109375" style="44" customWidth="1"/>
    <col min="2" max="2" width="11.28515625" style="44" customWidth="1"/>
    <col min="3" max="4" width="10.140625" style="44" bestFit="1" customWidth="1"/>
    <col min="5" max="5" width="10.28515625" style="44" customWidth="1"/>
    <col min="6" max="6" width="10.140625" style="44" customWidth="1"/>
    <col min="7" max="8" width="10.140625" style="44" bestFit="1" customWidth="1"/>
    <col min="9" max="9" width="10.85546875" style="44" customWidth="1"/>
    <col min="10" max="10" width="10.140625" style="44" bestFit="1" customWidth="1"/>
    <col min="11" max="11" width="10.5703125" style="44" customWidth="1"/>
    <col min="12" max="12" width="10.42578125" style="44" customWidth="1"/>
    <col min="13" max="13" width="10" style="44" bestFit="1" customWidth="1"/>
    <col min="14" max="14" width="11.140625" style="212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71" t="s">
        <v>32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x14ac:dyDescent="0.2">
      <c r="A6" s="92" t="s">
        <v>0</v>
      </c>
      <c r="B6" s="93">
        <f>APUCARANA!B6</f>
        <v>43831</v>
      </c>
      <c r="C6" s="94">
        <f>APUCARANA!C6</f>
        <v>43862</v>
      </c>
      <c r="D6" s="94">
        <f>APUCARANA!D6</f>
        <v>43891</v>
      </c>
      <c r="E6" s="94">
        <f>APUCARANA!E6</f>
        <v>43922</v>
      </c>
      <c r="F6" s="94">
        <f>APUCARANA!F6</f>
        <v>43952</v>
      </c>
      <c r="G6" s="94">
        <f>APUCARANA!G6</f>
        <v>43983</v>
      </c>
      <c r="H6" s="94">
        <f>APUCARANA!H6</f>
        <v>44013</v>
      </c>
      <c r="I6" s="94">
        <f>APUCARANA!I6</f>
        <v>44044</v>
      </c>
      <c r="J6" s="94">
        <f>APUCARANA!J6</f>
        <v>44075</v>
      </c>
      <c r="K6" s="94">
        <f>APUCARANA!K6</f>
        <v>44105</v>
      </c>
      <c r="L6" s="94">
        <f>APUCARANA!L6</f>
        <v>44136</v>
      </c>
      <c r="M6" s="94">
        <f>APUCARANA!M6</f>
        <v>44166</v>
      </c>
      <c r="N6" s="95" t="str">
        <f>APUCARANA!N6</f>
        <v>Total</v>
      </c>
      <c r="O6" s="92" t="str">
        <f>APUCARANA!O6</f>
        <v>Média</v>
      </c>
    </row>
    <row r="7" spans="1:15" s="70" customFormat="1" ht="12.6" customHeight="1" x14ac:dyDescent="0.2">
      <c r="A7" s="103" t="s">
        <v>376</v>
      </c>
      <c r="B7" s="307">
        <v>34</v>
      </c>
      <c r="C7" s="307">
        <v>34</v>
      </c>
      <c r="D7" s="307">
        <v>34</v>
      </c>
      <c r="E7" s="307"/>
      <c r="F7" s="307"/>
      <c r="G7" s="307"/>
      <c r="H7" s="307"/>
      <c r="I7" s="307"/>
      <c r="J7" s="307"/>
      <c r="K7" s="307">
        <v>0</v>
      </c>
      <c r="L7" s="307">
        <v>0</v>
      </c>
      <c r="M7" s="307">
        <v>0</v>
      </c>
      <c r="N7" s="213">
        <f>SUM(B7:M7)</f>
        <v>102</v>
      </c>
      <c r="O7" s="104">
        <f>IFERROR(AVERAGEIF(B7:M7,"&gt;0"),"")</f>
        <v>34</v>
      </c>
    </row>
    <row r="8" spans="1:15" s="70" customFormat="1" ht="12.6" customHeight="1" x14ac:dyDescent="0.2">
      <c r="A8" s="103" t="s">
        <v>113</v>
      </c>
      <c r="B8" s="307">
        <v>0</v>
      </c>
      <c r="C8" s="307">
        <v>0</v>
      </c>
      <c r="D8" s="307">
        <v>0</v>
      </c>
      <c r="E8" s="307"/>
      <c r="F8" s="307"/>
      <c r="G8" s="307"/>
      <c r="H8" s="307"/>
      <c r="I8" s="307"/>
      <c r="J8" s="307"/>
      <c r="K8" s="307">
        <v>0</v>
      </c>
      <c r="L8" s="307">
        <v>0</v>
      </c>
      <c r="M8" s="307">
        <v>0</v>
      </c>
      <c r="N8" s="213">
        <f t="shared" ref="N8:N55" si="0">SUM(B8:M8)</f>
        <v>0</v>
      </c>
      <c r="O8" s="104" t="str">
        <f t="shared" ref="O8:O55" si="1">IFERROR(AVERAGEIF(B8:M8,"&gt;0"),"")</f>
        <v/>
      </c>
    </row>
    <row r="9" spans="1:15" s="70" customFormat="1" ht="12.6" customHeight="1" x14ac:dyDescent="0.2">
      <c r="A9" s="150" t="s">
        <v>233</v>
      </c>
      <c r="B9" s="307">
        <v>0</v>
      </c>
      <c r="C9" s="307">
        <v>0</v>
      </c>
      <c r="D9" s="307">
        <v>175</v>
      </c>
      <c r="E9" s="307"/>
      <c r="F9" s="307"/>
      <c r="G9" s="307"/>
      <c r="H9" s="307"/>
      <c r="I9" s="307"/>
      <c r="J9" s="307"/>
      <c r="K9" s="307">
        <v>0</v>
      </c>
      <c r="L9" s="307">
        <v>0</v>
      </c>
      <c r="M9" s="307">
        <v>0</v>
      </c>
      <c r="N9" s="213">
        <f t="shared" ref="N9:N17" si="2">SUM(B9:M9)</f>
        <v>175</v>
      </c>
      <c r="O9" s="104">
        <f t="shared" si="1"/>
        <v>175</v>
      </c>
    </row>
    <row r="10" spans="1:15" s="70" customFormat="1" ht="12.6" customHeight="1" x14ac:dyDescent="0.2">
      <c r="A10" s="150" t="s">
        <v>278</v>
      </c>
      <c r="B10" s="307">
        <v>0</v>
      </c>
      <c r="C10" s="307">
        <v>0</v>
      </c>
      <c r="D10" s="307">
        <v>0</v>
      </c>
      <c r="E10" s="307"/>
      <c r="F10" s="307"/>
      <c r="G10" s="307"/>
      <c r="H10" s="307"/>
      <c r="I10" s="307"/>
      <c r="J10" s="307"/>
      <c r="K10" s="307">
        <v>0</v>
      </c>
      <c r="L10" s="307">
        <v>0</v>
      </c>
      <c r="M10" s="307">
        <v>0</v>
      </c>
      <c r="N10" s="213">
        <f>SUM(B10:M10)</f>
        <v>0</v>
      </c>
      <c r="O10" s="104" t="str">
        <f t="shared" si="1"/>
        <v/>
      </c>
    </row>
    <row r="11" spans="1:15" s="70" customFormat="1" ht="12.6" customHeight="1" x14ac:dyDescent="0.2">
      <c r="A11" s="150" t="s">
        <v>613</v>
      </c>
      <c r="B11" s="307">
        <v>1646.5</v>
      </c>
      <c r="C11" s="307">
        <v>667.5</v>
      </c>
      <c r="D11" s="307">
        <v>0</v>
      </c>
      <c r="E11" s="307"/>
      <c r="F11" s="307"/>
      <c r="G11" s="307"/>
      <c r="H11" s="307"/>
      <c r="I11" s="307"/>
      <c r="J11" s="307"/>
      <c r="K11" s="307">
        <v>0</v>
      </c>
      <c r="L11" s="307">
        <v>0</v>
      </c>
      <c r="M11" s="307">
        <v>0</v>
      </c>
      <c r="N11" s="213">
        <f>SUM(B11:M11)</f>
        <v>2314</v>
      </c>
      <c r="O11" s="104">
        <f t="shared" si="1"/>
        <v>1157</v>
      </c>
    </row>
    <row r="12" spans="1:15" s="70" customFormat="1" ht="12.6" customHeight="1" x14ac:dyDescent="0.2">
      <c r="A12" s="150" t="s">
        <v>167</v>
      </c>
      <c r="B12" s="307">
        <v>0</v>
      </c>
      <c r="C12" s="307">
        <v>0</v>
      </c>
      <c r="D12" s="307">
        <v>0</v>
      </c>
      <c r="E12" s="307"/>
      <c r="F12" s="307"/>
      <c r="G12" s="307"/>
      <c r="H12" s="307"/>
      <c r="I12" s="307"/>
      <c r="J12" s="307"/>
      <c r="K12" s="307">
        <v>0</v>
      </c>
      <c r="L12" s="307">
        <v>0</v>
      </c>
      <c r="M12" s="307">
        <v>0</v>
      </c>
      <c r="N12" s="213">
        <f t="shared" si="2"/>
        <v>0</v>
      </c>
      <c r="O12" s="104" t="str">
        <f t="shared" si="1"/>
        <v/>
      </c>
    </row>
    <row r="13" spans="1:15" s="70" customFormat="1" ht="12.6" customHeight="1" x14ac:dyDescent="0.2">
      <c r="A13" s="150" t="s">
        <v>157</v>
      </c>
      <c r="B13" s="307">
        <v>0</v>
      </c>
      <c r="C13" s="307">
        <v>0</v>
      </c>
      <c r="D13" s="307">
        <v>0</v>
      </c>
      <c r="E13" s="307"/>
      <c r="F13" s="307"/>
      <c r="G13" s="307"/>
      <c r="H13" s="307"/>
      <c r="I13" s="307"/>
      <c r="J13" s="307"/>
      <c r="K13" s="307">
        <v>0</v>
      </c>
      <c r="L13" s="307">
        <v>0</v>
      </c>
      <c r="M13" s="307">
        <v>0</v>
      </c>
      <c r="N13" s="213">
        <f t="shared" si="2"/>
        <v>0</v>
      </c>
      <c r="O13" s="104" t="str">
        <f t="shared" si="1"/>
        <v/>
      </c>
    </row>
    <row r="14" spans="1:15" s="70" customFormat="1" ht="12.6" customHeight="1" x14ac:dyDescent="0.2">
      <c r="A14" s="150" t="s">
        <v>131</v>
      </c>
      <c r="B14" s="307">
        <v>0</v>
      </c>
      <c r="C14" s="307">
        <v>0</v>
      </c>
      <c r="D14" s="307">
        <v>0</v>
      </c>
      <c r="E14" s="307"/>
      <c r="F14" s="307"/>
      <c r="G14" s="307"/>
      <c r="H14" s="307"/>
      <c r="I14" s="307"/>
      <c r="J14" s="307"/>
      <c r="K14" s="307">
        <v>0</v>
      </c>
      <c r="L14" s="307">
        <v>0</v>
      </c>
      <c r="M14" s="307">
        <v>0</v>
      </c>
      <c r="N14" s="213">
        <f t="shared" si="2"/>
        <v>0</v>
      </c>
      <c r="O14" s="104" t="str">
        <f t="shared" si="1"/>
        <v/>
      </c>
    </row>
    <row r="15" spans="1:15" s="70" customFormat="1" ht="12.6" customHeight="1" x14ac:dyDescent="0.2">
      <c r="A15" s="150" t="s">
        <v>149</v>
      </c>
      <c r="B15" s="307">
        <v>0</v>
      </c>
      <c r="C15" s="307">
        <v>0</v>
      </c>
      <c r="D15" s="307">
        <v>0</v>
      </c>
      <c r="E15" s="307"/>
      <c r="F15" s="307"/>
      <c r="G15" s="307"/>
      <c r="H15" s="307"/>
      <c r="I15" s="307"/>
      <c r="J15" s="307"/>
      <c r="K15" s="307">
        <v>0</v>
      </c>
      <c r="L15" s="307">
        <v>0</v>
      </c>
      <c r="M15" s="307">
        <v>0</v>
      </c>
      <c r="N15" s="213">
        <f t="shared" si="2"/>
        <v>0</v>
      </c>
      <c r="O15" s="104" t="str">
        <f t="shared" si="1"/>
        <v/>
      </c>
    </row>
    <row r="16" spans="1:15" s="70" customFormat="1" ht="12.6" customHeight="1" x14ac:dyDescent="0.2">
      <c r="A16" s="150" t="s">
        <v>182</v>
      </c>
      <c r="B16" s="307">
        <v>0</v>
      </c>
      <c r="C16" s="307">
        <v>0</v>
      </c>
      <c r="D16" s="307">
        <v>0</v>
      </c>
      <c r="E16" s="307"/>
      <c r="F16" s="307"/>
      <c r="G16" s="307"/>
      <c r="H16" s="307"/>
      <c r="I16" s="307"/>
      <c r="J16" s="307"/>
      <c r="K16" s="307">
        <v>0</v>
      </c>
      <c r="L16" s="307">
        <v>0</v>
      </c>
      <c r="M16" s="307">
        <v>0</v>
      </c>
      <c r="N16" s="213">
        <f t="shared" si="2"/>
        <v>0</v>
      </c>
      <c r="O16" s="104" t="str">
        <f t="shared" si="1"/>
        <v/>
      </c>
    </row>
    <row r="17" spans="1:17" s="25" customFormat="1" ht="12.6" customHeight="1" x14ac:dyDescent="0.2">
      <c r="A17" s="115" t="s">
        <v>187</v>
      </c>
      <c r="B17" s="307">
        <v>0</v>
      </c>
      <c r="C17" s="307">
        <v>0</v>
      </c>
      <c r="D17" s="307">
        <v>0</v>
      </c>
      <c r="E17" s="307"/>
      <c r="F17" s="307"/>
      <c r="G17" s="307"/>
      <c r="H17" s="307"/>
      <c r="I17" s="307"/>
      <c r="J17" s="307"/>
      <c r="K17" s="307">
        <v>0</v>
      </c>
      <c r="L17" s="307">
        <v>0</v>
      </c>
      <c r="M17" s="307">
        <v>0</v>
      </c>
      <c r="N17" s="179">
        <f t="shared" si="2"/>
        <v>0</v>
      </c>
      <c r="O17" s="104" t="str">
        <f t="shared" si="1"/>
        <v/>
      </c>
      <c r="Q17" s="30"/>
    </row>
    <row r="18" spans="1:17" s="25" customFormat="1" ht="12.6" customHeight="1" x14ac:dyDescent="0.2">
      <c r="A18" s="150" t="s">
        <v>80</v>
      </c>
      <c r="B18" s="307">
        <v>89.98</v>
      </c>
      <c r="C18" s="307">
        <v>32.93</v>
      </c>
      <c r="D18" s="307">
        <v>234.3</v>
      </c>
      <c r="E18" s="307"/>
      <c r="F18" s="307"/>
      <c r="G18" s="307"/>
      <c r="H18" s="307"/>
      <c r="I18" s="307"/>
      <c r="J18" s="307"/>
      <c r="K18" s="307">
        <v>0</v>
      </c>
      <c r="L18" s="307">
        <v>0</v>
      </c>
      <c r="M18" s="307">
        <v>0</v>
      </c>
      <c r="N18" s="213">
        <f t="shared" si="0"/>
        <v>357.21000000000004</v>
      </c>
      <c r="O18" s="104">
        <f t="shared" si="1"/>
        <v>119.07000000000001</v>
      </c>
    </row>
    <row r="19" spans="1:17" s="25" customFormat="1" ht="12.6" customHeight="1" x14ac:dyDescent="0.2">
      <c r="A19" s="157" t="s">
        <v>67</v>
      </c>
      <c r="B19" s="307">
        <v>50</v>
      </c>
      <c r="C19" s="307">
        <v>20.7</v>
      </c>
      <c r="D19" s="307">
        <v>275</v>
      </c>
      <c r="E19" s="307"/>
      <c r="F19" s="307"/>
      <c r="G19" s="307"/>
      <c r="H19" s="307"/>
      <c r="I19" s="307"/>
      <c r="J19" s="307"/>
      <c r="K19" s="307">
        <v>0</v>
      </c>
      <c r="L19" s="307">
        <v>0</v>
      </c>
      <c r="M19" s="307">
        <v>0</v>
      </c>
      <c r="N19" s="213">
        <f t="shared" si="0"/>
        <v>345.7</v>
      </c>
      <c r="O19" s="104">
        <f t="shared" si="1"/>
        <v>115.23333333333333</v>
      </c>
    </row>
    <row r="20" spans="1:17" s="25" customFormat="1" ht="12.6" customHeight="1" x14ac:dyDescent="0.2">
      <c r="A20" s="103" t="s">
        <v>472</v>
      </c>
      <c r="B20" s="307">
        <v>0</v>
      </c>
      <c r="C20" s="307">
        <v>0</v>
      </c>
      <c r="D20" s="307">
        <v>0</v>
      </c>
      <c r="E20" s="307"/>
      <c r="F20" s="307"/>
      <c r="G20" s="307"/>
      <c r="H20" s="307"/>
      <c r="I20" s="307"/>
      <c r="J20" s="307"/>
      <c r="K20" s="307">
        <v>0</v>
      </c>
      <c r="L20" s="307">
        <v>0</v>
      </c>
      <c r="M20" s="307">
        <v>0</v>
      </c>
      <c r="N20" s="179">
        <f t="shared" si="0"/>
        <v>0</v>
      </c>
      <c r="O20" s="104" t="str">
        <f t="shared" si="1"/>
        <v/>
      </c>
    </row>
    <row r="21" spans="1:17" s="25" customFormat="1" ht="12.6" customHeight="1" x14ac:dyDescent="0.2">
      <c r="A21" s="157" t="s">
        <v>158</v>
      </c>
      <c r="B21" s="307">
        <v>0</v>
      </c>
      <c r="C21" s="307">
        <v>250</v>
      </c>
      <c r="D21" s="307">
        <v>0</v>
      </c>
      <c r="E21" s="307"/>
      <c r="F21" s="307"/>
      <c r="G21" s="307"/>
      <c r="H21" s="307"/>
      <c r="I21" s="307"/>
      <c r="J21" s="307"/>
      <c r="K21" s="307">
        <v>0</v>
      </c>
      <c r="L21" s="307">
        <v>0</v>
      </c>
      <c r="M21" s="307">
        <v>0</v>
      </c>
      <c r="N21" s="213">
        <f>SUM(B21:M21)</f>
        <v>250</v>
      </c>
      <c r="O21" s="104">
        <f t="shared" si="1"/>
        <v>250</v>
      </c>
    </row>
    <row r="22" spans="1:17" s="25" customFormat="1" ht="12.6" customHeight="1" x14ac:dyDescent="0.2">
      <c r="A22" s="157" t="s">
        <v>196</v>
      </c>
      <c r="B22" s="307">
        <v>0</v>
      </c>
      <c r="C22" s="307"/>
      <c r="D22" s="307">
        <v>0</v>
      </c>
      <c r="E22" s="307"/>
      <c r="F22" s="307"/>
      <c r="G22" s="307"/>
      <c r="H22" s="307"/>
      <c r="I22" s="307"/>
      <c r="J22" s="307"/>
      <c r="K22" s="307">
        <v>0</v>
      </c>
      <c r="L22" s="307">
        <v>0</v>
      </c>
      <c r="M22" s="307">
        <v>0</v>
      </c>
      <c r="N22" s="213">
        <f>SUM(B22:M22)</f>
        <v>0</v>
      </c>
      <c r="O22" s="104" t="str">
        <f t="shared" si="1"/>
        <v/>
      </c>
    </row>
    <row r="23" spans="1:17" s="25" customFormat="1" ht="12.6" customHeight="1" x14ac:dyDescent="0.2">
      <c r="A23" s="157" t="s">
        <v>142</v>
      </c>
      <c r="B23" s="307">
        <v>100</v>
      </c>
      <c r="C23" s="307">
        <v>365</v>
      </c>
      <c r="D23" s="307">
        <v>230</v>
      </c>
      <c r="E23" s="307"/>
      <c r="F23" s="307"/>
      <c r="G23" s="307"/>
      <c r="H23" s="307"/>
      <c r="I23" s="307"/>
      <c r="J23" s="307"/>
      <c r="K23" s="307">
        <v>0</v>
      </c>
      <c r="L23" s="307">
        <v>0</v>
      </c>
      <c r="M23" s="307">
        <v>0</v>
      </c>
      <c r="N23" s="213">
        <f t="shared" si="0"/>
        <v>695</v>
      </c>
      <c r="O23" s="104">
        <f t="shared" si="1"/>
        <v>231.66666666666666</v>
      </c>
    </row>
    <row r="24" spans="1:17" s="25" customFormat="1" ht="12.6" customHeight="1" x14ac:dyDescent="0.2">
      <c r="A24" s="103" t="s">
        <v>330</v>
      </c>
      <c r="B24" s="307">
        <v>0</v>
      </c>
      <c r="C24" s="307">
        <v>0</v>
      </c>
      <c r="D24" s="307">
        <v>0</v>
      </c>
      <c r="E24" s="307"/>
      <c r="F24" s="307"/>
      <c r="G24" s="307"/>
      <c r="H24" s="307"/>
      <c r="I24" s="307"/>
      <c r="J24" s="307"/>
      <c r="K24" s="307">
        <v>0</v>
      </c>
      <c r="L24" s="307">
        <v>0</v>
      </c>
      <c r="M24" s="307">
        <v>0</v>
      </c>
      <c r="N24" s="179">
        <f t="shared" si="0"/>
        <v>0</v>
      </c>
      <c r="O24" s="104" t="str">
        <f t="shared" si="1"/>
        <v/>
      </c>
    </row>
    <row r="25" spans="1:17" s="25" customFormat="1" ht="12.6" customHeight="1" x14ac:dyDescent="0.2">
      <c r="A25" s="157" t="s">
        <v>88</v>
      </c>
      <c r="B25" s="307">
        <v>514</v>
      </c>
      <c r="C25" s="307">
        <v>108.6</v>
      </c>
      <c r="D25" s="307">
        <v>226.8</v>
      </c>
      <c r="E25" s="307"/>
      <c r="F25" s="307"/>
      <c r="G25" s="307"/>
      <c r="H25" s="307"/>
      <c r="I25" s="307"/>
      <c r="J25" s="307"/>
      <c r="K25" s="307">
        <v>0</v>
      </c>
      <c r="L25" s="307">
        <v>0</v>
      </c>
      <c r="M25" s="307">
        <v>0</v>
      </c>
      <c r="N25" s="213">
        <f t="shared" si="0"/>
        <v>849.40000000000009</v>
      </c>
      <c r="O25" s="104">
        <f t="shared" si="1"/>
        <v>283.13333333333338</v>
      </c>
    </row>
    <row r="26" spans="1:17" s="25" customFormat="1" ht="12.6" customHeight="1" x14ac:dyDescent="0.2">
      <c r="A26" s="115" t="s">
        <v>234</v>
      </c>
      <c r="B26" s="307">
        <v>0</v>
      </c>
      <c r="C26" s="307">
        <v>50</v>
      </c>
      <c r="D26" s="307">
        <v>0</v>
      </c>
      <c r="E26" s="307"/>
      <c r="F26" s="307"/>
      <c r="G26" s="307"/>
      <c r="H26" s="307"/>
      <c r="I26" s="307"/>
      <c r="J26" s="307"/>
      <c r="K26" s="307">
        <v>0</v>
      </c>
      <c r="L26" s="307">
        <v>0</v>
      </c>
      <c r="M26" s="307">
        <v>0</v>
      </c>
      <c r="N26" s="213">
        <f t="shared" si="0"/>
        <v>50</v>
      </c>
      <c r="O26" s="104">
        <f t="shared" si="1"/>
        <v>50</v>
      </c>
    </row>
    <row r="27" spans="1:17" s="25" customFormat="1" ht="12.6" customHeight="1" x14ac:dyDescent="0.2">
      <c r="A27" s="115" t="s">
        <v>111</v>
      </c>
      <c r="B27" s="307">
        <v>37.799999999999997</v>
      </c>
      <c r="C27" s="307">
        <v>48.41</v>
      </c>
      <c r="D27" s="307">
        <v>141.26</v>
      </c>
      <c r="E27" s="307"/>
      <c r="F27" s="307"/>
      <c r="G27" s="307"/>
      <c r="H27" s="307"/>
      <c r="I27" s="307"/>
      <c r="J27" s="307"/>
      <c r="K27" s="307">
        <v>0</v>
      </c>
      <c r="L27" s="307">
        <v>0</v>
      </c>
      <c r="M27" s="307">
        <v>0</v>
      </c>
      <c r="N27" s="213">
        <f t="shared" si="0"/>
        <v>227.46999999999997</v>
      </c>
      <c r="O27" s="104">
        <f t="shared" si="1"/>
        <v>75.823333333333323</v>
      </c>
    </row>
    <row r="28" spans="1:17" s="25" customFormat="1" ht="12.6" customHeight="1" x14ac:dyDescent="0.2">
      <c r="A28" s="115" t="s">
        <v>126</v>
      </c>
      <c r="B28" s="307">
        <v>90</v>
      </c>
      <c r="C28" s="307">
        <v>0</v>
      </c>
      <c r="D28" s="307">
        <v>0</v>
      </c>
      <c r="E28" s="307"/>
      <c r="F28" s="307"/>
      <c r="G28" s="307"/>
      <c r="H28" s="307"/>
      <c r="I28" s="307"/>
      <c r="J28" s="307"/>
      <c r="K28" s="307">
        <v>0</v>
      </c>
      <c r="L28" s="307">
        <v>0</v>
      </c>
      <c r="M28" s="307">
        <v>0</v>
      </c>
      <c r="N28" s="213">
        <f t="shared" si="0"/>
        <v>90</v>
      </c>
      <c r="O28" s="104">
        <f t="shared" si="1"/>
        <v>90</v>
      </c>
    </row>
    <row r="29" spans="1:17" s="25" customFormat="1" ht="12.6" customHeight="1" x14ac:dyDescent="0.2">
      <c r="A29" s="115" t="s">
        <v>109</v>
      </c>
      <c r="B29" s="307">
        <v>0</v>
      </c>
      <c r="C29" s="307">
        <v>94.5</v>
      </c>
      <c r="D29" s="307">
        <v>81.34</v>
      </c>
      <c r="E29" s="307"/>
      <c r="F29" s="307"/>
      <c r="G29" s="307"/>
      <c r="H29" s="307"/>
      <c r="I29" s="307"/>
      <c r="J29" s="307"/>
      <c r="K29" s="307">
        <v>0</v>
      </c>
      <c r="L29" s="307">
        <v>0</v>
      </c>
      <c r="M29" s="307">
        <v>0</v>
      </c>
      <c r="N29" s="213">
        <f t="shared" si="0"/>
        <v>175.84</v>
      </c>
      <c r="O29" s="104">
        <f t="shared" si="1"/>
        <v>87.92</v>
      </c>
    </row>
    <row r="30" spans="1:17" s="25" customFormat="1" ht="12.6" customHeight="1" x14ac:dyDescent="0.2">
      <c r="A30" s="115" t="s">
        <v>296</v>
      </c>
      <c r="B30" s="307">
        <v>0</v>
      </c>
      <c r="C30" s="307">
        <v>0</v>
      </c>
      <c r="D30" s="307">
        <v>0</v>
      </c>
      <c r="E30" s="307"/>
      <c r="F30" s="307"/>
      <c r="G30" s="307"/>
      <c r="H30" s="307"/>
      <c r="I30" s="307"/>
      <c r="J30" s="307"/>
      <c r="K30" s="307">
        <v>0</v>
      </c>
      <c r="L30" s="307">
        <v>0</v>
      </c>
      <c r="M30" s="307">
        <v>0</v>
      </c>
      <c r="N30" s="213">
        <f>SUM(B30:M30)</f>
        <v>0</v>
      </c>
      <c r="O30" s="104" t="str">
        <f t="shared" si="1"/>
        <v/>
      </c>
    </row>
    <row r="31" spans="1:17" s="25" customFormat="1" ht="12.6" customHeight="1" x14ac:dyDescent="0.2">
      <c r="A31" s="103" t="s">
        <v>394</v>
      </c>
      <c r="B31" s="307">
        <v>0</v>
      </c>
      <c r="C31" s="307">
        <v>0</v>
      </c>
      <c r="D31" s="307">
        <v>0</v>
      </c>
      <c r="E31" s="307"/>
      <c r="F31" s="307"/>
      <c r="G31" s="307"/>
      <c r="H31" s="307"/>
      <c r="I31" s="307"/>
      <c r="J31" s="307"/>
      <c r="K31" s="307">
        <v>0</v>
      </c>
      <c r="L31" s="307">
        <v>0</v>
      </c>
      <c r="M31" s="307">
        <v>0</v>
      </c>
      <c r="N31" s="213">
        <f>SUM(B31:M31)</f>
        <v>0</v>
      </c>
      <c r="O31" s="104" t="str">
        <f t="shared" si="1"/>
        <v/>
      </c>
    </row>
    <row r="32" spans="1:17" s="25" customFormat="1" ht="12.6" customHeight="1" x14ac:dyDescent="0.2">
      <c r="A32" s="103" t="s">
        <v>76</v>
      </c>
      <c r="B32" s="307">
        <v>0</v>
      </c>
      <c r="C32" s="307">
        <v>620</v>
      </c>
      <c r="D32" s="307">
        <v>0</v>
      </c>
      <c r="E32" s="307"/>
      <c r="F32" s="307"/>
      <c r="G32" s="307"/>
      <c r="H32" s="307"/>
      <c r="I32" s="307"/>
      <c r="J32" s="307"/>
      <c r="K32" s="307">
        <v>0</v>
      </c>
      <c r="L32" s="307">
        <v>0</v>
      </c>
      <c r="M32" s="307">
        <v>0</v>
      </c>
      <c r="N32" s="213">
        <f>SUM(B32:M32)</f>
        <v>620</v>
      </c>
      <c r="O32" s="104">
        <f t="shared" si="1"/>
        <v>620</v>
      </c>
    </row>
    <row r="33" spans="1:15" s="25" customFormat="1" ht="12.6" customHeight="1" x14ac:dyDescent="0.2">
      <c r="A33" s="103" t="s">
        <v>295</v>
      </c>
      <c r="B33" s="307">
        <v>0</v>
      </c>
      <c r="C33" s="307">
        <v>0</v>
      </c>
      <c r="D33" s="307">
        <v>0</v>
      </c>
      <c r="E33" s="307"/>
      <c r="F33" s="307"/>
      <c r="G33" s="307"/>
      <c r="H33" s="307"/>
      <c r="I33" s="307"/>
      <c r="J33" s="307"/>
      <c r="K33" s="307">
        <v>0</v>
      </c>
      <c r="L33" s="307">
        <v>0</v>
      </c>
      <c r="M33" s="307">
        <v>0</v>
      </c>
      <c r="N33" s="213">
        <f>SUM(B33:M33)</f>
        <v>0</v>
      </c>
      <c r="O33" s="104" t="str">
        <f t="shared" si="1"/>
        <v/>
      </c>
    </row>
    <row r="34" spans="1:15" s="25" customFormat="1" ht="12.6" customHeight="1" x14ac:dyDescent="0.2">
      <c r="A34" s="115" t="s">
        <v>296</v>
      </c>
      <c r="B34" s="307">
        <v>0</v>
      </c>
      <c r="C34" s="307">
        <v>0</v>
      </c>
      <c r="D34" s="307">
        <v>0</v>
      </c>
      <c r="E34" s="307"/>
      <c r="F34" s="307"/>
      <c r="G34" s="307"/>
      <c r="H34" s="307"/>
      <c r="I34" s="307"/>
      <c r="J34" s="307"/>
      <c r="K34" s="307">
        <v>0</v>
      </c>
      <c r="L34" s="307">
        <v>0</v>
      </c>
      <c r="M34" s="307">
        <v>0</v>
      </c>
      <c r="N34" s="213">
        <f>SUM(B34:M34)</f>
        <v>0</v>
      </c>
      <c r="O34" s="104" t="str">
        <f t="shared" si="1"/>
        <v/>
      </c>
    </row>
    <row r="35" spans="1:15" s="25" customFormat="1" ht="12.6" customHeight="1" x14ac:dyDescent="0.2">
      <c r="A35" s="115" t="s">
        <v>85</v>
      </c>
      <c r="B35" s="307">
        <v>0</v>
      </c>
      <c r="C35" s="307">
        <v>112.77</v>
      </c>
      <c r="D35" s="307">
        <v>0</v>
      </c>
      <c r="E35" s="307"/>
      <c r="F35" s="307"/>
      <c r="G35" s="307"/>
      <c r="H35" s="307"/>
      <c r="I35" s="307"/>
      <c r="J35" s="307"/>
      <c r="K35" s="307">
        <v>0</v>
      </c>
      <c r="L35" s="307">
        <v>0</v>
      </c>
      <c r="M35" s="307">
        <v>0</v>
      </c>
      <c r="N35" s="213">
        <f t="shared" si="0"/>
        <v>112.77</v>
      </c>
      <c r="O35" s="104">
        <f t="shared" si="1"/>
        <v>112.77</v>
      </c>
    </row>
    <row r="36" spans="1:15" s="25" customFormat="1" ht="12.6" customHeight="1" x14ac:dyDescent="0.2">
      <c r="A36" s="115" t="s">
        <v>118</v>
      </c>
      <c r="B36" s="307">
        <v>0</v>
      </c>
      <c r="C36" s="307">
        <v>27.75</v>
      </c>
      <c r="D36" s="307">
        <v>0</v>
      </c>
      <c r="E36" s="307"/>
      <c r="F36" s="307"/>
      <c r="G36" s="307"/>
      <c r="H36" s="307"/>
      <c r="I36" s="307"/>
      <c r="J36" s="307"/>
      <c r="K36" s="307">
        <v>0</v>
      </c>
      <c r="L36" s="307">
        <v>0</v>
      </c>
      <c r="M36" s="307">
        <v>0</v>
      </c>
      <c r="N36" s="213">
        <f>SUM(B36:M36)</f>
        <v>27.75</v>
      </c>
      <c r="O36" s="104">
        <f t="shared" si="1"/>
        <v>27.75</v>
      </c>
    </row>
    <row r="37" spans="1:15" s="25" customFormat="1" ht="12.6" customHeight="1" x14ac:dyDescent="0.2">
      <c r="A37" s="103" t="s">
        <v>102</v>
      </c>
      <c r="B37" s="307">
        <v>0</v>
      </c>
      <c r="C37" s="307">
        <v>0</v>
      </c>
      <c r="D37" s="307">
        <v>0</v>
      </c>
      <c r="E37" s="307"/>
      <c r="F37" s="307"/>
      <c r="G37" s="307"/>
      <c r="H37" s="307"/>
      <c r="I37" s="307"/>
      <c r="J37" s="307"/>
      <c r="K37" s="307">
        <v>0</v>
      </c>
      <c r="L37" s="307">
        <v>0</v>
      </c>
      <c r="M37" s="307">
        <v>0</v>
      </c>
      <c r="N37" s="213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260" t="s">
        <v>372</v>
      </c>
      <c r="B38" s="307">
        <v>112.74</v>
      </c>
      <c r="C38" s="307">
        <v>112.74</v>
      </c>
      <c r="D38" s="307">
        <v>112.74</v>
      </c>
      <c r="E38" s="307"/>
      <c r="F38" s="307"/>
      <c r="G38" s="307"/>
      <c r="H38" s="307"/>
      <c r="I38" s="307"/>
      <c r="J38" s="307"/>
      <c r="K38" s="307">
        <v>0</v>
      </c>
      <c r="L38" s="307">
        <v>0</v>
      </c>
      <c r="M38" s="307">
        <v>0</v>
      </c>
      <c r="N38" s="179">
        <f>SUM(B38:M38)</f>
        <v>338.21999999999997</v>
      </c>
      <c r="O38" s="104">
        <f t="shared" si="1"/>
        <v>112.74</v>
      </c>
    </row>
    <row r="39" spans="1:15" s="25" customFormat="1" ht="12.6" customHeight="1" x14ac:dyDescent="0.2">
      <c r="A39" s="103" t="s">
        <v>98</v>
      </c>
      <c r="B39" s="307">
        <v>0</v>
      </c>
      <c r="C39" s="307">
        <v>0</v>
      </c>
      <c r="D39" s="307">
        <v>0</v>
      </c>
      <c r="E39" s="307"/>
      <c r="F39" s="307"/>
      <c r="G39" s="307"/>
      <c r="H39" s="307"/>
      <c r="I39" s="307"/>
      <c r="J39" s="307"/>
      <c r="K39" s="307">
        <v>0</v>
      </c>
      <c r="L39" s="307">
        <v>0</v>
      </c>
      <c r="M39" s="307">
        <v>0</v>
      </c>
      <c r="N39" s="213">
        <f t="shared" si="0"/>
        <v>0</v>
      </c>
      <c r="O39" s="104" t="str">
        <f t="shared" si="1"/>
        <v/>
      </c>
    </row>
    <row r="40" spans="1:15" s="25" customFormat="1" ht="12.6" customHeight="1" x14ac:dyDescent="0.2">
      <c r="A40" s="103" t="s">
        <v>106</v>
      </c>
      <c r="B40" s="307">
        <v>200</v>
      </c>
      <c r="C40" s="307">
        <v>0</v>
      </c>
      <c r="D40" s="307">
        <v>0</v>
      </c>
      <c r="E40" s="307"/>
      <c r="F40" s="307"/>
      <c r="G40" s="307"/>
      <c r="H40" s="307"/>
      <c r="I40" s="307"/>
      <c r="J40" s="307"/>
      <c r="K40" s="307">
        <v>0</v>
      </c>
      <c r="L40" s="307">
        <v>0</v>
      </c>
      <c r="M40" s="307">
        <v>0</v>
      </c>
      <c r="N40" s="213">
        <f t="shared" si="0"/>
        <v>200</v>
      </c>
      <c r="O40" s="104">
        <f t="shared" si="1"/>
        <v>200</v>
      </c>
    </row>
    <row r="41" spans="1:15" s="25" customFormat="1" ht="12.6" customHeight="1" x14ac:dyDescent="0.2">
      <c r="A41" s="103" t="s">
        <v>254</v>
      </c>
      <c r="B41" s="307">
        <v>0</v>
      </c>
      <c r="C41" s="307">
        <v>0</v>
      </c>
      <c r="D41" s="307">
        <v>0</v>
      </c>
      <c r="E41" s="307"/>
      <c r="F41" s="307"/>
      <c r="G41" s="307"/>
      <c r="H41" s="307"/>
      <c r="I41" s="307"/>
      <c r="J41" s="307"/>
      <c r="K41" s="307">
        <v>0</v>
      </c>
      <c r="L41" s="307">
        <v>0</v>
      </c>
      <c r="M41" s="307">
        <v>0</v>
      </c>
      <c r="N41" s="213">
        <f>SUM(B41:M41)</f>
        <v>0</v>
      </c>
      <c r="O41" s="104" t="str">
        <f t="shared" si="1"/>
        <v/>
      </c>
    </row>
    <row r="42" spans="1:15" s="25" customFormat="1" ht="12.6" customHeight="1" x14ac:dyDescent="0.2">
      <c r="A42" s="103" t="s">
        <v>212</v>
      </c>
      <c r="B42" s="307">
        <v>0</v>
      </c>
      <c r="C42" s="307">
        <v>0</v>
      </c>
      <c r="D42" s="307">
        <v>0</v>
      </c>
      <c r="E42" s="307"/>
      <c r="F42" s="307"/>
      <c r="G42" s="307"/>
      <c r="H42" s="307"/>
      <c r="I42" s="307"/>
      <c r="J42" s="307"/>
      <c r="K42" s="307">
        <v>0</v>
      </c>
      <c r="L42" s="307">
        <v>0</v>
      </c>
      <c r="M42" s="307">
        <v>0</v>
      </c>
      <c r="N42" s="213">
        <f t="shared" si="0"/>
        <v>0</v>
      </c>
      <c r="O42" s="104" t="str">
        <f t="shared" si="1"/>
        <v/>
      </c>
    </row>
    <row r="43" spans="1:15" s="25" customFormat="1" ht="12.6" customHeight="1" x14ac:dyDescent="0.2">
      <c r="A43" s="103" t="s">
        <v>71</v>
      </c>
      <c r="B43" s="307">
        <v>1095.6300000000001</v>
      </c>
      <c r="C43" s="307">
        <v>75.45</v>
      </c>
      <c r="D43" s="307">
        <v>875.87</v>
      </c>
      <c r="E43" s="307"/>
      <c r="F43" s="307"/>
      <c r="G43" s="307"/>
      <c r="H43" s="307"/>
      <c r="I43" s="307"/>
      <c r="J43" s="307"/>
      <c r="K43" s="307">
        <v>0</v>
      </c>
      <c r="L43" s="307">
        <v>0</v>
      </c>
      <c r="M43" s="307">
        <v>0</v>
      </c>
      <c r="N43" s="213">
        <f t="shared" si="0"/>
        <v>2046.9500000000003</v>
      </c>
      <c r="O43" s="104">
        <f t="shared" si="1"/>
        <v>682.31666666666672</v>
      </c>
    </row>
    <row r="44" spans="1:15" s="25" customFormat="1" ht="12.6" customHeight="1" x14ac:dyDescent="0.2">
      <c r="A44" s="103" t="s">
        <v>95</v>
      </c>
      <c r="B44" s="307">
        <v>3133.74</v>
      </c>
      <c r="C44" s="307">
        <v>3071.01</v>
      </c>
      <c r="D44" s="307">
        <v>3601.21</v>
      </c>
      <c r="E44" s="307"/>
      <c r="F44" s="307"/>
      <c r="G44" s="307"/>
      <c r="H44" s="307"/>
      <c r="I44" s="307"/>
      <c r="J44" s="307"/>
      <c r="K44" s="307">
        <v>0</v>
      </c>
      <c r="L44" s="307">
        <v>0</v>
      </c>
      <c r="M44" s="307">
        <v>0</v>
      </c>
      <c r="N44" s="213">
        <f t="shared" si="0"/>
        <v>9805.9599999999991</v>
      </c>
      <c r="O44" s="104">
        <f t="shared" si="1"/>
        <v>3268.6533333333332</v>
      </c>
    </row>
    <row r="45" spans="1:15" s="25" customFormat="1" ht="12.6" customHeight="1" x14ac:dyDescent="0.2">
      <c r="A45" s="103" t="s">
        <v>169</v>
      </c>
      <c r="B45" s="307">
        <v>0</v>
      </c>
      <c r="C45" s="307">
        <v>0</v>
      </c>
      <c r="D45" s="307">
        <v>0</v>
      </c>
      <c r="E45" s="307"/>
      <c r="F45" s="307"/>
      <c r="G45" s="307"/>
      <c r="H45" s="307"/>
      <c r="I45" s="307"/>
      <c r="J45" s="307"/>
      <c r="K45" s="307">
        <v>0</v>
      </c>
      <c r="L45" s="307">
        <v>0</v>
      </c>
      <c r="M45" s="307">
        <v>0</v>
      </c>
      <c r="N45" s="213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03" t="s">
        <v>96</v>
      </c>
      <c r="B46" s="307">
        <v>838.93</v>
      </c>
      <c r="C46" s="307">
        <v>652.78</v>
      </c>
      <c r="D46" s="307">
        <v>802.68</v>
      </c>
      <c r="E46" s="307"/>
      <c r="F46" s="307"/>
      <c r="G46" s="307"/>
      <c r="H46" s="307"/>
      <c r="I46" s="307"/>
      <c r="J46" s="307"/>
      <c r="K46" s="307">
        <v>0</v>
      </c>
      <c r="L46" s="307">
        <v>0</v>
      </c>
      <c r="M46" s="307">
        <v>0</v>
      </c>
      <c r="N46" s="213">
        <f t="shared" si="0"/>
        <v>2294.39</v>
      </c>
      <c r="O46" s="104">
        <f t="shared" si="1"/>
        <v>764.79666666666662</v>
      </c>
    </row>
    <row r="47" spans="1:15" s="25" customFormat="1" ht="12.6" customHeight="1" x14ac:dyDescent="0.2">
      <c r="A47" s="103" t="s">
        <v>74</v>
      </c>
      <c r="B47" s="307">
        <v>236.24</v>
      </c>
      <c r="C47" s="307">
        <v>236.23</v>
      </c>
      <c r="D47" s="307">
        <v>236.24</v>
      </c>
      <c r="E47" s="307"/>
      <c r="F47" s="307"/>
      <c r="G47" s="307"/>
      <c r="H47" s="307"/>
      <c r="I47" s="307"/>
      <c r="J47" s="307"/>
      <c r="K47" s="307">
        <v>0</v>
      </c>
      <c r="L47" s="307">
        <v>0</v>
      </c>
      <c r="M47" s="307">
        <v>0</v>
      </c>
      <c r="N47" s="213">
        <f t="shared" si="0"/>
        <v>708.71</v>
      </c>
      <c r="O47" s="104">
        <f t="shared" si="1"/>
        <v>236.23666666666668</v>
      </c>
    </row>
    <row r="48" spans="1:15" s="25" customFormat="1" ht="12.6" customHeight="1" x14ac:dyDescent="0.2">
      <c r="A48" s="103" t="s">
        <v>75</v>
      </c>
      <c r="B48" s="307">
        <v>1285.9000000000001</v>
      </c>
      <c r="C48" s="307">
        <v>1241.6300000000001</v>
      </c>
      <c r="D48" s="307">
        <v>1398.48</v>
      </c>
      <c r="E48" s="307"/>
      <c r="F48" s="307"/>
      <c r="G48" s="307"/>
      <c r="H48" s="307"/>
      <c r="I48" s="307"/>
      <c r="J48" s="307"/>
      <c r="K48" s="307">
        <v>0</v>
      </c>
      <c r="L48" s="307">
        <v>0</v>
      </c>
      <c r="M48" s="307">
        <v>0</v>
      </c>
      <c r="N48" s="213">
        <f t="shared" si="0"/>
        <v>3926.01</v>
      </c>
      <c r="O48" s="104">
        <f t="shared" si="1"/>
        <v>1308.67</v>
      </c>
    </row>
    <row r="49" spans="1:15" s="25" customFormat="1" ht="12.6" customHeight="1" x14ac:dyDescent="0.2">
      <c r="A49" s="103" t="s">
        <v>211</v>
      </c>
      <c r="B49" s="307">
        <v>0</v>
      </c>
      <c r="C49" s="307">
        <v>0</v>
      </c>
      <c r="D49" s="307">
        <v>0</v>
      </c>
      <c r="E49" s="307"/>
      <c r="F49" s="307"/>
      <c r="G49" s="307"/>
      <c r="H49" s="307"/>
      <c r="I49" s="307"/>
      <c r="J49" s="307"/>
      <c r="K49" s="307">
        <v>0</v>
      </c>
      <c r="L49" s="307">
        <v>0</v>
      </c>
      <c r="M49" s="307">
        <v>0</v>
      </c>
      <c r="N49" s="213">
        <f t="shared" si="0"/>
        <v>0</v>
      </c>
      <c r="O49" s="104" t="str">
        <f t="shared" si="1"/>
        <v/>
      </c>
    </row>
    <row r="50" spans="1:15" s="25" customFormat="1" ht="12.6" customHeight="1" x14ac:dyDescent="0.2">
      <c r="A50" s="103" t="s">
        <v>226</v>
      </c>
      <c r="B50" s="307">
        <v>0</v>
      </c>
      <c r="C50" s="307">
        <v>0</v>
      </c>
      <c r="D50" s="307">
        <v>0</v>
      </c>
      <c r="E50" s="307"/>
      <c r="F50" s="307"/>
      <c r="G50" s="307"/>
      <c r="H50" s="307"/>
      <c r="I50" s="307"/>
      <c r="J50" s="307"/>
      <c r="K50" s="307">
        <v>0</v>
      </c>
      <c r="L50" s="307">
        <v>0</v>
      </c>
      <c r="M50" s="307">
        <v>0</v>
      </c>
      <c r="N50" s="213">
        <f t="shared" si="0"/>
        <v>0</v>
      </c>
      <c r="O50" s="104" t="str">
        <f t="shared" si="1"/>
        <v/>
      </c>
    </row>
    <row r="51" spans="1:15" s="25" customFormat="1" ht="12.6" customHeight="1" x14ac:dyDescent="0.2">
      <c r="A51" s="103" t="s">
        <v>107</v>
      </c>
      <c r="B51" s="307">
        <v>0</v>
      </c>
      <c r="C51" s="307">
        <v>0</v>
      </c>
      <c r="D51" s="307">
        <v>30</v>
      </c>
      <c r="E51" s="307"/>
      <c r="F51" s="307"/>
      <c r="G51" s="307"/>
      <c r="H51" s="307"/>
      <c r="I51" s="307"/>
      <c r="J51" s="307"/>
      <c r="K51" s="307">
        <v>0</v>
      </c>
      <c r="L51" s="307">
        <v>0</v>
      </c>
      <c r="M51" s="307">
        <v>0</v>
      </c>
      <c r="N51" s="213">
        <f>SUM(B51:M51)</f>
        <v>30</v>
      </c>
      <c r="O51" s="104">
        <f t="shared" si="1"/>
        <v>30</v>
      </c>
    </row>
    <row r="52" spans="1:15" s="25" customFormat="1" ht="12.6" customHeight="1" x14ac:dyDescent="0.2">
      <c r="A52" s="103" t="s">
        <v>79</v>
      </c>
      <c r="B52" s="307">
        <v>61.25</v>
      </c>
      <c r="C52" s="307">
        <v>61.25</v>
      </c>
      <c r="D52" s="307">
        <v>42</v>
      </c>
      <c r="E52" s="307"/>
      <c r="F52" s="307"/>
      <c r="G52" s="307"/>
      <c r="H52" s="307"/>
      <c r="I52" s="307"/>
      <c r="J52" s="307"/>
      <c r="K52" s="307">
        <v>0</v>
      </c>
      <c r="L52" s="307">
        <v>0</v>
      </c>
      <c r="M52" s="307">
        <v>0</v>
      </c>
      <c r="N52" s="213">
        <f t="shared" si="0"/>
        <v>164.5</v>
      </c>
      <c r="O52" s="104">
        <f t="shared" si="1"/>
        <v>54.833333333333336</v>
      </c>
    </row>
    <row r="53" spans="1:15" s="25" customFormat="1" ht="12.6" customHeight="1" x14ac:dyDescent="0.2">
      <c r="A53" s="103" t="s">
        <v>235</v>
      </c>
      <c r="B53" s="307">
        <v>0</v>
      </c>
      <c r="C53" s="307">
        <v>17.7</v>
      </c>
      <c r="D53" s="307">
        <v>39.549999999999997</v>
      </c>
      <c r="E53" s="307"/>
      <c r="F53" s="307"/>
      <c r="G53" s="307"/>
      <c r="H53" s="307"/>
      <c r="I53" s="307"/>
      <c r="J53" s="307"/>
      <c r="K53" s="307">
        <v>0</v>
      </c>
      <c r="L53" s="307">
        <v>0</v>
      </c>
      <c r="M53" s="307">
        <v>0</v>
      </c>
      <c r="N53" s="213">
        <f t="shared" si="0"/>
        <v>57.25</v>
      </c>
      <c r="O53" s="104">
        <f t="shared" si="1"/>
        <v>28.625</v>
      </c>
    </row>
    <row r="54" spans="1:15" s="25" customFormat="1" ht="12.6" customHeight="1" x14ac:dyDescent="0.2">
      <c r="A54" s="103" t="s">
        <v>81</v>
      </c>
      <c r="B54" s="307">
        <v>218.68</v>
      </c>
      <c r="C54" s="307">
        <v>218.68</v>
      </c>
      <c r="D54" s="307">
        <v>218.68</v>
      </c>
      <c r="E54" s="307"/>
      <c r="F54" s="307"/>
      <c r="G54" s="307"/>
      <c r="H54" s="307"/>
      <c r="I54" s="307"/>
      <c r="J54" s="307"/>
      <c r="K54" s="307">
        <v>0</v>
      </c>
      <c r="L54" s="307">
        <v>0</v>
      </c>
      <c r="M54" s="307">
        <v>0</v>
      </c>
      <c r="N54" s="213">
        <f>SUM(B54:M54)</f>
        <v>656.04</v>
      </c>
      <c r="O54" s="104">
        <f t="shared" si="1"/>
        <v>218.67999999999998</v>
      </c>
    </row>
    <row r="55" spans="1:15" s="25" customFormat="1" ht="12.6" customHeight="1" x14ac:dyDescent="0.2">
      <c r="A55" s="103" t="s">
        <v>202</v>
      </c>
      <c r="B55" s="307">
        <v>0</v>
      </c>
      <c r="C55" s="307">
        <v>0</v>
      </c>
      <c r="D55" s="307">
        <v>0</v>
      </c>
      <c r="E55" s="307"/>
      <c r="F55" s="307"/>
      <c r="G55" s="307"/>
      <c r="H55" s="307"/>
      <c r="I55" s="307"/>
      <c r="J55" s="307"/>
      <c r="K55" s="307">
        <v>0</v>
      </c>
      <c r="L55" s="307">
        <v>0</v>
      </c>
      <c r="M55" s="307">
        <v>0</v>
      </c>
      <c r="N55" s="213">
        <f t="shared" si="0"/>
        <v>0</v>
      </c>
      <c r="O55" s="104" t="str">
        <f t="shared" si="1"/>
        <v/>
      </c>
    </row>
    <row r="56" spans="1:15" s="25" customFormat="1" ht="12.6" customHeight="1" thickBot="1" x14ac:dyDescent="0.25">
      <c r="A56" s="163" t="s">
        <v>1</v>
      </c>
      <c r="B56" s="173">
        <f>SUM(B7:B55)</f>
        <v>9745.39</v>
      </c>
      <c r="C56" s="173">
        <f t="shared" ref="C56:M56" si="3">SUM(C7:C55)</f>
        <v>8119.63</v>
      </c>
      <c r="D56" s="173">
        <f t="shared" si="3"/>
        <v>8755.15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  <c r="I56" s="173">
        <f t="shared" si="3"/>
        <v>0</v>
      </c>
      <c r="J56" s="173">
        <f t="shared" si="3"/>
        <v>0</v>
      </c>
      <c r="K56" s="173">
        <f>SUM(K7:K55)</f>
        <v>0</v>
      </c>
      <c r="L56" s="173">
        <f t="shared" si="3"/>
        <v>0</v>
      </c>
      <c r="M56" s="173">
        <f t="shared" si="3"/>
        <v>0</v>
      </c>
      <c r="N56" s="173">
        <f>SUM(N7:N55)</f>
        <v>26620.17</v>
      </c>
      <c r="O56" s="305">
        <f>IFERROR(AVERAGEIF(B56:M56,"&gt;0"),"")</f>
        <v>8873.39</v>
      </c>
    </row>
    <row r="57" spans="1:15" s="70" customFormat="1" ht="12.6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s="70" customFormat="1" ht="12.6" customHeight="1" thickBot="1" x14ac:dyDescent="0.25">
      <c r="A58" s="71" t="s">
        <v>2</v>
      </c>
      <c r="B58" s="285">
        <f t="shared" ref="B58:O58" si="4">B6</f>
        <v>43831</v>
      </c>
      <c r="C58" s="286">
        <f t="shared" si="4"/>
        <v>43862</v>
      </c>
      <c r="D58" s="286">
        <f t="shared" si="4"/>
        <v>43891</v>
      </c>
      <c r="E58" s="286">
        <f t="shared" si="4"/>
        <v>43922</v>
      </c>
      <c r="F58" s="286">
        <f t="shared" si="4"/>
        <v>43952</v>
      </c>
      <c r="G58" s="286">
        <f t="shared" si="4"/>
        <v>43983</v>
      </c>
      <c r="H58" s="286">
        <f t="shared" si="4"/>
        <v>44013</v>
      </c>
      <c r="I58" s="286">
        <f t="shared" si="4"/>
        <v>44044</v>
      </c>
      <c r="J58" s="286">
        <f t="shared" si="4"/>
        <v>44075</v>
      </c>
      <c r="K58" s="286">
        <f t="shared" si="4"/>
        <v>44105</v>
      </c>
      <c r="L58" s="286">
        <f t="shared" si="4"/>
        <v>44136</v>
      </c>
      <c r="M58" s="286">
        <f t="shared" si="4"/>
        <v>44166</v>
      </c>
      <c r="N58" s="287" t="str">
        <f t="shared" si="4"/>
        <v>Total</v>
      </c>
      <c r="O58" s="288" t="str">
        <f t="shared" si="4"/>
        <v>Média</v>
      </c>
    </row>
    <row r="59" spans="1:15" s="25" customFormat="1" ht="12.6" customHeight="1" x14ac:dyDescent="0.2">
      <c r="A59" s="109" t="s">
        <v>5</v>
      </c>
      <c r="B59" s="37">
        <v>0</v>
      </c>
      <c r="C59" s="37">
        <v>7500</v>
      </c>
      <c r="D59" s="37">
        <v>7875</v>
      </c>
      <c r="E59" s="37"/>
      <c r="F59" s="37"/>
      <c r="G59" s="37"/>
      <c r="H59" s="37"/>
      <c r="I59" s="37"/>
      <c r="J59" s="37"/>
      <c r="K59" s="37">
        <v>0</v>
      </c>
      <c r="L59" s="37">
        <v>0</v>
      </c>
      <c r="M59" s="37">
        <v>0</v>
      </c>
      <c r="N59" s="179">
        <f t="shared" ref="N59:N68" si="5">SUM(B59:M59)</f>
        <v>15375</v>
      </c>
      <c r="O59" s="104">
        <f>IFERROR(AVERAGEIF(B59:M59,"&gt;0"),"")</f>
        <v>7687.5</v>
      </c>
    </row>
    <row r="60" spans="1:15" s="25" customFormat="1" ht="12.6" customHeight="1" x14ac:dyDescent="0.2">
      <c r="A60" s="262" t="s">
        <v>166</v>
      </c>
      <c r="B60" s="37">
        <v>0</v>
      </c>
      <c r="C60" s="37">
        <v>1520.56</v>
      </c>
      <c r="D60" s="37">
        <v>405.75</v>
      </c>
      <c r="E60" s="37"/>
      <c r="F60" s="37"/>
      <c r="G60" s="37"/>
      <c r="H60" s="37"/>
      <c r="I60" s="37"/>
      <c r="J60" s="37"/>
      <c r="K60" s="37">
        <v>0</v>
      </c>
      <c r="L60" s="37">
        <v>0</v>
      </c>
      <c r="M60" s="37">
        <v>0</v>
      </c>
      <c r="N60" s="265">
        <f t="shared" si="5"/>
        <v>1926.31</v>
      </c>
      <c r="O60" s="104">
        <f t="shared" ref="O60:O67" si="6">IFERROR(AVERAGEIF(B60:M60,"&gt;0"),"")</f>
        <v>963.15499999999997</v>
      </c>
    </row>
    <row r="61" spans="1:15" s="25" customFormat="1" ht="12.6" customHeight="1" x14ac:dyDescent="0.2">
      <c r="A61" s="109" t="s">
        <v>430</v>
      </c>
      <c r="B61" s="37">
        <v>0</v>
      </c>
      <c r="C61" s="37">
        <v>0</v>
      </c>
      <c r="D61" s="37">
        <v>0</v>
      </c>
      <c r="E61" s="37"/>
      <c r="F61" s="37"/>
      <c r="G61" s="37"/>
      <c r="H61" s="37"/>
      <c r="I61" s="37"/>
      <c r="J61" s="37"/>
      <c r="K61" s="37">
        <v>0</v>
      </c>
      <c r="L61" s="37">
        <v>0</v>
      </c>
      <c r="M61" s="37">
        <v>0</v>
      </c>
      <c r="N61" s="207">
        <f t="shared" si="5"/>
        <v>0</v>
      </c>
      <c r="O61" s="104" t="str">
        <f t="shared" si="6"/>
        <v/>
      </c>
    </row>
    <row r="62" spans="1:15" s="25" customFormat="1" ht="12.6" customHeight="1" x14ac:dyDescent="0.2">
      <c r="A62" s="126" t="s">
        <v>321</v>
      </c>
      <c r="B62" s="37">
        <v>0</v>
      </c>
      <c r="C62" s="37">
        <v>0</v>
      </c>
      <c r="D62" s="37">
        <v>0</v>
      </c>
      <c r="E62" s="37"/>
      <c r="F62" s="37"/>
      <c r="G62" s="37"/>
      <c r="H62" s="37"/>
      <c r="I62" s="37"/>
      <c r="J62" s="37"/>
      <c r="K62" s="37">
        <v>0</v>
      </c>
      <c r="L62" s="37">
        <v>0</v>
      </c>
      <c r="M62" s="37">
        <v>0</v>
      </c>
      <c r="N62" s="213">
        <f>SUM(B62:M62)</f>
        <v>0</v>
      </c>
      <c r="O62" s="104" t="str">
        <f t="shared" si="6"/>
        <v/>
      </c>
    </row>
    <row r="63" spans="1:15" s="25" customFormat="1" ht="12.6" customHeight="1" x14ac:dyDescent="0.2">
      <c r="A63" s="109" t="s">
        <v>307</v>
      </c>
      <c r="B63" s="37">
        <v>0</v>
      </c>
      <c r="C63" s="37">
        <v>0</v>
      </c>
      <c r="D63" s="37">
        <v>0</v>
      </c>
      <c r="E63" s="37"/>
      <c r="F63" s="37"/>
      <c r="G63" s="37"/>
      <c r="H63" s="37"/>
      <c r="I63" s="37"/>
      <c r="J63" s="37"/>
      <c r="K63" s="37">
        <v>0</v>
      </c>
      <c r="L63" s="37">
        <v>0</v>
      </c>
      <c r="M63" s="37">
        <v>0</v>
      </c>
      <c r="N63" s="179">
        <f>SUM(B63:M63)</f>
        <v>0</v>
      </c>
      <c r="O63" s="104" t="str">
        <f t="shared" si="6"/>
        <v/>
      </c>
    </row>
    <row r="64" spans="1:15" s="25" customFormat="1" ht="12.6" customHeight="1" x14ac:dyDescent="0.2">
      <c r="A64" s="109" t="s">
        <v>148</v>
      </c>
      <c r="B64" s="37">
        <v>5.39</v>
      </c>
      <c r="C64" s="37">
        <v>0</v>
      </c>
      <c r="D64" s="37">
        <v>0</v>
      </c>
      <c r="E64" s="37"/>
      <c r="F64" s="37"/>
      <c r="G64" s="37"/>
      <c r="H64" s="37"/>
      <c r="I64" s="37"/>
      <c r="J64" s="37"/>
      <c r="K64" s="37">
        <v>0</v>
      </c>
      <c r="L64" s="37">
        <v>0</v>
      </c>
      <c r="M64" s="37">
        <v>0</v>
      </c>
      <c r="N64" s="179">
        <f t="shared" si="5"/>
        <v>5.39</v>
      </c>
      <c r="O64" s="104">
        <f t="shared" si="6"/>
        <v>5.39</v>
      </c>
    </row>
    <row r="65" spans="1:15" s="25" customFormat="1" ht="12.6" customHeight="1" x14ac:dyDescent="0.2">
      <c r="A65" s="109" t="s">
        <v>61</v>
      </c>
      <c r="B65" s="37">
        <v>1646.5</v>
      </c>
      <c r="C65" s="37">
        <v>360.5</v>
      </c>
      <c r="D65" s="37">
        <v>270.8</v>
      </c>
      <c r="E65" s="37"/>
      <c r="F65" s="37"/>
      <c r="G65" s="37"/>
      <c r="H65" s="37"/>
      <c r="I65" s="37"/>
      <c r="J65" s="37"/>
      <c r="K65" s="37">
        <v>0</v>
      </c>
      <c r="L65" s="37">
        <v>0</v>
      </c>
      <c r="M65" s="37">
        <v>0</v>
      </c>
      <c r="N65" s="179">
        <f t="shared" si="5"/>
        <v>2277.8000000000002</v>
      </c>
      <c r="O65" s="104">
        <f t="shared" si="6"/>
        <v>759.26666666666677</v>
      </c>
    </row>
    <row r="66" spans="1:15" s="25" customFormat="1" ht="12.6" customHeight="1" x14ac:dyDescent="0.2">
      <c r="A66" s="109" t="s">
        <v>653</v>
      </c>
      <c r="B66" s="37"/>
      <c r="C66" s="37">
        <v>752</v>
      </c>
      <c r="D66" s="37">
        <v>0</v>
      </c>
      <c r="E66" s="37"/>
      <c r="F66" s="37"/>
      <c r="G66" s="37"/>
      <c r="H66" s="37"/>
      <c r="I66" s="37"/>
      <c r="J66" s="37"/>
      <c r="K66" s="37">
        <v>0</v>
      </c>
      <c r="L66" s="37">
        <v>0</v>
      </c>
      <c r="M66" s="37">
        <v>0</v>
      </c>
      <c r="N66" s="179"/>
      <c r="O66" s="104">
        <f t="shared" si="6"/>
        <v>752</v>
      </c>
    </row>
    <row r="67" spans="1:15" s="25" customFormat="1" ht="12.6" customHeight="1" x14ac:dyDescent="0.2">
      <c r="A67" s="110" t="s">
        <v>3</v>
      </c>
      <c r="B67" s="37">
        <v>238.75</v>
      </c>
      <c r="C67" s="37">
        <v>705</v>
      </c>
      <c r="D67" s="37">
        <v>549.75</v>
      </c>
      <c r="E67" s="37"/>
      <c r="F67" s="37"/>
      <c r="G67" s="37"/>
      <c r="H67" s="37"/>
      <c r="I67" s="37"/>
      <c r="J67" s="37"/>
      <c r="K67" s="37">
        <v>0</v>
      </c>
      <c r="L67" s="37">
        <v>0</v>
      </c>
      <c r="M67" s="37">
        <v>0</v>
      </c>
      <c r="N67" s="179">
        <f t="shared" si="5"/>
        <v>1493.5</v>
      </c>
      <c r="O67" s="104">
        <f t="shared" si="6"/>
        <v>497.83333333333331</v>
      </c>
    </row>
    <row r="68" spans="1:15" s="25" customFormat="1" ht="12.6" customHeight="1" thickBot="1" x14ac:dyDescent="0.25">
      <c r="A68" s="171" t="s">
        <v>1</v>
      </c>
      <c r="B68" s="172">
        <f t="shared" ref="B68:M68" si="7">SUM(B59:B67)</f>
        <v>1890.64</v>
      </c>
      <c r="C68" s="172">
        <f t="shared" si="7"/>
        <v>10838.06</v>
      </c>
      <c r="D68" s="172">
        <f t="shared" si="7"/>
        <v>9101.2999999999993</v>
      </c>
      <c r="E68" s="172">
        <f t="shared" si="7"/>
        <v>0</v>
      </c>
      <c r="F68" s="172">
        <f t="shared" si="7"/>
        <v>0</v>
      </c>
      <c r="G68" s="172">
        <f t="shared" si="7"/>
        <v>0</v>
      </c>
      <c r="H68" s="172">
        <f t="shared" si="7"/>
        <v>0</v>
      </c>
      <c r="I68" s="172">
        <f t="shared" si="7"/>
        <v>0</v>
      </c>
      <c r="J68" s="172">
        <f t="shared" si="7"/>
        <v>0</v>
      </c>
      <c r="K68" s="172">
        <f t="shared" si="7"/>
        <v>0</v>
      </c>
      <c r="L68" s="172">
        <f t="shared" si="7"/>
        <v>0</v>
      </c>
      <c r="M68" s="172">
        <f t="shared" si="7"/>
        <v>0</v>
      </c>
      <c r="N68" s="185">
        <f t="shared" si="5"/>
        <v>21830</v>
      </c>
      <c r="O68" s="294">
        <f>IFERROR(AVERAGEIF(B68:M68,"&gt;0"),"")</f>
        <v>7276.666666666667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43"/>
      <c r="O69" s="39"/>
    </row>
    <row r="70" spans="1:15" s="34" customFormat="1" ht="12.6" customHeight="1" thickBot="1" x14ac:dyDescent="0.25">
      <c r="A70" s="180" t="s">
        <v>9</v>
      </c>
      <c r="B70" s="194">
        <f>'[2]2020'!C39</f>
        <v>4912.88</v>
      </c>
      <c r="C70" s="194">
        <f>'[2]2020'!D39</f>
        <v>7765.07</v>
      </c>
      <c r="D70" s="194">
        <f>'[2]2020'!E39</f>
        <v>8159.74</v>
      </c>
      <c r="E70" s="194">
        <v>0</v>
      </c>
      <c r="F70" s="194">
        <v>0</v>
      </c>
      <c r="G70" s="194">
        <v>0</v>
      </c>
      <c r="H70" s="194">
        <v>0</v>
      </c>
      <c r="I70" s="194">
        <v>0</v>
      </c>
      <c r="J70" s="194">
        <f>'[2]2020'!K39</f>
        <v>0</v>
      </c>
      <c r="K70" s="194">
        <f>'[2]2020'!L39</f>
        <v>0</v>
      </c>
      <c r="L70" s="194">
        <f>'[2]2020'!M39</f>
        <v>0</v>
      </c>
      <c r="M70" s="194">
        <f>'[2]2020'!N39</f>
        <v>0</v>
      </c>
      <c r="N70" s="43"/>
      <c r="O70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7"/>
  <dimension ref="A1:P75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36" style="44" customWidth="1"/>
    <col min="2" max="2" width="9.85546875" style="44" customWidth="1"/>
    <col min="3" max="3" width="10.85546875" style="44" customWidth="1"/>
    <col min="4" max="4" width="9" style="44" bestFit="1" customWidth="1"/>
    <col min="5" max="6" width="10" style="44" bestFit="1" customWidth="1"/>
    <col min="7" max="7" width="10.5703125" style="44" customWidth="1"/>
    <col min="8" max="11" width="10" style="44" bestFit="1" customWidth="1"/>
    <col min="12" max="12" width="9" style="44" bestFit="1" customWidth="1"/>
    <col min="13" max="13" width="10" style="44" bestFit="1" customWidth="1"/>
    <col min="14" max="14" width="11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0">
        <v>43831</v>
      </c>
      <c r="C6" s="100">
        <v>43862</v>
      </c>
      <c r="D6" s="100">
        <v>43891</v>
      </c>
      <c r="E6" s="100">
        <v>43922</v>
      </c>
      <c r="F6" s="100">
        <v>43952</v>
      </c>
      <c r="G6" s="100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535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55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122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>SUM(B8:M8)</f>
        <v>0</v>
      </c>
      <c r="O8" s="104" t="str">
        <f t="shared" ref="O8:O55" si="1">IFERROR(AVERAGEIF(B8:M8,"&gt;0"),"")</f>
        <v/>
      </c>
    </row>
    <row r="9" spans="1:15" s="25" customFormat="1" ht="12.6" customHeight="1" x14ac:dyDescent="0.2">
      <c r="A9" s="103" t="s">
        <v>684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>SUM(B9:M9)</f>
        <v>0</v>
      </c>
      <c r="O9" s="104" t="str">
        <f t="shared" si="1"/>
        <v/>
      </c>
    </row>
    <row r="10" spans="1:15" s="25" customFormat="1" ht="12.6" customHeight="1" x14ac:dyDescent="0.2">
      <c r="A10" s="103" t="s">
        <v>113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ref="N10:N17" si="2">SUM(B10:M10)</f>
        <v>0</v>
      </c>
      <c r="O10" s="104" t="str">
        <f t="shared" si="1"/>
        <v/>
      </c>
    </row>
    <row r="11" spans="1:15" s="25" customFormat="1" ht="12.6" customHeight="1" x14ac:dyDescent="0.2">
      <c r="A11" s="103" t="s">
        <v>491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>SUM(B11:M11)</f>
        <v>0</v>
      </c>
      <c r="O11" s="104" t="str">
        <f t="shared" si="1"/>
        <v/>
      </c>
    </row>
    <row r="12" spans="1:15" s="25" customFormat="1" ht="12.6" customHeight="1" x14ac:dyDescent="0.2">
      <c r="A12" s="103" t="s">
        <v>278</v>
      </c>
      <c r="B12" s="26">
        <v>0</v>
      </c>
      <c r="C12" s="26">
        <v>0</v>
      </c>
      <c r="D12" s="26">
        <v>1384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>SUM(B12:M12)</f>
        <v>1384</v>
      </c>
      <c r="O12" s="104">
        <f t="shared" si="1"/>
        <v>1384</v>
      </c>
    </row>
    <row r="13" spans="1:15" s="25" customFormat="1" ht="12.6" customHeight="1" x14ac:dyDescent="0.2">
      <c r="A13" s="103" t="s">
        <v>131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2"/>
        <v>0</v>
      </c>
      <c r="O13" s="104" t="str">
        <f t="shared" si="1"/>
        <v/>
      </c>
    </row>
    <row r="14" spans="1:15" s="25" customFormat="1" ht="12.6" customHeight="1" x14ac:dyDescent="0.2">
      <c r="A14" s="103" t="s">
        <v>157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2"/>
        <v>0</v>
      </c>
      <c r="O14" s="104" t="str">
        <f t="shared" si="1"/>
        <v/>
      </c>
    </row>
    <row r="15" spans="1:15" s="25" customFormat="1" ht="12.6" customHeight="1" x14ac:dyDescent="0.2">
      <c r="A15" s="103" t="s">
        <v>154</v>
      </c>
      <c r="B15" s="26">
        <v>600</v>
      </c>
      <c r="C15" s="26">
        <v>514.01199999999994</v>
      </c>
      <c r="D15" s="26">
        <v>245.77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2"/>
        <v>1359.7819999999999</v>
      </c>
      <c r="O15" s="104">
        <f t="shared" si="1"/>
        <v>453.26066666666662</v>
      </c>
    </row>
    <row r="16" spans="1:15" s="25" customFormat="1" ht="12.6" customHeight="1" x14ac:dyDescent="0.2">
      <c r="A16" s="103" t="s">
        <v>182</v>
      </c>
      <c r="B16" s="26">
        <v>0</v>
      </c>
      <c r="C16" s="26">
        <v>0</v>
      </c>
      <c r="D16" s="26">
        <v>633.36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2"/>
        <v>633.36</v>
      </c>
      <c r="O16" s="104">
        <f t="shared" si="1"/>
        <v>633.36</v>
      </c>
    </row>
    <row r="17" spans="1:15" s="25" customFormat="1" ht="12.6" customHeight="1" x14ac:dyDescent="0.2">
      <c r="A17" s="103" t="s">
        <v>492</v>
      </c>
      <c r="B17" s="26">
        <v>639.70000000000005</v>
      </c>
      <c r="C17" s="26">
        <v>0</v>
      </c>
      <c r="D17" s="26">
        <v>890.08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2"/>
        <v>1529.7800000000002</v>
      </c>
      <c r="O17" s="104">
        <f t="shared" si="1"/>
        <v>764.8900000000001</v>
      </c>
    </row>
    <row r="18" spans="1:15" s="25" customFormat="1" ht="12.6" customHeight="1" x14ac:dyDescent="0.2">
      <c r="A18" s="103" t="s">
        <v>582</v>
      </c>
      <c r="B18" s="26">
        <v>0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>SUM(B18:M18)</f>
        <v>0</v>
      </c>
      <c r="O18" s="104" t="str">
        <f t="shared" si="1"/>
        <v/>
      </c>
    </row>
    <row r="19" spans="1:15" s="25" customFormat="1" ht="12.6" customHeight="1" x14ac:dyDescent="0.2">
      <c r="A19" s="103" t="s">
        <v>629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>SUM(B19:M19)</f>
        <v>0</v>
      </c>
      <c r="O19" s="104" t="str">
        <f t="shared" si="1"/>
        <v/>
      </c>
    </row>
    <row r="20" spans="1:15" s="25" customFormat="1" ht="12.6" customHeight="1" x14ac:dyDescent="0.2">
      <c r="A20" s="103" t="s">
        <v>67</v>
      </c>
      <c r="B20" s="26">
        <v>0</v>
      </c>
      <c r="C20" s="26">
        <v>160</v>
      </c>
      <c r="D20" s="26">
        <v>73.89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0"/>
        <v>233.89</v>
      </c>
      <c r="O20" s="104">
        <f t="shared" si="1"/>
        <v>116.94499999999999</v>
      </c>
    </row>
    <row r="21" spans="1:15" s="25" customFormat="1" ht="12.6" customHeight="1" x14ac:dyDescent="0.2">
      <c r="A21" s="115" t="s">
        <v>91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57" t="s">
        <v>158</v>
      </c>
      <c r="B22" s="26">
        <v>200</v>
      </c>
      <c r="C22" s="26">
        <v>750</v>
      </c>
      <c r="D22" s="26"/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950</v>
      </c>
      <c r="O22" s="104">
        <f t="shared" si="1"/>
        <v>475</v>
      </c>
    </row>
    <row r="23" spans="1:15" s="25" customFormat="1" ht="12.6" customHeight="1" x14ac:dyDescent="0.2">
      <c r="A23" s="267" t="s">
        <v>142</v>
      </c>
      <c r="B23" s="26">
        <v>284</v>
      </c>
      <c r="C23" s="26">
        <v>484</v>
      </c>
      <c r="D23" s="26">
        <v>284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1052</v>
      </c>
      <c r="O23" s="104">
        <f t="shared" si="1"/>
        <v>350.66666666666669</v>
      </c>
    </row>
    <row r="24" spans="1:15" s="25" customFormat="1" ht="12.6" customHeight="1" x14ac:dyDescent="0.2">
      <c r="A24" s="151" t="s">
        <v>68</v>
      </c>
      <c r="B24" s="26">
        <v>0</v>
      </c>
      <c r="C24" s="26">
        <v>70</v>
      </c>
      <c r="D24" s="26">
        <v>392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0"/>
        <v>462</v>
      </c>
      <c r="O24" s="104">
        <f t="shared" si="1"/>
        <v>231</v>
      </c>
    </row>
    <row r="25" spans="1:15" s="25" customFormat="1" ht="12.6" customHeight="1" x14ac:dyDescent="0.2">
      <c r="A25" s="151" t="s">
        <v>77</v>
      </c>
      <c r="B25" s="26">
        <v>0</v>
      </c>
      <c r="C25" s="26">
        <v>50</v>
      </c>
      <c r="D25" s="26">
        <v>50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0"/>
        <v>100</v>
      </c>
      <c r="O25" s="104">
        <f t="shared" si="1"/>
        <v>50</v>
      </c>
    </row>
    <row r="26" spans="1:15" s="25" customFormat="1" ht="12.6" customHeight="1" x14ac:dyDescent="0.2">
      <c r="A26" s="151" t="s">
        <v>111</v>
      </c>
      <c r="B26" s="26">
        <v>0</v>
      </c>
      <c r="C26" s="26">
        <v>283.91000000000003</v>
      </c>
      <c r="D26" s="26">
        <v>200.58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484.49</v>
      </c>
      <c r="O26" s="104">
        <f t="shared" si="1"/>
        <v>242.245</v>
      </c>
    </row>
    <row r="27" spans="1:15" s="25" customFormat="1" ht="12.6" customHeight="1" x14ac:dyDescent="0.2">
      <c r="A27" s="151" t="s">
        <v>69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151" t="s">
        <v>583</v>
      </c>
      <c r="B28" s="26">
        <v>789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0"/>
        <v>789</v>
      </c>
      <c r="O28" s="104">
        <f t="shared" si="1"/>
        <v>789</v>
      </c>
    </row>
    <row r="29" spans="1:15" s="25" customFormat="1" ht="12.6" customHeight="1" x14ac:dyDescent="0.2">
      <c r="A29" s="151" t="s">
        <v>126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>SUM(B29:M29)</f>
        <v>0</v>
      </c>
      <c r="O29" s="104" t="str">
        <f t="shared" si="1"/>
        <v/>
      </c>
    </row>
    <row r="30" spans="1:15" s="25" customFormat="1" ht="12.6" customHeight="1" x14ac:dyDescent="0.2">
      <c r="A30" s="151" t="s">
        <v>405</v>
      </c>
      <c r="B30" s="26">
        <v>0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>SUM(B30:M30)</f>
        <v>0</v>
      </c>
      <c r="O30" s="104" t="str">
        <f t="shared" si="1"/>
        <v/>
      </c>
    </row>
    <row r="31" spans="1:15" s="25" customFormat="1" ht="12.6" customHeight="1" x14ac:dyDescent="0.2">
      <c r="A31" s="151" t="s">
        <v>176</v>
      </c>
      <c r="B31" s="26">
        <v>0</v>
      </c>
      <c r="C31" s="26">
        <v>315</v>
      </c>
      <c r="D31" s="26">
        <v>28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0"/>
        <v>343</v>
      </c>
      <c r="O31" s="104">
        <f t="shared" si="1"/>
        <v>171.5</v>
      </c>
    </row>
    <row r="32" spans="1:15" s="25" customFormat="1" ht="12.6" customHeight="1" x14ac:dyDescent="0.2">
      <c r="A32" s="151" t="s">
        <v>118</v>
      </c>
      <c r="B32" s="26">
        <v>0</v>
      </c>
      <c r="C32" s="26">
        <v>80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80</v>
      </c>
      <c r="O32" s="104">
        <f t="shared" si="1"/>
        <v>80</v>
      </c>
    </row>
    <row r="33" spans="1:15" s="25" customFormat="1" ht="12.6" customHeight="1" x14ac:dyDescent="0.2">
      <c r="A33" s="151" t="s">
        <v>676</v>
      </c>
      <c r="B33" s="26">
        <v>0</v>
      </c>
      <c r="C33" s="26"/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/>
      <c r="O33" s="104"/>
    </row>
    <row r="34" spans="1:15" s="25" customFormat="1" ht="12.6" customHeight="1" x14ac:dyDescent="0.2">
      <c r="A34" s="151" t="s">
        <v>76</v>
      </c>
      <c r="B34" s="26">
        <v>0</v>
      </c>
      <c r="C34" s="26">
        <v>0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0</v>
      </c>
      <c r="O34" s="104" t="str">
        <f t="shared" si="1"/>
        <v/>
      </c>
    </row>
    <row r="35" spans="1:15" s="25" customFormat="1" ht="12.6" customHeight="1" x14ac:dyDescent="0.2">
      <c r="A35" s="151" t="s">
        <v>497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0"/>
        <v>0</v>
      </c>
      <c r="O35" s="104" t="str">
        <f t="shared" si="1"/>
        <v/>
      </c>
    </row>
    <row r="36" spans="1:15" s="25" customFormat="1" ht="12.6" customHeight="1" x14ac:dyDescent="0.2">
      <c r="A36" s="151" t="s">
        <v>139</v>
      </c>
      <c r="B36" s="26">
        <v>385</v>
      </c>
      <c r="C36" s="26">
        <v>385</v>
      </c>
      <c r="D36" s="26">
        <v>385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0"/>
        <v>1155</v>
      </c>
      <c r="O36" s="104">
        <f t="shared" si="1"/>
        <v>385</v>
      </c>
    </row>
    <row r="37" spans="1:15" s="25" customFormat="1" ht="12.6" customHeight="1" x14ac:dyDescent="0.2">
      <c r="A37" s="260" t="s">
        <v>372</v>
      </c>
      <c r="B37" s="26">
        <v>91.34</v>
      </c>
      <c r="C37" s="26">
        <v>91.34</v>
      </c>
      <c r="D37" s="26">
        <v>91.34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>SUM(B37:M37)</f>
        <v>274.02</v>
      </c>
      <c r="O37" s="104">
        <f t="shared" si="1"/>
        <v>91.339999999999989</v>
      </c>
    </row>
    <row r="38" spans="1:15" s="25" customFormat="1" ht="12.6" customHeight="1" x14ac:dyDescent="0.2">
      <c r="A38" s="151" t="s">
        <v>173</v>
      </c>
      <c r="B38" s="26">
        <v>706.85</v>
      </c>
      <c r="C38" s="26">
        <v>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0"/>
        <v>706.85</v>
      </c>
      <c r="O38" s="104">
        <f t="shared" si="1"/>
        <v>706.85</v>
      </c>
    </row>
    <row r="39" spans="1:15" s="25" customFormat="1" ht="12.6" customHeight="1" x14ac:dyDescent="0.2">
      <c r="A39" s="151" t="s">
        <v>197</v>
      </c>
      <c r="B39" s="26"/>
      <c r="C39" s="26">
        <v>0</v>
      </c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0"/>
        <v>0</v>
      </c>
      <c r="O39" s="104" t="str">
        <f t="shared" si="1"/>
        <v/>
      </c>
    </row>
    <row r="40" spans="1:15" s="25" customFormat="1" ht="12.6" customHeight="1" x14ac:dyDescent="0.2">
      <c r="A40" s="151" t="s">
        <v>525</v>
      </c>
      <c r="B40" s="26">
        <v>0</v>
      </c>
      <c r="C40" s="26">
        <v>0</v>
      </c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>SUM(B40:M40)</f>
        <v>0</v>
      </c>
      <c r="O40" s="104" t="str">
        <f t="shared" si="1"/>
        <v/>
      </c>
    </row>
    <row r="41" spans="1:15" s="25" customFormat="1" ht="12.6" customHeight="1" x14ac:dyDescent="0.2">
      <c r="A41" s="151" t="s">
        <v>501</v>
      </c>
      <c r="B41" s="26">
        <v>138.1</v>
      </c>
      <c r="C41" s="26">
        <v>0</v>
      </c>
      <c r="D41" s="26">
        <v>117.45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255.55</v>
      </c>
      <c r="O41" s="104">
        <f t="shared" si="1"/>
        <v>127.77500000000001</v>
      </c>
    </row>
    <row r="42" spans="1:15" s="25" customFormat="1" ht="12.6" customHeight="1" x14ac:dyDescent="0.2">
      <c r="A42" s="125" t="s">
        <v>537</v>
      </c>
      <c r="B42" s="26">
        <v>16</v>
      </c>
      <c r="C42" s="26">
        <v>0</v>
      </c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16</v>
      </c>
      <c r="O42" s="104">
        <f t="shared" si="1"/>
        <v>16</v>
      </c>
    </row>
    <row r="43" spans="1:15" s="25" customFormat="1" ht="12.6" customHeight="1" x14ac:dyDescent="0.2">
      <c r="A43" s="103" t="s">
        <v>95</v>
      </c>
      <c r="B43" s="26">
        <v>1732.52</v>
      </c>
      <c r="C43" s="26">
        <v>1131.7</v>
      </c>
      <c r="D43" s="26">
        <v>623.13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3487.3500000000004</v>
      </c>
      <c r="O43" s="104">
        <f t="shared" si="1"/>
        <v>1162.45</v>
      </c>
    </row>
    <row r="44" spans="1:15" s="25" customFormat="1" ht="12.6" customHeight="1" x14ac:dyDescent="0.2">
      <c r="A44" s="103" t="s">
        <v>367</v>
      </c>
      <c r="B44" s="26">
        <v>0</v>
      </c>
      <c r="C44" s="26">
        <v>600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600</v>
      </c>
      <c r="O44" s="104">
        <f t="shared" si="1"/>
        <v>600</v>
      </c>
    </row>
    <row r="45" spans="1:15" s="25" customFormat="1" ht="12.6" customHeight="1" x14ac:dyDescent="0.2">
      <c r="A45" s="103" t="s">
        <v>96</v>
      </c>
      <c r="B45" s="26">
        <v>529.57000000000005</v>
      </c>
      <c r="C45" s="26">
        <v>599.57000000000005</v>
      </c>
      <c r="D45" s="26">
        <v>529.57000000000005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1658.71</v>
      </c>
      <c r="O45" s="104">
        <f t="shared" si="1"/>
        <v>552.90333333333331</v>
      </c>
    </row>
    <row r="46" spans="1:15" s="25" customFormat="1" ht="12.6" customHeight="1" x14ac:dyDescent="0.2">
      <c r="A46" s="103" t="s">
        <v>74</v>
      </c>
      <c r="B46" s="26">
        <v>223</v>
      </c>
      <c r="C46" s="26">
        <v>223</v>
      </c>
      <c r="D46" s="26">
        <v>223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669</v>
      </c>
      <c r="O46" s="104">
        <f t="shared" si="1"/>
        <v>223</v>
      </c>
    </row>
    <row r="47" spans="1:15" s="25" customFormat="1" ht="12.6" customHeight="1" x14ac:dyDescent="0.2">
      <c r="A47" s="103" t="s">
        <v>75</v>
      </c>
      <c r="B47" s="26">
        <v>539.24</v>
      </c>
      <c r="C47" s="26">
        <v>557.58000000000004</v>
      </c>
      <c r="D47" s="26">
        <v>572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0"/>
        <v>1668.8200000000002</v>
      </c>
      <c r="O47" s="104">
        <f t="shared" si="1"/>
        <v>556.27333333333343</v>
      </c>
    </row>
    <row r="48" spans="1:15" s="25" customFormat="1" ht="12.6" customHeight="1" x14ac:dyDescent="0.2">
      <c r="A48" s="103" t="s">
        <v>175</v>
      </c>
      <c r="B48" s="26">
        <v>0</v>
      </c>
      <c r="C48" s="26">
        <v>0</v>
      </c>
      <c r="D48" s="26">
        <v>0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0"/>
        <v>0</v>
      </c>
      <c r="O48" s="104" t="str">
        <f t="shared" si="1"/>
        <v/>
      </c>
    </row>
    <row r="49" spans="1:15" s="25" customFormat="1" ht="12.6" customHeight="1" x14ac:dyDescent="0.2">
      <c r="A49" s="103" t="s">
        <v>112</v>
      </c>
      <c r="B49" s="26">
        <v>0</v>
      </c>
      <c r="C49" s="26">
        <v>0</v>
      </c>
      <c r="D49" s="26">
        <v>0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0"/>
        <v>0</v>
      </c>
      <c r="O49" s="104" t="str">
        <f t="shared" si="1"/>
        <v/>
      </c>
    </row>
    <row r="50" spans="1:15" s="25" customFormat="1" ht="12.6" customHeight="1" x14ac:dyDescent="0.2">
      <c r="A50" s="103" t="s">
        <v>352</v>
      </c>
      <c r="B50" s="26">
        <v>0</v>
      </c>
      <c r="C50" s="26">
        <v>0</v>
      </c>
      <c r="D50" s="26">
        <v>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0"/>
        <v>0</v>
      </c>
      <c r="O50" s="104" t="str">
        <f t="shared" si="1"/>
        <v/>
      </c>
    </row>
    <row r="51" spans="1:15" s="25" customFormat="1" ht="12.6" customHeight="1" x14ac:dyDescent="0.2">
      <c r="A51" s="103" t="s">
        <v>269</v>
      </c>
      <c r="B51" s="26">
        <v>0</v>
      </c>
      <c r="C51" s="26">
        <v>0</v>
      </c>
      <c r="D51" s="26">
        <v>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179">
        <f t="shared" si="0"/>
        <v>0</v>
      </c>
      <c r="O51" s="104" t="str">
        <f t="shared" si="1"/>
        <v/>
      </c>
    </row>
    <row r="52" spans="1:15" s="25" customFormat="1" ht="12.6" customHeight="1" x14ac:dyDescent="0.2">
      <c r="A52" s="103" t="s">
        <v>79</v>
      </c>
      <c r="B52" s="26">
        <v>61</v>
      </c>
      <c r="C52" s="26">
        <v>72.5</v>
      </c>
      <c r="D52" s="26">
        <v>71.5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0"/>
        <v>205</v>
      </c>
      <c r="O52" s="104">
        <f t="shared" si="1"/>
        <v>68.333333333333329</v>
      </c>
    </row>
    <row r="53" spans="1:15" s="25" customFormat="1" ht="12.6" customHeight="1" x14ac:dyDescent="0.2">
      <c r="A53" s="103" t="s">
        <v>550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179">
        <f t="shared" si="0"/>
        <v>0</v>
      </c>
      <c r="O53" s="104" t="str">
        <f t="shared" si="1"/>
        <v/>
      </c>
    </row>
    <row r="54" spans="1:15" s="25" customFormat="1" ht="12.6" customHeight="1" x14ac:dyDescent="0.2">
      <c r="A54" s="103" t="s">
        <v>81</v>
      </c>
      <c r="B54" s="26">
        <v>409.65</v>
      </c>
      <c r="C54" s="26">
        <v>276.06</v>
      </c>
      <c r="D54" s="26">
        <v>521.76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179">
        <f>SUM(B54:M54)</f>
        <v>1207.47</v>
      </c>
      <c r="O54" s="104">
        <f t="shared" si="1"/>
        <v>402.49</v>
      </c>
    </row>
    <row r="55" spans="1:15" s="25" customFormat="1" ht="12.6" customHeight="1" x14ac:dyDescent="0.2">
      <c r="A55" s="103" t="s">
        <v>202</v>
      </c>
      <c r="B55" s="26">
        <v>0</v>
      </c>
      <c r="C55" s="26">
        <v>0</v>
      </c>
      <c r="D55" s="26">
        <v>160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179">
        <f t="shared" si="0"/>
        <v>160</v>
      </c>
      <c r="O55" s="104">
        <f t="shared" si="1"/>
        <v>160</v>
      </c>
    </row>
    <row r="56" spans="1:15" s="25" customFormat="1" ht="12.6" customHeight="1" thickBot="1" x14ac:dyDescent="0.25">
      <c r="A56" s="163" t="s">
        <v>1</v>
      </c>
      <c r="B56" s="173">
        <f t="shared" ref="B56:M56" si="3">SUM(B7:B55)</f>
        <v>7344.9699999999993</v>
      </c>
      <c r="C56" s="173">
        <f t="shared" si="3"/>
        <v>6643.6720000000005</v>
      </c>
      <c r="D56" s="173">
        <f t="shared" si="3"/>
        <v>7476.43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  <c r="I56" s="173">
        <f t="shared" si="3"/>
        <v>0</v>
      </c>
      <c r="J56" s="173">
        <f t="shared" si="3"/>
        <v>0</v>
      </c>
      <c r="K56" s="173">
        <f t="shared" si="3"/>
        <v>0</v>
      </c>
      <c r="L56" s="173">
        <f t="shared" si="3"/>
        <v>0</v>
      </c>
      <c r="M56" s="173">
        <f t="shared" si="3"/>
        <v>0</v>
      </c>
      <c r="N56" s="173">
        <f>SUM(N7:N55)</f>
        <v>21465.072</v>
      </c>
      <c r="O56" s="305">
        <f>IFERROR(AVERAGEIF(B56:M56,"&gt;0"),"")</f>
        <v>7155.0240000000003</v>
      </c>
    </row>
    <row r="57" spans="1:15" s="25" customFormat="1" ht="12.6" customHeight="1" thickBo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1"/>
    </row>
    <row r="58" spans="1:15" s="70" customFormat="1" ht="12.6" customHeight="1" thickBot="1" x14ac:dyDescent="0.25">
      <c r="A58" s="71" t="s">
        <v>2</v>
      </c>
      <c r="B58" s="133">
        <f t="shared" ref="B58:O58" si="4">B6</f>
        <v>43831</v>
      </c>
      <c r="C58" s="134">
        <f t="shared" si="4"/>
        <v>43862</v>
      </c>
      <c r="D58" s="134">
        <f t="shared" si="4"/>
        <v>43891</v>
      </c>
      <c r="E58" s="134">
        <f t="shared" si="4"/>
        <v>43922</v>
      </c>
      <c r="F58" s="134">
        <f t="shared" si="4"/>
        <v>43952</v>
      </c>
      <c r="G58" s="134">
        <f t="shared" si="4"/>
        <v>43983</v>
      </c>
      <c r="H58" s="134">
        <f t="shared" si="4"/>
        <v>44013</v>
      </c>
      <c r="I58" s="134">
        <f t="shared" si="4"/>
        <v>44044</v>
      </c>
      <c r="J58" s="134">
        <f t="shared" si="4"/>
        <v>44075</v>
      </c>
      <c r="K58" s="134">
        <f t="shared" si="4"/>
        <v>44105</v>
      </c>
      <c r="L58" s="134">
        <f t="shared" si="4"/>
        <v>44136</v>
      </c>
      <c r="M58" s="134">
        <f t="shared" si="4"/>
        <v>44166</v>
      </c>
      <c r="N58" s="135" t="str">
        <f t="shared" si="4"/>
        <v>Total</v>
      </c>
      <c r="O58" s="136" t="str">
        <f t="shared" si="4"/>
        <v>Média</v>
      </c>
    </row>
    <row r="59" spans="1:15" s="25" customFormat="1" ht="12.6" customHeight="1" x14ac:dyDescent="0.2">
      <c r="A59" s="109" t="s">
        <v>5</v>
      </c>
      <c r="B59" s="27">
        <v>0</v>
      </c>
      <c r="C59" s="27">
        <v>5500</v>
      </c>
      <c r="D59" s="27">
        <v>5775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07">
        <f t="shared" ref="N59:N72" si="5">SUM(B59:M59)</f>
        <v>11275</v>
      </c>
      <c r="O59" s="104">
        <f>IFERROR(AVERAGEIF(B59:M59,"&gt;0"),"")</f>
        <v>5637.5</v>
      </c>
    </row>
    <row r="60" spans="1:15" s="25" customFormat="1" ht="12.6" customHeight="1" x14ac:dyDescent="0.2">
      <c r="A60" s="109" t="s">
        <v>568</v>
      </c>
      <c r="B60" s="27">
        <v>0</v>
      </c>
      <c r="C60" s="27">
        <v>247.96</v>
      </c>
      <c r="D60" s="27">
        <v>1478.85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07">
        <f t="shared" si="5"/>
        <v>1726.81</v>
      </c>
      <c r="O60" s="104">
        <f t="shared" ref="O60:O71" si="6">IFERROR(AVERAGEIF(B60:M60,"&gt;0"),"")</f>
        <v>863.40499999999997</v>
      </c>
    </row>
    <row r="61" spans="1:15" s="25" customFormat="1" ht="12.6" customHeight="1" x14ac:dyDescent="0.2">
      <c r="A61" s="109" t="s">
        <v>321</v>
      </c>
      <c r="B61" s="27">
        <v>0</v>
      </c>
      <c r="C61" s="27">
        <v>0</v>
      </c>
      <c r="D61" s="27">
        <v>0</v>
      </c>
      <c r="E61" s="27"/>
      <c r="F61" s="27"/>
      <c r="G61" s="27"/>
      <c r="H61" s="27"/>
      <c r="I61" s="27"/>
      <c r="J61" s="27"/>
      <c r="K61" s="27">
        <v>0</v>
      </c>
      <c r="L61" s="27">
        <v>0</v>
      </c>
      <c r="M61" s="27">
        <v>0</v>
      </c>
      <c r="N61" s="220">
        <f>SUM(B61:M61)</f>
        <v>0</v>
      </c>
      <c r="O61" s="104" t="str">
        <f t="shared" si="6"/>
        <v/>
      </c>
    </row>
    <row r="62" spans="1:15" s="25" customFormat="1" ht="12.6" customHeight="1" x14ac:dyDescent="0.2">
      <c r="A62" s="109" t="s">
        <v>430</v>
      </c>
      <c r="B62" s="27">
        <v>0</v>
      </c>
      <c r="C62" s="27">
        <v>0</v>
      </c>
      <c r="D62" s="27">
        <v>0</v>
      </c>
      <c r="E62" s="27"/>
      <c r="F62" s="27"/>
      <c r="G62" s="27"/>
      <c r="H62" s="27"/>
      <c r="I62" s="27"/>
      <c r="J62" s="27"/>
      <c r="K62" s="27">
        <v>0</v>
      </c>
      <c r="L62" s="27">
        <v>0</v>
      </c>
      <c r="M62" s="27">
        <v>0</v>
      </c>
      <c r="N62" s="207">
        <f>SUM(B62:M62)</f>
        <v>0</v>
      </c>
      <c r="O62" s="104" t="str">
        <f t="shared" si="6"/>
        <v/>
      </c>
    </row>
    <row r="63" spans="1:15" s="25" customFormat="1" ht="12.6" customHeight="1" x14ac:dyDescent="0.2">
      <c r="A63" s="109" t="s">
        <v>584</v>
      </c>
      <c r="B63" s="27">
        <v>0</v>
      </c>
      <c r="C63" s="27">
        <v>0</v>
      </c>
      <c r="D63" s="27">
        <v>1100</v>
      </c>
      <c r="E63" s="27"/>
      <c r="F63" s="27"/>
      <c r="G63" s="27"/>
      <c r="H63" s="27"/>
      <c r="I63" s="27"/>
      <c r="J63" s="27"/>
      <c r="K63" s="27">
        <v>0</v>
      </c>
      <c r="L63" s="27">
        <v>0</v>
      </c>
      <c r="M63" s="27">
        <v>0</v>
      </c>
      <c r="N63" s="207">
        <f>SUM(B63:M63)</f>
        <v>1100</v>
      </c>
      <c r="O63" s="104">
        <f t="shared" si="6"/>
        <v>1100</v>
      </c>
    </row>
    <row r="64" spans="1:15" s="25" customFormat="1" ht="12.6" customHeight="1" x14ac:dyDescent="0.2">
      <c r="A64" s="109" t="s">
        <v>585</v>
      </c>
      <c r="B64" s="27">
        <v>0</v>
      </c>
      <c r="C64" s="27">
        <v>0</v>
      </c>
      <c r="D64" s="27">
        <v>0</v>
      </c>
      <c r="E64" s="27"/>
      <c r="F64" s="27"/>
      <c r="G64" s="27"/>
      <c r="H64" s="27"/>
      <c r="I64" s="27"/>
      <c r="J64" s="27"/>
      <c r="K64" s="27">
        <v>0</v>
      </c>
      <c r="L64" s="27">
        <v>0</v>
      </c>
      <c r="M64" s="27">
        <v>0</v>
      </c>
      <c r="N64" s="207">
        <f>SUM(B64:M64)</f>
        <v>0</v>
      </c>
      <c r="O64" s="104" t="str">
        <f t="shared" si="6"/>
        <v/>
      </c>
    </row>
    <row r="65" spans="1:16" s="25" customFormat="1" ht="12.6" customHeight="1" x14ac:dyDescent="0.2">
      <c r="A65" s="109" t="s">
        <v>517</v>
      </c>
      <c r="B65" s="27">
        <v>0</v>
      </c>
      <c r="C65" s="27">
        <v>0</v>
      </c>
      <c r="D65" s="27">
        <v>0</v>
      </c>
      <c r="E65" s="27"/>
      <c r="F65" s="27"/>
      <c r="G65" s="27"/>
      <c r="H65" s="27"/>
      <c r="I65" s="27"/>
      <c r="J65" s="27"/>
      <c r="K65" s="27">
        <v>0</v>
      </c>
      <c r="L65" s="27">
        <v>0</v>
      </c>
      <c r="M65" s="27">
        <v>0</v>
      </c>
      <c r="N65" s="207">
        <f>SUM(B65:M65)</f>
        <v>0</v>
      </c>
      <c r="O65" s="104" t="str">
        <f t="shared" si="6"/>
        <v/>
      </c>
    </row>
    <row r="66" spans="1:16" s="25" customFormat="1" ht="12.6" customHeight="1" x14ac:dyDescent="0.2">
      <c r="A66" s="109" t="s">
        <v>148</v>
      </c>
      <c r="B66" s="27">
        <v>5</v>
      </c>
      <c r="C66" s="27">
        <v>5</v>
      </c>
      <c r="D66" s="27">
        <v>5</v>
      </c>
      <c r="E66" s="27"/>
      <c r="F66" s="27"/>
      <c r="G66" s="27"/>
      <c r="H66" s="27"/>
      <c r="I66" s="27"/>
      <c r="J66" s="27"/>
      <c r="K66" s="27">
        <v>0</v>
      </c>
      <c r="L66" s="27">
        <v>0</v>
      </c>
      <c r="M66" s="27">
        <v>0</v>
      </c>
      <c r="N66" s="207">
        <f t="shared" si="5"/>
        <v>15</v>
      </c>
      <c r="O66" s="104">
        <f t="shared" si="6"/>
        <v>5</v>
      </c>
    </row>
    <row r="67" spans="1:16" s="25" customFormat="1" ht="12.6" customHeight="1" x14ac:dyDescent="0.2">
      <c r="A67" s="110" t="s">
        <v>4</v>
      </c>
      <c r="B67" s="27">
        <v>0</v>
      </c>
      <c r="C67" s="27">
        <v>0</v>
      </c>
      <c r="D67" s="27">
        <v>80.77</v>
      </c>
      <c r="E67" s="27"/>
      <c r="F67" s="27"/>
      <c r="G67" s="27"/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07">
        <f t="shared" si="5"/>
        <v>80.77</v>
      </c>
      <c r="O67" s="104">
        <f t="shared" si="6"/>
        <v>80.77</v>
      </c>
    </row>
    <row r="68" spans="1:16" s="25" customFormat="1" ht="12.6" customHeight="1" x14ac:dyDescent="0.2">
      <c r="A68" s="110" t="s">
        <v>679</v>
      </c>
      <c r="B68" s="27">
        <v>0</v>
      </c>
      <c r="C68" s="27">
        <v>0</v>
      </c>
      <c r="D68" s="27"/>
      <c r="E68" s="27"/>
      <c r="F68" s="27"/>
      <c r="G68" s="27"/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07">
        <f t="shared" si="5"/>
        <v>0</v>
      </c>
      <c r="O68" s="104" t="str">
        <f t="shared" si="6"/>
        <v/>
      </c>
    </row>
    <row r="69" spans="1:16" s="25" customFormat="1" ht="12.6" customHeight="1" x14ac:dyDescent="0.2">
      <c r="A69" s="110" t="s">
        <v>3</v>
      </c>
      <c r="B69" s="27">
        <v>0</v>
      </c>
      <c r="C69" s="27">
        <v>2241</v>
      </c>
      <c r="D69" s="27">
        <v>0</v>
      </c>
      <c r="E69" s="27"/>
      <c r="F69" s="27"/>
      <c r="G69" s="27"/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179">
        <f>SUM(B69:M69)</f>
        <v>2241</v>
      </c>
      <c r="O69" s="104">
        <f t="shared" si="6"/>
        <v>2241</v>
      </c>
    </row>
    <row r="70" spans="1:16" s="25" customFormat="1" ht="12.6" customHeight="1" x14ac:dyDescent="0.2">
      <c r="A70" s="110" t="s">
        <v>692</v>
      </c>
      <c r="B70" s="27">
        <v>0</v>
      </c>
      <c r="C70" s="27"/>
      <c r="D70" s="27">
        <v>0</v>
      </c>
      <c r="E70" s="27"/>
      <c r="F70" s="27"/>
      <c r="G70" s="27"/>
      <c r="H70" s="27">
        <v>0</v>
      </c>
      <c r="I70" s="27">
        <v>0</v>
      </c>
      <c r="J70" s="27"/>
      <c r="K70" s="27">
        <v>0</v>
      </c>
      <c r="L70" s="27">
        <v>0</v>
      </c>
      <c r="M70" s="27">
        <v>0</v>
      </c>
      <c r="N70" s="179">
        <f>SUM(B70:M70)</f>
        <v>0</v>
      </c>
      <c r="O70" s="104" t="str">
        <f t="shared" si="6"/>
        <v/>
      </c>
    </row>
    <row r="71" spans="1:16" s="25" customFormat="1" ht="12.6" customHeight="1" x14ac:dyDescent="0.2">
      <c r="A71" s="110" t="s">
        <v>473</v>
      </c>
      <c r="B71" s="27">
        <v>0</v>
      </c>
      <c r="C71" s="27">
        <v>0</v>
      </c>
      <c r="D71" s="27">
        <v>0</v>
      </c>
      <c r="E71" s="27"/>
      <c r="F71" s="27"/>
      <c r="G71" s="27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179">
        <f t="shared" si="5"/>
        <v>0</v>
      </c>
      <c r="O71" s="104" t="str">
        <f t="shared" si="6"/>
        <v/>
      </c>
    </row>
    <row r="72" spans="1:16" s="25" customFormat="1" ht="12.6" customHeight="1" thickBot="1" x14ac:dyDescent="0.25">
      <c r="A72" s="171" t="s">
        <v>1</v>
      </c>
      <c r="B72" s="172">
        <f t="shared" ref="B72:M72" si="7">SUM(B59:B71)</f>
        <v>5</v>
      </c>
      <c r="C72" s="172">
        <f t="shared" si="7"/>
        <v>7993.96</v>
      </c>
      <c r="D72" s="172">
        <f t="shared" si="7"/>
        <v>8439.6200000000008</v>
      </c>
      <c r="E72" s="172">
        <f t="shared" si="7"/>
        <v>0</v>
      </c>
      <c r="F72" s="172">
        <f t="shared" si="7"/>
        <v>0</v>
      </c>
      <c r="G72" s="172">
        <f t="shared" si="7"/>
        <v>0</v>
      </c>
      <c r="H72" s="172">
        <f t="shared" si="7"/>
        <v>0</v>
      </c>
      <c r="I72" s="172">
        <f t="shared" si="7"/>
        <v>0</v>
      </c>
      <c r="J72" s="172">
        <f t="shared" si="7"/>
        <v>0</v>
      </c>
      <c r="K72" s="172">
        <f t="shared" si="7"/>
        <v>0</v>
      </c>
      <c r="L72" s="172">
        <f t="shared" si="7"/>
        <v>0</v>
      </c>
      <c r="M72" s="172">
        <f t="shared" si="7"/>
        <v>0</v>
      </c>
      <c r="N72" s="172">
        <f t="shared" si="5"/>
        <v>16438.580000000002</v>
      </c>
      <c r="O72" s="294">
        <f>IFERROR(AVERAGEIF(B72:M72,"&gt;0"),"")</f>
        <v>5479.5266666666676</v>
      </c>
    </row>
    <row r="73" spans="1:16" s="25" customFormat="1" ht="12.6" customHeight="1" thickBo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3"/>
      <c r="O73" s="39"/>
    </row>
    <row r="74" spans="1:16" s="34" customFormat="1" ht="12.6" customHeight="1" thickBot="1" x14ac:dyDescent="0.25">
      <c r="A74" s="182" t="s">
        <v>9</v>
      </c>
      <c r="B74" s="181">
        <f>'[2]2020'!C40</f>
        <v>5723.63</v>
      </c>
      <c r="C74" s="181">
        <f>'[2]2020'!D40</f>
        <v>7165.15</v>
      </c>
      <c r="D74" s="181">
        <f>'[2]2020'!E40</f>
        <v>8911.68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f>'[2]2020'!K40</f>
        <v>0</v>
      </c>
      <c r="K74" s="181">
        <f>'[2]2020'!L40</f>
        <v>0</v>
      </c>
      <c r="L74" s="181">
        <f>'[2]2020'!M40</f>
        <v>0</v>
      </c>
      <c r="M74" s="181">
        <f>'[2]2020'!N40</f>
        <v>0</v>
      </c>
      <c r="N74" s="42"/>
      <c r="O74" s="42"/>
      <c r="P74" s="43"/>
    </row>
    <row r="75" spans="1:16" s="25" customFormat="1" ht="14.1" customHeight="1" x14ac:dyDescent="0.2">
      <c r="N75" s="43"/>
      <c r="O75" s="30"/>
      <c r="P75" s="3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480314960629921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56:C56 D56:M56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8"/>
  <dimension ref="A1:Q75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1.7109375" style="44" customWidth="1"/>
    <col min="2" max="4" width="10" style="44" bestFit="1" customWidth="1"/>
    <col min="5" max="5" width="9.85546875" style="44" customWidth="1"/>
    <col min="6" max="10" width="10" style="44" bestFit="1" customWidth="1"/>
    <col min="11" max="11" width="10" style="44" customWidth="1"/>
    <col min="12" max="12" width="9.5703125" style="44" customWidth="1"/>
    <col min="13" max="13" width="10" style="44" bestFit="1" customWidth="1"/>
    <col min="14" max="14" width="10.85546875" style="212" customWidth="1"/>
    <col min="15" max="15" width="10" style="44" bestFit="1" customWidth="1"/>
    <col min="16" max="16" width="9.140625" style="44"/>
    <col min="17" max="17" width="9.28515625" style="44" bestFit="1" customWidth="1"/>
    <col min="18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233"/>
      <c r="O3" s="83"/>
    </row>
    <row r="4" spans="1:15" s="51" customFormat="1" ht="12.6" customHeight="1" thickBot="1" x14ac:dyDescent="0.25">
      <c r="A4" s="589" t="s">
        <v>30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1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82</v>
      </c>
      <c r="B7" s="26">
        <v>33</v>
      </c>
      <c r="C7" s="26">
        <v>33</v>
      </c>
      <c r="D7" s="26">
        <v>33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>SUM(B7:M7)</f>
        <v>99</v>
      </c>
      <c r="O7" s="104">
        <f>IFERROR(AVERAGEIF(B7:M7,"&gt;0"),"")</f>
        <v>33</v>
      </c>
    </row>
    <row r="8" spans="1:15" s="25" customFormat="1" ht="12.6" customHeight="1" x14ac:dyDescent="0.2">
      <c r="A8" s="103" t="s">
        <v>417</v>
      </c>
      <c r="B8" s="26">
        <v>149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>SUM(B8:M8)</f>
        <v>149</v>
      </c>
      <c r="O8" s="104">
        <f t="shared" ref="O8:O55" si="0">IFERROR(AVERAGEIF(B8:M8,"&gt;0"),"")</f>
        <v>149</v>
      </c>
    </row>
    <row r="9" spans="1:15" s="25" customFormat="1" ht="12.6" customHeight="1" x14ac:dyDescent="0.2">
      <c r="A9" s="103" t="s">
        <v>122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ref="N9:N17" si="1">SUM(B9:M9)</f>
        <v>0</v>
      </c>
      <c r="O9" s="104" t="str">
        <f t="shared" si="0"/>
        <v/>
      </c>
    </row>
    <row r="10" spans="1:15" s="25" customFormat="1" ht="12.6" customHeight="1" x14ac:dyDescent="0.2">
      <c r="A10" s="103" t="s">
        <v>278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1"/>
        <v>0</v>
      </c>
      <c r="O10" s="104" t="str">
        <f t="shared" si="0"/>
        <v/>
      </c>
    </row>
    <row r="11" spans="1:15" s="25" customFormat="1" ht="12.6" customHeight="1" x14ac:dyDescent="0.2">
      <c r="A11" s="103" t="s">
        <v>614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>SUM(B11:M11)</f>
        <v>0</v>
      </c>
      <c r="O11" s="104" t="str">
        <f t="shared" si="0"/>
        <v/>
      </c>
    </row>
    <row r="12" spans="1:15" s="25" customFormat="1" ht="12.6" customHeight="1" x14ac:dyDescent="0.2">
      <c r="A12" s="103" t="s">
        <v>149</v>
      </c>
      <c r="B12" s="26">
        <v>91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1"/>
        <v>91</v>
      </c>
      <c r="O12" s="104">
        <f t="shared" si="0"/>
        <v>91</v>
      </c>
    </row>
    <row r="13" spans="1:15" s="25" customFormat="1" ht="12.6" customHeight="1" x14ac:dyDescent="0.2">
      <c r="A13" s="103" t="s">
        <v>439</v>
      </c>
      <c r="B13" s="26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>SUM(B13:M13)</f>
        <v>0</v>
      </c>
      <c r="O13" s="104" t="str">
        <f t="shared" si="0"/>
        <v/>
      </c>
    </row>
    <row r="14" spans="1:15" s="25" customFormat="1" ht="12.6" customHeight="1" x14ac:dyDescent="0.2">
      <c r="A14" s="157" t="s">
        <v>167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1"/>
        <v>0</v>
      </c>
      <c r="O14" s="104" t="str">
        <f t="shared" si="0"/>
        <v/>
      </c>
    </row>
    <row r="15" spans="1:15" s="25" customFormat="1" ht="12.6" customHeight="1" x14ac:dyDescent="0.2">
      <c r="A15" s="119" t="s">
        <v>131</v>
      </c>
      <c r="B15" s="26">
        <v>23.96</v>
      </c>
      <c r="C15" s="26">
        <v>167.1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1"/>
        <v>191.06</v>
      </c>
      <c r="O15" s="104">
        <f t="shared" si="0"/>
        <v>95.53</v>
      </c>
    </row>
    <row r="16" spans="1:15" s="25" customFormat="1" ht="12.6" customHeight="1" x14ac:dyDescent="0.2">
      <c r="A16" s="103" t="s">
        <v>182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1"/>
        <v>0</v>
      </c>
      <c r="O16" s="104" t="str">
        <f t="shared" si="0"/>
        <v/>
      </c>
    </row>
    <row r="17" spans="1:15" s="25" customFormat="1" ht="12.6" customHeight="1" x14ac:dyDescent="0.2">
      <c r="A17" s="103" t="s">
        <v>187</v>
      </c>
      <c r="B17" s="26">
        <v>0</v>
      </c>
      <c r="C17" s="26">
        <v>150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1"/>
        <v>150</v>
      </c>
      <c r="O17" s="104">
        <f t="shared" si="0"/>
        <v>150</v>
      </c>
    </row>
    <row r="18" spans="1:15" s="25" customFormat="1" ht="12.6" customHeight="1" x14ac:dyDescent="0.2">
      <c r="A18" s="103" t="s">
        <v>492</v>
      </c>
      <c r="B18" s="26">
        <v>0</v>
      </c>
      <c r="C18" s="26">
        <v>1670.49</v>
      </c>
      <c r="D18" s="26">
        <v>15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ref="N18:N55" si="2">SUM(B18:M18)</f>
        <v>1685.49</v>
      </c>
      <c r="O18" s="104">
        <f t="shared" si="0"/>
        <v>842.745</v>
      </c>
    </row>
    <row r="19" spans="1:15" s="25" customFormat="1" ht="12.6" customHeight="1" x14ac:dyDescent="0.2">
      <c r="A19" s="103" t="s">
        <v>245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2"/>
        <v>0</v>
      </c>
      <c r="O19" s="104" t="str">
        <f t="shared" si="0"/>
        <v/>
      </c>
    </row>
    <row r="20" spans="1:15" s="25" customFormat="1" ht="12.6" customHeight="1" x14ac:dyDescent="0.2">
      <c r="A20" s="103" t="s">
        <v>67</v>
      </c>
      <c r="B20" s="26">
        <v>38.6</v>
      </c>
      <c r="C20" s="26">
        <v>574.41999999999996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2"/>
        <v>613.02</v>
      </c>
      <c r="O20" s="104">
        <f t="shared" si="0"/>
        <v>306.51</v>
      </c>
    </row>
    <row r="21" spans="1:15" s="25" customFormat="1" ht="12.6" customHeight="1" x14ac:dyDescent="0.2">
      <c r="A21" s="103" t="s">
        <v>91</v>
      </c>
      <c r="B21" s="26">
        <v>699</v>
      </c>
      <c r="C21" s="26">
        <v>240</v>
      </c>
      <c r="D21" s="26">
        <v>240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2"/>
        <v>1179</v>
      </c>
      <c r="O21" s="104">
        <f t="shared" si="0"/>
        <v>393</v>
      </c>
    </row>
    <row r="22" spans="1:15" s="25" customFormat="1" ht="12.6" customHeight="1" x14ac:dyDescent="0.2">
      <c r="A22" s="103" t="s">
        <v>272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2"/>
        <v>0</v>
      </c>
      <c r="O22" s="104" t="str">
        <f t="shared" si="0"/>
        <v/>
      </c>
    </row>
    <row r="23" spans="1:15" s="25" customFormat="1" ht="12.6" customHeight="1" x14ac:dyDescent="0.2">
      <c r="A23" s="103" t="s">
        <v>236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2"/>
        <v>0</v>
      </c>
      <c r="O23" s="104" t="str">
        <f t="shared" si="0"/>
        <v/>
      </c>
    </row>
    <row r="24" spans="1:15" s="25" customFormat="1" ht="12.6" customHeight="1" x14ac:dyDescent="0.2">
      <c r="A24" s="103" t="s">
        <v>158</v>
      </c>
      <c r="B24" s="26">
        <v>85</v>
      </c>
      <c r="C24" s="26"/>
      <c r="D24" s="26">
        <v>770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2"/>
        <v>855</v>
      </c>
      <c r="O24" s="104">
        <f t="shared" si="0"/>
        <v>427.5</v>
      </c>
    </row>
    <row r="25" spans="1:15" s="25" customFormat="1" ht="12.6" customHeight="1" x14ac:dyDescent="0.2">
      <c r="A25" s="103" t="s">
        <v>227</v>
      </c>
      <c r="B25" s="26">
        <v>0</v>
      </c>
      <c r="C25" s="26">
        <v>60</v>
      </c>
      <c r="D25" s="26">
        <v>30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2"/>
        <v>90</v>
      </c>
      <c r="O25" s="104">
        <f t="shared" si="0"/>
        <v>45</v>
      </c>
    </row>
    <row r="26" spans="1:15" s="25" customFormat="1" ht="12.6" customHeight="1" x14ac:dyDescent="0.2">
      <c r="A26" s="103" t="s">
        <v>88</v>
      </c>
      <c r="B26" s="26">
        <v>14</v>
      </c>
      <c r="C26" s="26">
        <v>272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2"/>
        <v>286</v>
      </c>
      <c r="O26" s="104">
        <f t="shared" si="0"/>
        <v>143</v>
      </c>
    </row>
    <row r="27" spans="1:15" s="25" customFormat="1" ht="12.6" customHeight="1" x14ac:dyDescent="0.2">
      <c r="A27" s="103" t="s">
        <v>77</v>
      </c>
      <c r="B27" s="26">
        <v>50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2"/>
        <v>50</v>
      </c>
      <c r="O27" s="104">
        <f t="shared" si="0"/>
        <v>50</v>
      </c>
    </row>
    <row r="28" spans="1:15" s="25" customFormat="1" ht="12.6" customHeight="1" x14ac:dyDescent="0.2">
      <c r="A28" s="103" t="s">
        <v>111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2"/>
        <v>0</v>
      </c>
      <c r="O28" s="104" t="str">
        <f t="shared" si="0"/>
        <v/>
      </c>
    </row>
    <row r="29" spans="1:15" s="25" customFormat="1" ht="12.6" customHeight="1" x14ac:dyDescent="0.2">
      <c r="A29" s="103" t="s">
        <v>69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2"/>
        <v>0</v>
      </c>
      <c r="O29" s="104" t="str">
        <f t="shared" si="0"/>
        <v/>
      </c>
    </row>
    <row r="30" spans="1:15" s="25" customFormat="1" ht="12.6" customHeight="1" x14ac:dyDescent="0.2">
      <c r="A30" s="103" t="s">
        <v>126</v>
      </c>
      <c r="B30" s="26">
        <v>0</v>
      </c>
      <c r="C30" s="26">
        <v>0</v>
      </c>
      <c r="D30" s="26">
        <v>320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2"/>
        <v>320</v>
      </c>
      <c r="O30" s="104">
        <f t="shared" si="0"/>
        <v>320</v>
      </c>
    </row>
    <row r="31" spans="1:15" s="25" customFormat="1" ht="12.6" customHeight="1" x14ac:dyDescent="0.2">
      <c r="A31" s="103" t="s">
        <v>76</v>
      </c>
      <c r="B31" s="26">
        <v>902.41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2"/>
        <v>902.41</v>
      </c>
      <c r="O31" s="104">
        <f t="shared" si="0"/>
        <v>902.41</v>
      </c>
    </row>
    <row r="32" spans="1:15" s="25" customFormat="1" ht="12.6" customHeight="1" x14ac:dyDescent="0.2">
      <c r="A32" s="103" t="s">
        <v>295</v>
      </c>
      <c r="B32" s="26">
        <v>0</v>
      </c>
      <c r="C32" s="26">
        <v>0</v>
      </c>
      <c r="D32" s="26">
        <v>100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2"/>
        <v>100</v>
      </c>
      <c r="O32" s="104">
        <f t="shared" si="0"/>
        <v>100</v>
      </c>
    </row>
    <row r="33" spans="1:15" s="25" customFormat="1" ht="12.6" customHeight="1" x14ac:dyDescent="0.2">
      <c r="A33" s="103" t="s">
        <v>217</v>
      </c>
      <c r="B33" s="26">
        <v>0</v>
      </c>
      <c r="C33" s="26">
        <v>0</v>
      </c>
      <c r="D33" s="26">
        <v>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2"/>
        <v>0</v>
      </c>
      <c r="O33" s="104" t="str">
        <f t="shared" si="0"/>
        <v/>
      </c>
    </row>
    <row r="34" spans="1:15" s="25" customFormat="1" ht="12.6" customHeight="1" x14ac:dyDescent="0.2">
      <c r="A34" s="103" t="s">
        <v>176</v>
      </c>
      <c r="B34" s="26">
        <v>0</v>
      </c>
      <c r="C34" s="26">
        <v>822.86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2"/>
        <v>822.86</v>
      </c>
      <c r="O34" s="104">
        <f t="shared" si="0"/>
        <v>822.86</v>
      </c>
    </row>
    <row r="35" spans="1:15" s="25" customFormat="1" ht="12.6" customHeight="1" x14ac:dyDescent="0.2">
      <c r="A35" s="103" t="s">
        <v>118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2"/>
        <v>0</v>
      </c>
      <c r="O35" s="104" t="str">
        <f t="shared" si="0"/>
        <v/>
      </c>
    </row>
    <row r="36" spans="1:15" s="25" customFormat="1" ht="12.6" customHeight="1" x14ac:dyDescent="0.2">
      <c r="A36" s="103" t="s">
        <v>659</v>
      </c>
      <c r="B36" s="26"/>
      <c r="C36" s="26">
        <v>2182.81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79"/>
      <c r="O36" s="104">
        <f t="shared" si="0"/>
        <v>2182.81</v>
      </c>
    </row>
    <row r="37" spans="1:15" s="25" customFormat="1" ht="12.6" customHeight="1" x14ac:dyDescent="0.2">
      <c r="A37" s="103" t="s">
        <v>200</v>
      </c>
      <c r="B37" s="26">
        <v>0</v>
      </c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2"/>
        <v>0</v>
      </c>
      <c r="O37" s="104" t="str">
        <f t="shared" si="0"/>
        <v/>
      </c>
    </row>
    <row r="38" spans="1:15" s="25" customFormat="1" ht="12.6" customHeight="1" x14ac:dyDescent="0.2">
      <c r="A38" s="260" t="s">
        <v>693</v>
      </c>
      <c r="B38" s="26">
        <v>0</v>
      </c>
      <c r="C38" s="26">
        <v>0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2"/>
        <v>0</v>
      </c>
      <c r="O38" s="104" t="str">
        <f t="shared" si="0"/>
        <v/>
      </c>
    </row>
    <row r="39" spans="1:15" s="25" customFormat="1" ht="12.6" customHeight="1" x14ac:dyDescent="0.2">
      <c r="A39" s="260" t="s">
        <v>372</v>
      </c>
      <c r="B39" s="26">
        <v>91.34</v>
      </c>
      <c r="C39" s="26">
        <v>91.34</v>
      </c>
      <c r="D39" s="26">
        <v>91.34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>SUM(B39:M39)</f>
        <v>274.02</v>
      </c>
      <c r="O39" s="104">
        <f t="shared" si="0"/>
        <v>91.339999999999989</v>
      </c>
    </row>
    <row r="40" spans="1:15" s="25" customFormat="1" ht="12.6" customHeight="1" x14ac:dyDescent="0.2">
      <c r="A40" s="103" t="s">
        <v>106</v>
      </c>
      <c r="B40" s="26">
        <v>0</v>
      </c>
      <c r="C40" s="26">
        <v>2400</v>
      </c>
      <c r="D40" s="26">
        <v>500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2"/>
        <v>2900</v>
      </c>
      <c r="O40" s="104">
        <f t="shared" si="0"/>
        <v>1450</v>
      </c>
    </row>
    <row r="41" spans="1:15" s="25" customFormat="1" ht="12.6" customHeight="1" x14ac:dyDescent="0.2">
      <c r="A41" s="103" t="s">
        <v>254</v>
      </c>
      <c r="B41" s="26">
        <v>0</v>
      </c>
      <c r="C41" s="26">
        <v>550</v>
      </c>
      <c r="D41" s="26">
        <v>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2"/>
        <v>550</v>
      </c>
      <c r="O41" s="104">
        <f t="shared" si="0"/>
        <v>550</v>
      </c>
    </row>
    <row r="42" spans="1:15" s="25" customFormat="1" ht="12.6" customHeight="1" x14ac:dyDescent="0.2">
      <c r="A42" s="103" t="s">
        <v>546</v>
      </c>
      <c r="B42" s="26">
        <v>0</v>
      </c>
      <c r="C42" s="26">
        <v>1300</v>
      </c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2"/>
        <v>1300</v>
      </c>
      <c r="O42" s="104">
        <f t="shared" si="0"/>
        <v>1300</v>
      </c>
    </row>
    <row r="43" spans="1:15" s="25" customFormat="1" ht="12.6" customHeight="1" x14ac:dyDescent="0.2">
      <c r="A43" s="103" t="s">
        <v>537</v>
      </c>
      <c r="B43" s="26">
        <v>0</v>
      </c>
      <c r="C43" s="26">
        <v>0</v>
      </c>
      <c r="D43" s="26">
        <v>0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2"/>
        <v>0</v>
      </c>
      <c r="O43" s="104" t="str">
        <f t="shared" si="0"/>
        <v/>
      </c>
    </row>
    <row r="44" spans="1:15" s="25" customFormat="1" ht="12.6" customHeight="1" x14ac:dyDescent="0.2">
      <c r="A44" s="103" t="s">
        <v>501</v>
      </c>
      <c r="B44" s="26">
        <v>0</v>
      </c>
      <c r="C44" s="26">
        <v>0</v>
      </c>
      <c r="D44" s="26">
        <v>1036.05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2"/>
        <v>1036.05</v>
      </c>
      <c r="O44" s="104">
        <f t="shared" si="0"/>
        <v>1036.05</v>
      </c>
    </row>
    <row r="45" spans="1:15" s="25" customFormat="1" ht="12.6" customHeight="1" x14ac:dyDescent="0.2">
      <c r="A45" s="103" t="s">
        <v>353</v>
      </c>
      <c r="B45" s="26">
        <v>0</v>
      </c>
      <c r="C45" s="26">
        <v>0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2"/>
        <v>0</v>
      </c>
      <c r="O45" s="104" t="str">
        <f t="shared" si="0"/>
        <v/>
      </c>
    </row>
    <row r="46" spans="1:15" s="25" customFormat="1" ht="12.6" customHeight="1" x14ac:dyDescent="0.2">
      <c r="A46" s="103" t="s">
        <v>95</v>
      </c>
      <c r="B46" s="26">
        <v>1243.3800000000001</v>
      </c>
      <c r="C46" s="26">
        <v>321.89999999999998</v>
      </c>
      <c r="D46" s="26">
        <v>622.07000000000005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2"/>
        <v>2187.3500000000004</v>
      </c>
      <c r="O46" s="104">
        <f t="shared" si="0"/>
        <v>729.11666666666679</v>
      </c>
    </row>
    <row r="47" spans="1:15" s="25" customFormat="1" ht="12.6" customHeight="1" x14ac:dyDescent="0.2">
      <c r="A47" s="103" t="s">
        <v>105</v>
      </c>
      <c r="B47" s="26">
        <v>300</v>
      </c>
      <c r="C47" s="26">
        <v>0</v>
      </c>
      <c r="D47" s="26">
        <v>105.8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 t="shared" si="2"/>
        <v>405.8</v>
      </c>
      <c r="O47" s="104">
        <f t="shared" si="0"/>
        <v>202.9</v>
      </c>
    </row>
    <row r="48" spans="1:15" s="25" customFormat="1" ht="12.6" customHeight="1" x14ac:dyDescent="0.2">
      <c r="A48" s="103" t="s">
        <v>96</v>
      </c>
      <c r="B48" s="26">
        <v>240</v>
      </c>
      <c r="C48" s="26">
        <v>0</v>
      </c>
      <c r="D48" s="26">
        <v>1547.58</v>
      </c>
      <c r="E48" s="26"/>
      <c r="F48" s="26"/>
      <c r="G48" s="26"/>
      <c r="H48" s="26"/>
      <c r="I48" s="26"/>
      <c r="J48" s="26"/>
      <c r="K48" s="26">
        <v>0</v>
      </c>
      <c r="L48" s="26">
        <v>0</v>
      </c>
      <c r="M48" s="26">
        <v>0</v>
      </c>
      <c r="N48" s="179">
        <f t="shared" si="2"/>
        <v>1787.58</v>
      </c>
      <c r="O48" s="104">
        <f t="shared" si="0"/>
        <v>893.79</v>
      </c>
    </row>
    <row r="49" spans="1:17" s="25" customFormat="1" ht="12.6" customHeight="1" x14ac:dyDescent="0.2">
      <c r="A49" s="103" t="s">
        <v>74</v>
      </c>
      <c r="B49" s="26">
        <v>954</v>
      </c>
      <c r="C49" s="26">
        <v>318</v>
      </c>
      <c r="D49" s="26">
        <v>318</v>
      </c>
      <c r="E49" s="26"/>
      <c r="F49" s="26"/>
      <c r="G49" s="26"/>
      <c r="H49" s="26"/>
      <c r="I49" s="26"/>
      <c r="J49" s="26"/>
      <c r="K49" s="26">
        <v>0</v>
      </c>
      <c r="L49" s="26">
        <v>0</v>
      </c>
      <c r="M49" s="26">
        <v>0</v>
      </c>
      <c r="N49" s="179">
        <f t="shared" si="2"/>
        <v>1590</v>
      </c>
      <c r="O49" s="104">
        <f t="shared" si="0"/>
        <v>530</v>
      </c>
    </row>
    <row r="50" spans="1:17" s="25" customFormat="1" ht="12.6" customHeight="1" x14ac:dyDescent="0.2">
      <c r="A50" s="103" t="s">
        <v>75</v>
      </c>
      <c r="B50" s="26">
        <v>779.12</v>
      </c>
      <c r="C50" s="26">
        <v>726.02</v>
      </c>
      <c r="D50" s="26">
        <v>441.45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si="2"/>
        <v>1946.59</v>
      </c>
      <c r="O50" s="104">
        <f t="shared" si="0"/>
        <v>648.86333333333334</v>
      </c>
    </row>
    <row r="51" spans="1:17" s="25" customFormat="1" ht="12.6" customHeight="1" x14ac:dyDescent="0.2">
      <c r="A51" s="103" t="s">
        <v>269</v>
      </c>
      <c r="B51" s="26">
        <v>0</v>
      </c>
      <c r="C51" s="26">
        <v>0</v>
      </c>
      <c r="D51" s="26">
        <v>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179">
        <f t="shared" si="2"/>
        <v>0</v>
      </c>
      <c r="O51" s="104" t="str">
        <f t="shared" si="0"/>
        <v/>
      </c>
    </row>
    <row r="52" spans="1:17" s="25" customFormat="1" ht="12.6" customHeight="1" x14ac:dyDescent="0.2">
      <c r="A52" s="103" t="s">
        <v>79</v>
      </c>
      <c r="B52" s="26">
        <v>43.5</v>
      </c>
      <c r="C52" s="26">
        <v>105</v>
      </c>
      <c r="D52" s="26">
        <v>46.9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2"/>
        <v>195.4</v>
      </c>
      <c r="O52" s="104">
        <f t="shared" si="0"/>
        <v>65.13333333333334</v>
      </c>
    </row>
    <row r="53" spans="1:17" s="25" customFormat="1" ht="12.6" customHeight="1" x14ac:dyDescent="0.2">
      <c r="A53" s="103" t="s">
        <v>81</v>
      </c>
      <c r="B53" s="26">
        <v>136.38</v>
      </c>
      <c r="C53" s="26">
        <v>130.25</v>
      </c>
      <c r="D53" s="26">
        <v>130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179">
        <f t="shared" si="2"/>
        <v>396.63</v>
      </c>
      <c r="O53" s="104">
        <f t="shared" si="0"/>
        <v>132.21</v>
      </c>
    </row>
    <row r="54" spans="1:17" s="25" customFormat="1" ht="12.6" customHeight="1" x14ac:dyDescent="0.2">
      <c r="A54" s="103" t="s">
        <v>87</v>
      </c>
      <c r="B54" s="26">
        <v>16.09</v>
      </c>
      <c r="C54" s="26">
        <v>0</v>
      </c>
      <c r="D54" s="26">
        <v>1020.94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179">
        <f t="shared" si="2"/>
        <v>1037.03</v>
      </c>
      <c r="O54" s="104">
        <f t="shared" si="0"/>
        <v>518.51499999999999</v>
      </c>
    </row>
    <row r="55" spans="1:17" s="25" customFormat="1" ht="12.6" customHeight="1" x14ac:dyDescent="0.2">
      <c r="A55" s="103" t="s">
        <v>202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179">
        <f t="shared" si="2"/>
        <v>0</v>
      </c>
      <c r="O55" s="104" t="str">
        <f t="shared" si="0"/>
        <v/>
      </c>
    </row>
    <row r="56" spans="1:17" s="25" customFormat="1" ht="12.6" customHeight="1" thickBot="1" x14ac:dyDescent="0.25">
      <c r="A56" s="163" t="s">
        <v>1</v>
      </c>
      <c r="B56" s="173">
        <f t="shared" ref="B56:M56" si="3">SUM(B7:B55)</f>
        <v>5889.7800000000007</v>
      </c>
      <c r="C56" s="173">
        <f t="shared" si="3"/>
        <v>12115.19</v>
      </c>
      <c r="D56" s="173">
        <f t="shared" si="3"/>
        <v>7368.1299999999992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  <c r="I56" s="173">
        <f t="shared" si="3"/>
        <v>0</v>
      </c>
      <c r="J56" s="173">
        <f t="shared" si="3"/>
        <v>0</v>
      </c>
      <c r="K56" s="173">
        <f t="shared" si="3"/>
        <v>0</v>
      </c>
      <c r="L56" s="173">
        <f>SUM(L7:L55)</f>
        <v>0</v>
      </c>
      <c r="M56" s="173">
        <f t="shared" si="3"/>
        <v>0</v>
      </c>
      <c r="N56" s="186">
        <f>SUM(B56:M56)</f>
        <v>25373.1</v>
      </c>
      <c r="O56" s="305">
        <f>IFERROR(AVERAGEIF(B56:M56,"&gt;0"),"")</f>
        <v>8457.6999999999989</v>
      </c>
    </row>
    <row r="57" spans="1:17" s="25" customFormat="1" ht="12.6" customHeight="1" thickBot="1" x14ac:dyDescent="0.2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31"/>
      <c r="Q57" s="76"/>
    </row>
    <row r="58" spans="1:17" s="70" customFormat="1" ht="12.6" customHeight="1" thickBot="1" x14ac:dyDescent="0.25">
      <c r="A58" s="71" t="s">
        <v>2</v>
      </c>
      <c r="B58" s="133">
        <f t="shared" ref="B58:O58" si="4">B6</f>
        <v>43831</v>
      </c>
      <c r="C58" s="134">
        <f t="shared" si="4"/>
        <v>43862</v>
      </c>
      <c r="D58" s="134">
        <f t="shared" si="4"/>
        <v>43891</v>
      </c>
      <c r="E58" s="134">
        <f t="shared" si="4"/>
        <v>43922</v>
      </c>
      <c r="F58" s="134">
        <f t="shared" si="4"/>
        <v>43952</v>
      </c>
      <c r="G58" s="134">
        <f t="shared" si="4"/>
        <v>43983</v>
      </c>
      <c r="H58" s="134">
        <f t="shared" si="4"/>
        <v>44013</v>
      </c>
      <c r="I58" s="134">
        <f t="shared" si="4"/>
        <v>44044</v>
      </c>
      <c r="J58" s="134">
        <f t="shared" si="4"/>
        <v>44075</v>
      </c>
      <c r="K58" s="134">
        <f t="shared" si="4"/>
        <v>44105</v>
      </c>
      <c r="L58" s="134">
        <f t="shared" si="4"/>
        <v>44136</v>
      </c>
      <c r="M58" s="134">
        <f t="shared" si="4"/>
        <v>44166</v>
      </c>
      <c r="N58" s="135" t="str">
        <f t="shared" si="4"/>
        <v>Total</v>
      </c>
      <c r="O58" s="136" t="str">
        <f t="shared" si="4"/>
        <v>Média</v>
      </c>
    </row>
    <row r="59" spans="1:17" s="25" customFormat="1" ht="12.6" customHeight="1" x14ac:dyDescent="0.2">
      <c r="A59" s="109" t="s">
        <v>5</v>
      </c>
      <c r="B59" s="26">
        <v>0</v>
      </c>
      <c r="C59" s="26">
        <v>6000</v>
      </c>
      <c r="D59" s="26">
        <v>6300</v>
      </c>
      <c r="E59" s="26"/>
      <c r="F59" s="26"/>
      <c r="G59" s="26"/>
      <c r="H59" s="26"/>
      <c r="I59" s="26"/>
      <c r="J59" s="26">
        <v>0</v>
      </c>
      <c r="K59" s="26">
        <v>0</v>
      </c>
      <c r="L59" s="26">
        <v>0</v>
      </c>
      <c r="M59" s="26">
        <v>0</v>
      </c>
      <c r="N59" s="207">
        <f t="shared" ref="N59:N68" si="5">SUM(B59:M59)</f>
        <v>12300</v>
      </c>
      <c r="O59" s="104">
        <f>IFERROR(AVERAGEIF(B59:M59,"&gt;0"),"")</f>
        <v>6150</v>
      </c>
    </row>
    <row r="60" spans="1:17" s="25" customFormat="1" ht="12.6" customHeight="1" x14ac:dyDescent="0.2">
      <c r="A60" s="109" t="s">
        <v>527</v>
      </c>
      <c r="B60" s="26">
        <v>0</v>
      </c>
      <c r="C60" s="26">
        <v>0</v>
      </c>
      <c r="D60" s="26">
        <v>0</v>
      </c>
      <c r="E60" s="26"/>
      <c r="F60" s="26"/>
      <c r="G60" s="26"/>
      <c r="H60" s="26"/>
      <c r="I60" s="26"/>
      <c r="J60" s="26">
        <v>0</v>
      </c>
      <c r="K60" s="26">
        <v>0</v>
      </c>
      <c r="L60" s="26">
        <v>0</v>
      </c>
      <c r="M60" s="26">
        <v>0</v>
      </c>
      <c r="N60" s="207">
        <f t="shared" si="5"/>
        <v>0</v>
      </c>
      <c r="O60" s="104" t="str">
        <f t="shared" ref="O60:O67" si="6">IFERROR(AVERAGEIF(B60:M60,"&gt;0"),"")</f>
        <v/>
      </c>
    </row>
    <row r="61" spans="1:17" s="25" customFormat="1" ht="12.6" customHeight="1" x14ac:dyDescent="0.2">
      <c r="A61" s="109" t="s">
        <v>425</v>
      </c>
      <c r="B61" s="26">
        <v>0</v>
      </c>
      <c r="C61" s="26">
        <v>0</v>
      </c>
      <c r="D61" s="26">
        <v>0</v>
      </c>
      <c r="E61" s="26"/>
      <c r="F61" s="26"/>
      <c r="G61" s="26"/>
      <c r="H61" s="26"/>
      <c r="I61" s="26"/>
      <c r="J61" s="26">
        <v>0</v>
      </c>
      <c r="K61" s="26">
        <v>0</v>
      </c>
      <c r="L61" s="26">
        <v>0</v>
      </c>
      <c r="M61" s="26">
        <v>0</v>
      </c>
      <c r="N61" s="207">
        <f>SUM(B61:M61)</f>
        <v>0</v>
      </c>
      <c r="O61" s="104" t="str">
        <f t="shared" si="6"/>
        <v/>
      </c>
    </row>
    <row r="62" spans="1:17" s="25" customFormat="1" ht="12.6" customHeight="1" x14ac:dyDescent="0.2">
      <c r="A62" s="109" t="s">
        <v>430</v>
      </c>
      <c r="B62" s="26">
        <v>0</v>
      </c>
      <c r="C62" s="26">
        <v>0</v>
      </c>
      <c r="D62" s="26">
        <v>0</v>
      </c>
      <c r="E62" s="26"/>
      <c r="F62" s="26"/>
      <c r="G62" s="26"/>
      <c r="H62" s="26"/>
      <c r="I62" s="26"/>
      <c r="J62" s="26">
        <v>0</v>
      </c>
      <c r="K62" s="26">
        <v>0</v>
      </c>
      <c r="L62" s="26">
        <v>0</v>
      </c>
      <c r="M62" s="26">
        <v>0</v>
      </c>
      <c r="N62" s="207">
        <f>SUM(B62:M62)</f>
        <v>0</v>
      </c>
      <c r="O62" s="104" t="str">
        <f t="shared" si="6"/>
        <v/>
      </c>
    </row>
    <row r="63" spans="1:17" s="25" customFormat="1" ht="12.6" customHeight="1" x14ac:dyDescent="0.2">
      <c r="A63" s="109" t="s">
        <v>148</v>
      </c>
      <c r="B63" s="26">
        <v>0</v>
      </c>
      <c r="C63" s="26">
        <v>0</v>
      </c>
      <c r="D63" s="26">
        <v>0</v>
      </c>
      <c r="E63" s="26"/>
      <c r="F63" s="26"/>
      <c r="G63" s="26"/>
      <c r="H63" s="26"/>
      <c r="I63" s="26"/>
      <c r="J63" s="26">
        <v>0</v>
      </c>
      <c r="K63" s="26">
        <v>0</v>
      </c>
      <c r="L63" s="26">
        <v>0</v>
      </c>
      <c r="M63" s="26">
        <v>0</v>
      </c>
      <c r="N63" s="207">
        <f>SUM(B63:M63)</f>
        <v>0</v>
      </c>
      <c r="O63" s="104" t="str">
        <f t="shared" si="6"/>
        <v/>
      </c>
    </row>
    <row r="64" spans="1:17" s="25" customFormat="1" ht="12.6" customHeight="1" x14ac:dyDescent="0.2">
      <c r="A64" s="109" t="s">
        <v>61</v>
      </c>
      <c r="B64" s="26">
        <v>0</v>
      </c>
      <c r="C64" s="26">
        <v>0</v>
      </c>
      <c r="D64" s="26">
        <v>312</v>
      </c>
      <c r="E64" s="26"/>
      <c r="F64" s="26"/>
      <c r="G64" s="26"/>
      <c r="H64" s="26"/>
      <c r="I64" s="26"/>
      <c r="J64" s="26">
        <v>0</v>
      </c>
      <c r="K64" s="26">
        <v>0</v>
      </c>
      <c r="L64" s="26">
        <v>0</v>
      </c>
      <c r="M64" s="26">
        <v>0</v>
      </c>
      <c r="N64" s="207">
        <f t="shared" si="5"/>
        <v>312</v>
      </c>
      <c r="O64" s="104">
        <f t="shared" si="6"/>
        <v>312</v>
      </c>
    </row>
    <row r="65" spans="1:16" s="25" customFormat="1" ht="12.6" customHeight="1" x14ac:dyDescent="0.2">
      <c r="A65" s="110" t="s">
        <v>3</v>
      </c>
      <c r="B65" s="26">
        <v>925.5</v>
      </c>
      <c r="C65" s="26">
        <v>144.1</v>
      </c>
      <c r="D65" s="26">
        <v>50</v>
      </c>
      <c r="E65" s="26"/>
      <c r="F65" s="26"/>
      <c r="G65" s="26"/>
      <c r="H65" s="26"/>
      <c r="I65" s="26"/>
      <c r="J65" s="26">
        <v>0</v>
      </c>
      <c r="K65" s="26">
        <v>0</v>
      </c>
      <c r="L65" s="26">
        <v>0</v>
      </c>
      <c r="M65" s="26">
        <v>0</v>
      </c>
      <c r="N65" s="207">
        <f t="shared" si="5"/>
        <v>1119.5999999999999</v>
      </c>
      <c r="O65" s="104">
        <f t="shared" si="6"/>
        <v>373.2</v>
      </c>
    </row>
    <row r="66" spans="1:16" s="25" customFormat="1" ht="12.6" customHeight="1" x14ac:dyDescent="0.2">
      <c r="A66" s="110" t="s">
        <v>65</v>
      </c>
      <c r="B66" s="26">
        <v>35.450000000000003</v>
      </c>
      <c r="C66" s="26">
        <v>12.72</v>
      </c>
      <c r="D66" s="26">
        <v>10.93</v>
      </c>
      <c r="E66" s="26"/>
      <c r="F66" s="26"/>
      <c r="G66" s="26"/>
      <c r="H66" s="26"/>
      <c r="I66" s="26"/>
      <c r="J66" s="26">
        <v>0</v>
      </c>
      <c r="K66" s="26">
        <v>0</v>
      </c>
      <c r="L66" s="26">
        <v>0</v>
      </c>
      <c r="M66" s="26">
        <v>0</v>
      </c>
      <c r="N66" s="207">
        <f>SUM(B66:M66)</f>
        <v>59.1</v>
      </c>
      <c r="O66" s="104">
        <f t="shared" si="6"/>
        <v>19.7</v>
      </c>
    </row>
    <row r="67" spans="1:16" s="25" customFormat="1" ht="12.6" customHeight="1" x14ac:dyDescent="0.2">
      <c r="A67" s="110" t="s">
        <v>508</v>
      </c>
      <c r="B67" s="26">
        <v>0</v>
      </c>
      <c r="C67" s="26">
        <v>0</v>
      </c>
      <c r="D67" s="26">
        <v>1100</v>
      </c>
      <c r="E67" s="26"/>
      <c r="F67" s="26"/>
      <c r="G67" s="26"/>
      <c r="H67" s="26"/>
      <c r="I67" s="26"/>
      <c r="J67" s="26">
        <v>0</v>
      </c>
      <c r="K67" s="26">
        <v>0</v>
      </c>
      <c r="L67" s="26">
        <v>0</v>
      </c>
      <c r="M67" s="26">
        <v>0</v>
      </c>
      <c r="N67" s="207">
        <f t="shared" si="5"/>
        <v>1100</v>
      </c>
      <c r="O67" s="104">
        <f t="shared" si="6"/>
        <v>1100</v>
      </c>
    </row>
    <row r="68" spans="1:16" s="25" customFormat="1" ht="12.6" customHeight="1" thickBot="1" x14ac:dyDescent="0.25">
      <c r="A68" s="171" t="s">
        <v>1</v>
      </c>
      <c r="B68" s="172">
        <f t="shared" ref="B68:M68" si="7">SUM(B59:B67)</f>
        <v>960.95</v>
      </c>
      <c r="C68" s="172">
        <f t="shared" si="7"/>
        <v>6156.8200000000006</v>
      </c>
      <c r="D68" s="172">
        <f t="shared" si="7"/>
        <v>7772.93</v>
      </c>
      <c r="E68" s="172">
        <f t="shared" si="7"/>
        <v>0</v>
      </c>
      <c r="F68" s="172">
        <f>SUM(F59:F67)</f>
        <v>0</v>
      </c>
      <c r="G68" s="172">
        <f>SUM(G59:G67)</f>
        <v>0</v>
      </c>
      <c r="H68" s="172">
        <f t="shared" si="7"/>
        <v>0</v>
      </c>
      <c r="I68" s="172">
        <f>SUM(I59:I67)</f>
        <v>0</v>
      </c>
      <c r="J68" s="172">
        <f t="shared" si="7"/>
        <v>0</v>
      </c>
      <c r="K68" s="172">
        <f t="shared" si="7"/>
        <v>0</v>
      </c>
      <c r="L68" s="172">
        <f t="shared" si="7"/>
        <v>0</v>
      </c>
      <c r="M68" s="172">
        <f t="shared" si="7"/>
        <v>0</v>
      </c>
      <c r="N68" s="172">
        <f t="shared" si="5"/>
        <v>14890.7</v>
      </c>
      <c r="O68" s="294">
        <f>IFERROR(AVERAGEIF(B68:M68,"&gt;0"),"")</f>
        <v>4963.5666666666666</v>
      </c>
    </row>
    <row r="69" spans="1:16" s="25" customFormat="1" ht="12.6" customHeight="1" thickBot="1" x14ac:dyDescent="0.25">
      <c r="N69" s="34"/>
    </row>
    <row r="70" spans="1:16" s="34" customFormat="1" ht="12.6" customHeight="1" thickBot="1" x14ac:dyDescent="0.25">
      <c r="A70" s="182" t="s">
        <v>9</v>
      </c>
      <c r="B70" s="181">
        <f>'[2]2020'!C41</f>
        <v>11235.81</v>
      </c>
      <c r="C70" s="181">
        <f>'[2]2020'!D41</f>
        <v>16883.330000000002</v>
      </c>
      <c r="D70" s="181">
        <f>'[2]2020'!E41</f>
        <v>16818.05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f>'[2]2020'!K41</f>
        <v>0</v>
      </c>
      <c r="K70" s="181">
        <f>'[2]2020'!L41</f>
        <v>0</v>
      </c>
      <c r="L70" s="181">
        <f>'[2]2020'!M41</f>
        <v>0</v>
      </c>
      <c r="M70" s="181">
        <f>'[2]2020'!N41</f>
        <v>0</v>
      </c>
      <c r="N70" s="43"/>
      <c r="O70" s="43"/>
    </row>
    <row r="71" spans="1:16" s="25" customFormat="1" ht="14.1" customHeight="1" x14ac:dyDescent="0.2">
      <c r="N71" s="34"/>
    </row>
    <row r="72" spans="1:16" s="25" customFormat="1" ht="14.1" customHeight="1" x14ac:dyDescent="0.2">
      <c r="N72" s="34"/>
    </row>
    <row r="73" spans="1:16" s="25" customFormat="1" ht="14.1" customHeight="1" x14ac:dyDescent="0.2">
      <c r="N73" s="34"/>
    </row>
    <row r="74" spans="1:16" s="25" customFormat="1" ht="14.1" customHeight="1" x14ac:dyDescent="0.2">
      <c r="N74" s="34"/>
      <c r="O74" s="30"/>
      <c r="P74" s="30"/>
    </row>
    <row r="75" spans="1:16" x14ac:dyDescent="0.2">
      <c r="B75" s="25"/>
      <c r="O75" s="96"/>
      <c r="P75" s="96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78740157480314965" right="0" top="0.39370078740157483" bottom="0.39370078740157483" header="0.51181102362204722" footer="0.51181102362204722"/>
  <pageSetup paperSize="9" scale="65" firstPageNumber="0" orientation="landscape" horizontalDpi="300" verticalDpi="300" r:id="rId1"/>
  <headerFooter alignWithMargins="0"/>
  <ignoredErrors>
    <ignoredError sqref="B56:M56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9"/>
  <dimension ref="A1:O68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5.85546875" style="44" customWidth="1"/>
    <col min="2" max="2" width="9" style="44" customWidth="1"/>
    <col min="3" max="3" width="9" style="44" bestFit="1" customWidth="1"/>
    <col min="4" max="4" width="10" style="25" bestFit="1" customWidth="1"/>
    <col min="5" max="5" width="10" style="44" bestFit="1" customWidth="1"/>
    <col min="6" max="8" width="9" style="44" bestFit="1" customWidth="1"/>
    <col min="9" max="9" width="10" style="44" bestFit="1" customWidth="1"/>
    <col min="10" max="10" width="10.140625" style="44" customWidth="1"/>
    <col min="11" max="12" width="9" style="44" bestFit="1" customWidth="1"/>
    <col min="13" max="13" width="10.7109375" style="44" customWidth="1"/>
    <col min="14" max="14" width="11.140625" style="212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45"/>
      <c r="B3" s="46"/>
      <c r="C3" s="46"/>
      <c r="D3" s="45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29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0">
        <v>43831</v>
      </c>
      <c r="C6" s="100">
        <v>43862</v>
      </c>
      <c r="D6" s="100">
        <v>43891</v>
      </c>
      <c r="E6" s="100">
        <v>43922</v>
      </c>
      <c r="F6" s="100">
        <v>43952</v>
      </c>
      <c r="G6" s="100">
        <v>43983</v>
      </c>
      <c r="H6" s="100">
        <v>44013</v>
      </c>
      <c r="I6" s="100">
        <v>44044</v>
      </c>
      <c r="J6" s="100">
        <v>44075</v>
      </c>
      <c r="K6" s="100">
        <v>44105</v>
      </c>
      <c r="L6" s="100">
        <v>44136</v>
      </c>
      <c r="M6" s="100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574</v>
      </c>
      <c r="B7" s="26">
        <v>12.5</v>
      </c>
      <c r="C7" s="26">
        <v>25</v>
      </c>
      <c r="D7" s="307">
        <v>25</v>
      </c>
      <c r="E7" s="26"/>
      <c r="F7" s="26"/>
      <c r="G7" s="26"/>
      <c r="H7" s="26"/>
      <c r="I7" s="26"/>
      <c r="J7" s="26">
        <v>0</v>
      </c>
      <c r="K7" s="26">
        <v>0</v>
      </c>
      <c r="L7" s="26">
        <v>0</v>
      </c>
      <c r="M7" s="26">
        <v>0</v>
      </c>
      <c r="N7" s="179">
        <f>SUM(B7:M7)</f>
        <v>62.5</v>
      </c>
      <c r="O7" s="104">
        <f>IFERROR(AVERAGEIF(B7:M7,"&gt;0"),"")</f>
        <v>20.833333333333332</v>
      </c>
    </row>
    <row r="8" spans="1:15" s="25" customFormat="1" ht="12.6" customHeight="1" x14ac:dyDescent="0.2">
      <c r="A8" s="103" t="s">
        <v>113</v>
      </c>
      <c r="B8" s="26">
        <v>0</v>
      </c>
      <c r="C8" s="26">
        <v>263.81</v>
      </c>
      <c r="D8" s="307">
        <v>0</v>
      </c>
      <c r="E8" s="26"/>
      <c r="F8" s="26"/>
      <c r="G8" s="26"/>
      <c r="H8" s="26"/>
      <c r="I8" s="26"/>
      <c r="J8" s="26">
        <v>0</v>
      </c>
      <c r="K8" s="26">
        <v>0</v>
      </c>
      <c r="L8" s="26">
        <v>0</v>
      </c>
      <c r="M8" s="26">
        <v>0</v>
      </c>
      <c r="N8" s="179">
        <f>SUM(B8:M8)</f>
        <v>263.81</v>
      </c>
      <c r="O8" s="104">
        <f t="shared" ref="O8:O54" si="0">IFERROR(AVERAGEIF(B8:M8,"&gt;0"),"")</f>
        <v>263.81</v>
      </c>
    </row>
    <row r="9" spans="1:15" s="25" customFormat="1" ht="12.6" customHeight="1" x14ac:dyDescent="0.2">
      <c r="A9" s="103" t="s">
        <v>677</v>
      </c>
      <c r="B9" s="26">
        <v>0</v>
      </c>
      <c r="C9" s="26"/>
      <c r="D9" s="307">
        <v>0</v>
      </c>
      <c r="E9" s="26"/>
      <c r="F9" s="26"/>
      <c r="G9" s="26"/>
      <c r="H9" s="26"/>
      <c r="I9" s="26"/>
      <c r="J9" s="26">
        <v>0</v>
      </c>
      <c r="K9" s="26">
        <v>0</v>
      </c>
      <c r="L9" s="26">
        <v>0</v>
      </c>
      <c r="M9" s="26">
        <v>0</v>
      </c>
      <c r="N9" s="179">
        <f>SUM(B9:M9)</f>
        <v>0</v>
      </c>
      <c r="O9" s="104" t="str">
        <f t="shared" si="0"/>
        <v/>
      </c>
    </row>
    <row r="10" spans="1:15" s="25" customFormat="1" ht="12.6" customHeight="1" x14ac:dyDescent="0.2">
      <c r="A10" s="103" t="s">
        <v>509</v>
      </c>
      <c r="B10" s="26">
        <v>171</v>
      </c>
      <c r="C10" s="26"/>
      <c r="D10" s="307">
        <v>30</v>
      </c>
      <c r="E10" s="26"/>
      <c r="F10" s="26"/>
      <c r="G10" s="26"/>
      <c r="H10" s="26"/>
      <c r="I10" s="26"/>
      <c r="J10" s="26">
        <v>0</v>
      </c>
      <c r="K10" s="26">
        <v>0</v>
      </c>
      <c r="L10" s="26">
        <v>0</v>
      </c>
      <c r="M10" s="26">
        <v>0</v>
      </c>
      <c r="N10" s="179">
        <f t="shared" ref="N10:N23" si="1">SUM(B10:M10)</f>
        <v>201</v>
      </c>
      <c r="O10" s="104">
        <f t="shared" si="0"/>
        <v>100.5</v>
      </c>
    </row>
    <row r="11" spans="1:15" s="70" customFormat="1" ht="12.6" customHeight="1" x14ac:dyDescent="0.2">
      <c r="A11" s="150" t="s">
        <v>278</v>
      </c>
      <c r="B11" s="26">
        <v>0</v>
      </c>
      <c r="C11" s="26"/>
      <c r="D11" s="307">
        <v>60</v>
      </c>
      <c r="E11" s="26"/>
      <c r="F11" s="26"/>
      <c r="G11" s="26"/>
      <c r="H11" s="26"/>
      <c r="I11" s="26"/>
      <c r="J11" s="26">
        <v>0</v>
      </c>
      <c r="K11" s="26">
        <v>0</v>
      </c>
      <c r="L11" s="26">
        <v>0</v>
      </c>
      <c r="M11" s="26">
        <v>0</v>
      </c>
      <c r="N11" s="213">
        <f>SUM(B11:M11)</f>
        <v>60</v>
      </c>
      <c r="O11" s="104">
        <f t="shared" si="0"/>
        <v>60</v>
      </c>
    </row>
    <row r="12" spans="1:15" s="70" customFormat="1" ht="12.6" customHeight="1" x14ac:dyDescent="0.2">
      <c r="A12" s="150" t="s">
        <v>613</v>
      </c>
      <c r="B12" s="26">
        <v>0</v>
      </c>
      <c r="C12" s="26"/>
      <c r="D12" s="307">
        <v>1735.5</v>
      </c>
      <c r="E12" s="26"/>
      <c r="F12" s="26"/>
      <c r="G12" s="26"/>
      <c r="H12" s="26"/>
      <c r="I12" s="26"/>
      <c r="J12" s="26">
        <v>0</v>
      </c>
      <c r="K12" s="26">
        <v>0</v>
      </c>
      <c r="L12" s="26">
        <v>0</v>
      </c>
      <c r="M12" s="26">
        <v>0</v>
      </c>
      <c r="N12" s="213"/>
      <c r="O12" s="104">
        <f t="shared" si="0"/>
        <v>1735.5</v>
      </c>
    </row>
    <row r="13" spans="1:15" s="25" customFormat="1" ht="12.6" customHeight="1" x14ac:dyDescent="0.2">
      <c r="A13" s="103" t="s">
        <v>131</v>
      </c>
      <c r="B13" s="26">
        <v>0</v>
      </c>
      <c r="C13" s="26"/>
      <c r="D13" s="307">
        <v>72.56</v>
      </c>
      <c r="E13" s="26"/>
      <c r="F13" s="26"/>
      <c r="G13" s="26"/>
      <c r="H13" s="26"/>
      <c r="I13" s="26"/>
      <c r="J13" s="26">
        <v>0</v>
      </c>
      <c r="K13" s="26">
        <v>0</v>
      </c>
      <c r="L13" s="26">
        <v>0</v>
      </c>
      <c r="M13" s="26">
        <v>0</v>
      </c>
      <c r="N13" s="179">
        <f>SUM(B13:M13)</f>
        <v>72.56</v>
      </c>
      <c r="O13" s="104">
        <f t="shared" si="0"/>
        <v>72.56</v>
      </c>
    </row>
    <row r="14" spans="1:15" s="25" customFormat="1" ht="12.6" customHeight="1" x14ac:dyDescent="0.2">
      <c r="A14" s="103" t="s">
        <v>237</v>
      </c>
      <c r="B14" s="26">
        <v>0</v>
      </c>
      <c r="C14" s="26">
        <v>800</v>
      </c>
      <c r="D14" s="307">
        <v>0</v>
      </c>
      <c r="E14" s="26"/>
      <c r="F14" s="26"/>
      <c r="G14" s="26"/>
      <c r="H14" s="26"/>
      <c r="I14" s="26"/>
      <c r="J14" s="26">
        <v>0</v>
      </c>
      <c r="K14" s="26">
        <v>0</v>
      </c>
      <c r="L14" s="26">
        <v>0</v>
      </c>
      <c r="M14" s="26">
        <v>0</v>
      </c>
      <c r="N14" s="179">
        <f>SUM(B14:M14)</f>
        <v>800</v>
      </c>
      <c r="O14" s="104">
        <f t="shared" si="0"/>
        <v>800</v>
      </c>
    </row>
    <row r="15" spans="1:15" s="25" customFormat="1" ht="12.6" customHeight="1" x14ac:dyDescent="0.2">
      <c r="A15" s="103" t="s">
        <v>301</v>
      </c>
      <c r="B15" s="26">
        <v>0</v>
      </c>
      <c r="C15" s="26"/>
      <c r="D15" s="307">
        <v>0</v>
      </c>
      <c r="E15" s="26"/>
      <c r="F15" s="26"/>
      <c r="G15" s="26"/>
      <c r="H15" s="26"/>
      <c r="I15" s="26"/>
      <c r="J15" s="26">
        <v>0</v>
      </c>
      <c r="K15" s="26">
        <v>0</v>
      </c>
      <c r="L15" s="26">
        <v>0</v>
      </c>
      <c r="M15" s="26">
        <v>0</v>
      </c>
      <c r="N15" s="179">
        <f t="shared" si="1"/>
        <v>0</v>
      </c>
      <c r="O15" s="104" t="str">
        <f t="shared" si="0"/>
        <v/>
      </c>
    </row>
    <row r="16" spans="1:15" s="25" customFormat="1" ht="12.6" customHeight="1" x14ac:dyDescent="0.2">
      <c r="A16" s="103" t="s">
        <v>360</v>
      </c>
      <c r="B16" s="26">
        <v>9.4700000000000006</v>
      </c>
      <c r="C16" s="26"/>
      <c r="D16" s="307">
        <v>1420.93</v>
      </c>
      <c r="E16" s="26"/>
      <c r="F16" s="26"/>
      <c r="G16" s="26"/>
      <c r="H16" s="26"/>
      <c r="I16" s="26"/>
      <c r="J16" s="26">
        <v>0</v>
      </c>
      <c r="K16" s="26">
        <v>0</v>
      </c>
      <c r="L16" s="26">
        <v>0</v>
      </c>
      <c r="M16" s="26">
        <v>0</v>
      </c>
      <c r="N16" s="179">
        <f t="shared" si="1"/>
        <v>1430.4</v>
      </c>
      <c r="O16" s="104">
        <f t="shared" si="0"/>
        <v>715.2</v>
      </c>
    </row>
    <row r="17" spans="1:15" s="25" customFormat="1" ht="12.6" customHeight="1" x14ac:dyDescent="0.2">
      <c r="A17" s="103" t="s">
        <v>198</v>
      </c>
      <c r="B17" s="26">
        <v>310</v>
      </c>
      <c r="C17" s="26">
        <v>510.39</v>
      </c>
      <c r="D17" s="307">
        <v>0</v>
      </c>
      <c r="E17" s="26"/>
      <c r="F17" s="26"/>
      <c r="G17" s="26"/>
      <c r="H17" s="26"/>
      <c r="I17" s="26"/>
      <c r="J17" s="26">
        <v>0</v>
      </c>
      <c r="K17" s="26">
        <v>0</v>
      </c>
      <c r="L17" s="26">
        <v>0</v>
      </c>
      <c r="M17" s="26">
        <v>0</v>
      </c>
      <c r="N17" s="179">
        <f t="shared" si="1"/>
        <v>820.39</v>
      </c>
      <c r="O17" s="104">
        <f t="shared" si="0"/>
        <v>410.19499999999999</v>
      </c>
    </row>
    <row r="18" spans="1:15" s="25" customFormat="1" ht="12.6" customHeight="1" x14ac:dyDescent="0.2">
      <c r="A18" s="103" t="s">
        <v>563</v>
      </c>
      <c r="B18" s="26">
        <v>940.1</v>
      </c>
      <c r="C18" s="26"/>
      <c r="D18" s="307">
        <v>1129.8699999999999</v>
      </c>
      <c r="E18" s="26"/>
      <c r="F18" s="26"/>
      <c r="G18" s="26"/>
      <c r="H18" s="26"/>
      <c r="I18" s="26"/>
      <c r="J18" s="26">
        <v>0</v>
      </c>
      <c r="K18" s="26">
        <v>0</v>
      </c>
      <c r="L18" s="26">
        <v>0</v>
      </c>
      <c r="M18" s="26">
        <v>0</v>
      </c>
      <c r="N18" s="179">
        <f t="shared" si="1"/>
        <v>2069.9699999999998</v>
      </c>
      <c r="O18" s="104">
        <f t="shared" si="0"/>
        <v>1034.9849999999999</v>
      </c>
    </row>
    <row r="19" spans="1:15" s="25" customFormat="1" ht="12.6" customHeight="1" x14ac:dyDescent="0.2">
      <c r="A19" s="103" t="s">
        <v>651</v>
      </c>
      <c r="B19" s="26"/>
      <c r="C19" s="26">
        <v>449.4</v>
      </c>
      <c r="D19" s="307">
        <v>0</v>
      </c>
      <c r="E19" s="26"/>
      <c r="F19" s="26"/>
      <c r="G19" s="26"/>
      <c r="H19" s="26"/>
      <c r="I19" s="26"/>
      <c r="J19" s="26">
        <v>0</v>
      </c>
      <c r="K19" s="26">
        <v>0</v>
      </c>
      <c r="L19" s="26">
        <v>0</v>
      </c>
      <c r="M19" s="26">
        <v>0</v>
      </c>
      <c r="N19" s="179"/>
      <c r="O19" s="104">
        <f t="shared" si="0"/>
        <v>449.4</v>
      </c>
    </row>
    <row r="20" spans="1:15" s="25" customFormat="1" ht="12.6" customHeight="1" x14ac:dyDescent="0.2">
      <c r="A20" s="103" t="s">
        <v>67</v>
      </c>
      <c r="B20" s="26">
        <v>0</v>
      </c>
      <c r="C20" s="26"/>
      <c r="D20" s="307">
        <v>59.5</v>
      </c>
      <c r="E20" s="26"/>
      <c r="F20" s="26"/>
      <c r="G20" s="26"/>
      <c r="H20" s="26"/>
      <c r="I20" s="26"/>
      <c r="J20" s="26">
        <v>0</v>
      </c>
      <c r="K20" s="26">
        <v>0</v>
      </c>
      <c r="L20" s="26">
        <v>0</v>
      </c>
      <c r="M20" s="26">
        <v>0</v>
      </c>
      <c r="N20" s="179">
        <f t="shared" si="1"/>
        <v>59.5</v>
      </c>
      <c r="O20" s="104">
        <f t="shared" si="0"/>
        <v>59.5</v>
      </c>
    </row>
    <row r="21" spans="1:15" s="25" customFormat="1" ht="12.6" customHeight="1" x14ac:dyDescent="0.2">
      <c r="A21" s="103" t="s">
        <v>493</v>
      </c>
      <c r="B21" s="26">
        <v>0</v>
      </c>
      <c r="C21" s="26"/>
      <c r="D21" s="307">
        <v>2000</v>
      </c>
      <c r="E21" s="26"/>
      <c r="F21" s="26"/>
      <c r="G21" s="26"/>
      <c r="H21" s="26"/>
      <c r="I21" s="26"/>
      <c r="J21" s="26">
        <v>0</v>
      </c>
      <c r="K21" s="26">
        <v>0</v>
      </c>
      <c r="L21" s="26">
        <v>0</v>
      </c>
      <c r="M21" s="26">
        <v>0</v>
      </c>
      <c r="N21" s="179">
        <f t="shared" si="1"/>
        <v>2000</v>
      </c>
      <c r="O21" s="104">
        <f t="shared" si="0"/>
        <v>2000</v>
      </c>
    </row>
    <row r="22" spans="1:15" s="25" customFormat="1" ht="12.6" customHeight="1" x14ac:dyDescent="0.2">
      <c r="A22" s="103" t="s">
        <v>216</v>
      </c>
      <c r="B22" s="26">
        <v>0</v>
      </c>
      <c r="C22" s="26"/>
      <c r="D22" s="307">
        <v>180</v>
      </c>
      <c r="E22" s="26"/>
      <c r="F22" s="26"/>
      <c r="G22" s="26"/>
      <c r="H22" s="26"/>
      <c r="I22" s="26"/>
      <c r="J22" s="26">
        <v>0</v>
      </c>
      <c r="K22" s="26">
        <v>0</v>
      </c>
      <c r="L22" s="26">
        <v>0</v>
      </c>
      <c r="M22" s="26">
        <v>0</v>
      </c>
      <c r="N22" s="179">
        <f>SUM(B22:M22)</f>
        <v>180</v>
      </c>
      <c r="O22" s="104">
        <f t="shared" si="0"/>
        <v>180</v>
      </c>
    </row>
    <row r="23" spans="1:15" s="25" customFormat="1" ht="12.6" customHeight="1" x14ac:dyDescent="0.2">
      <c r="A23" s="103" t="s">
        <v>159</v>
      </c>
      <c r="B23" s="26">
        <v>0</v>
      </c>
      <c r="C23" s="26"/>
      <c r="D23" s="307">
        <v>24.87</v>
      </c>
      <c r="E23" s="26"/>
      <c r="F23" s="26"/>
      <c r="G23" s="26"/>
      <c r="H23" s="26"/>
      <c r="I23" s="26"/>
      <c r="J23" s="26">
        <v>0</v>
      </c>
      <c r="K23" s="26">
        <v>0</v>
      </c>
      <c r="L23" s="26">
        <v>0</v>
      </c>
      <c r="M23" s="26">
        <v>0</v>
      </c>
      <c r="N23" s="179">
        <f t="shared" si="1"/>
        <v>24.87</v>
      </c>
      <c r="O23" s="104">
        <f t="shared" si="0"/>
        <v>24.87</v>
      </c>
    </row>
    <row r="24" spans="1:15" s="25" customFormat="1" ht="12.6" customHeight="1" x14ac:dyDescent="0.2">
      <c r="A24" s="103" t="s">
        <v>158</v>
      </c>
      <c r="B24" s="26">
        <v>0</v>
      </c>
      <c r="C24" s="26"/>
      <c r="D24" s="307">
        <v>0</v>
      </c>
      <c r="E24" s="26"/>
      <c r="F24" s="26"/>
      <c r="G24" s="26"/>
      <c r="H24" s="26"/>
      <c r="I24" s="26"/>
      <c r="J24" s="26">
        <v>0</v>
      </c>
      <c r="K24" s="26">
        <v>0</v>
      </c>
      <c r="L24" s="26">
        <v>0</v>
      </c>
      <c r="M24" s="26">
        <v>0</v>
      </c>
      <c r="N24" s="179">
        <f t="shared" ref="N24:N55" si="2">SUM(B24:M24)</f>
        <v>0</v>
      </c>
      <c r="O24" s="104" t="str">
        <f t="shared" si="0"/>
        <v/>
      </c>
    </row>
    <row r="25" spans="1:15" s="25" customFormat="1" ht="12.6" customHeight="1" x14ac:dyDescent="0.2">
      <c r="A25" s="103" t="s">
        <v>142</v>
      </c>
      <c r="B25" s="26">
        <v>0</v>
      </c>
      <c r="C25" s="26"/>
      <c r="D25" s="307">
        <v>0</v>
      </c>
      <c r="E25" s="26"/>
      <c r="F25" s="26"/>
      <c r="G25" s="26"/>
      <c r="H25" s="26"/>
      <c r="I25" s="26"/>
      <c r="J25" s="26">
        <v>0</v>
      </c>
      <c r="K25" s="26">
        <v>0</v>
      </c>
      <c r="L25" s="26">
        <v>0</v>
      </c>
      <c r="M25" s="26">
        <v>0</v>
      </c>
      <c r="N25" s="179">
        <f t="shared" si="2"/>
        <v>0</v>
      </c>
      <c r="O25" s="104" t="str">
        <f t="shared" si="0"/>
        <v/>
      </c>
    </row>
    <row r="26" spans="1:15" s="25" customFormat="1" ht="12.6" customHeight="1" x14ac:dyDescent="0.2">
      <c r="A26" s="103" t="s">
        <v>68</v>
      </c>
      <c r="B26" s="26">
        <v>91.23</v>
      </c>
      <c r="C26" s="26"/>
      <c r="D26" s="307">
        <v>688.04</v>
      </c>
      <c r="E26" s="26"/>
      <c r="F26" s="26"/>
      <c r="G26" s="26"/>
      <c r="H26" s="26"/>
      <c r="I26" s="26"/>
      <c r="J26" s="26">
        <v>0</v>
      </c>
      <c r="K26" s="26">
        <v>0</v>
      </c>
      <c r="L26" s="26">
        <v>0</v>
      </c>
      <c r="M26" s="26">
        <v>0</v>
      </c>
      <c r="N26" s="179">
        <f t="shared" si="2"/>
        <v>779.27</v>
      </c>
      <c r="O26" s="104">
        <f t="shared" si="0"/>
        <v>389.63499999999999</v>
      </c>
    </row>
    <row r="27" spans="1:15" s="25" customFormat="1" ht="12.6" customHeight="1" x14ac:dyDescent="0.2">
      <c r="A27" s="103" t="s">
        <v>77</v>
      </c>
      <c r="B27" s="26">
        <v>0</v>
      </c>
      <c r="C27" s="26">
        <v>45</v>
      </c>
      <c r="D27" s="307">
        <v>0</v>
      </c>
      <c r="E27" s="26"/>
      <c r="F27" s="26"/>
      <c r="G27" s="26"/>
      <c r="H27" s="26"/>
      <c r="I27" s="26"/>
      <c r="J27" s="26">
        <v>0</v>
      </c>
      <c r="K27" s="26">
        <v>0</v>
      </c>
      <c r="L27" s="26">
        <v>0</v>
      </c>
      <c r="M27" s="26">
        <v>0</v>
      </c>
      <c r="N27" s="179">
        <f t="shared" si="2"/>
        <v>45</v>
      </c>
      <c r="O27" s="104">
        <f t="shared" si="0"/>
        <v>45</v>
      </c>
    </row>
    <row r="28" spans="1:15" s="25" customFormat="1" ht="12.6" customHeight="1" x14ac:dyDescent="0.2">
      <c r="A28" s="103" t="s">
        <v>111</v>
      </c>
      <c r="B28" s="26">
        <v>12.88</v>
      </c>
      <c r="C28" s="26"/>
      <c r="D28" s="307">
        <v>138.84</v>
      </c>
      <c r="E28" s="26"/>
      <c r="F28" s="26"/>
      <c r="G28" s="26"/>
      <c r="H28" s="26"/>
      <c r="I28" s="26"/>
      <c r="J28" s="26">
        <v>0</v>
      </c>
      <c r="K28" s="26">
        <v>0</v>
      </c>
      <c r="L28" s="26">
        <v>0</v>
      </c>
      <c r="M28" s="26">
        <v>0</v>
      </c>
      <c r="N28" s="179">
        <f t="shared" si="2"/>
        <v>151.72</v>
      </c>
      <c r="O28" s="104">
        <f t="shared" si="0"/>
        <v>75.86</v>
      </c>
    </row>
    <row r="29" spans="1:15" s="25" customFormat="1" ht="12.6" customHeight="1" x14ac:dyDescent="0.2">
      <c r="A29" s="103" t="s">
        <v>69</v>
      </c>
      <c r="B29" s="26">
        <v>25</v>
      </c>
      <c r="C29" s="26"/>
      <c r="D29" s="307">
        <v>36.25</v>
      </c>
      <c r="E29" s="26"/>
      <c r="F29" s="26"/>
      <c r="G29" s="26"/>
      <c r="H29" s="26"/>
      <c r="I29" s="26"/>
      <c r="J29" s="26">
        <v>0</v>
      </c>
      <c r="K29" s="26">
        <v>0</v>
      </c>
      <c r="L29" s="26">
        <v>0</v>
      </c>
      <c r="M29" s="26">
        <v>0</v>
      </c>
      <c r="N29" s="179">
        <f t="shared" si="2"/>
        <v>61.25</v>
      </c>
      <c r="O29" s="104">
        <f t="shared" si="0"/>
        <v>30.625</v>
      </c>
    </row>
    <row r="30" spans="1:15" s="25" customFormat="1" ht="12.6" customHeight="1" x14ac:dyDescent="0.2">
      <c r="A30" s="103" t="s">
        <v>586</v>
      </c>
      <c r="B30" s="26">
        <v>47.5</v>
      </c>
      <c r="C30" s="26">
        <v>525.5</v>
      </c>
      <c r="D30" s="307">
        <v>0</v>
      </c>
      <c r="E30" s="26"/>
      <c r="F30" s="26"/>
      <c r="G30" s="26"/>
      <c r="H30" s="26"/>
      <c r="I30" s="26"/>
      <c r="J30" s="26">
        <v>0</v>
      </c>
      <c r="K30" s="26">
        <v>0</v>
      </c>
      <c r="L30" s="26">
        <v>0</v>
      </c>
      <c r="M30" s="26">
        <v>0</v>
      </c>
      <c r="N30" s="179">
        <f t="shared" si="2"/>
        <v>573</v>
      </c>
      <c r="O30" s="104">
        <f t="shared" si="0"/>
        <v>286.5</v>
      </c>
    </row>
    <row r="31" spans="1:15" s="25" customFormat="1" ht="12.6" customHeight="1" x14ac:dyDescent="0.2">
      <c r="A31" s="103" t="s">
        <v>126</v>
      </c>
      <c r="B31" s="26">
        <v>0</v>
      </c>
      <c r="C31" s="26"/>
      <c r="D31" s="307">
        <v>0</v>
      </c>
      <c r="E31" s="26"/>
      <c r="F31" s="26"/>
      <c r="G31" s="26"/>
      <c r="H31" s="26"/>
      <c r="I31" s="26"/>
      <c r="J31" s="26">
        <v>0</v>
      </c>
      <c r="K31" s="26">
        <v>0</v>
      </c>
      <c r="L31" s="26">
        <v>0</v>
      </c>
      <c r="M31" s="26">
        <v>0</v>
      </c>
      <c r="N31" s="179">
        <f t="shared" si="2"/>
        <v>0</v>
      </c>
      <c r="O31" s="104" t="str">
        <f t="shared" si="0"/>
        <v/>
      </c>
    </row>
    <row r="32" spans="1:15" s="25" customFormat="1" ht="12.6" customHeight="1" x14ac:dyDescent="0.2">
      <c r="A32" s="103" t="s">
        <v>76</v>
      </c>
      <c r="B32" s="26">
        <v>0</v>
      </c>
      <c r="C32" s="26"/>
      <c r="D32" s="307">
        <v>0</v>
      </c>
      <c r="E32" s="26"/>
      <c r="F32" s="26"/>
      <c r="G32" s="26"/>
      <c r="H32" s="26"/>
      <c r="I32" s="26"/>
      <c r="J32" s="26">
        <v>0</v>
      </c>
      <c r="K32" s="26">
        <v>0</v>
      </c>
      <c r="L32" s="26">
        <v>0</v>
      </c>
      <c r="M32" s="26">
        <v>0</v>
      </c>
      <c r="N32" s="179">
        <f t="shared" si="2"/>
        <v>0</v>
      </c>
      <c r="O32" s="104" t="str">
        <f t="shared" si="0"/>
        <v/>
      </c>
    </row>
    <row r="33" spans="1:15" s="25" customFormat="1" ht="12.6" customHeight="1" x14ac:dyDescent="0.2">
      <c r="A33" s="103" t="s">
        <v>217</v>
      </c>
      <c r="B33" s="26">
        <v>1361.63</v>
      </c>
      <c r="C33" s="26"/>
      <c r="D33" s="307">
        <v>7628.97</v>
      </c>
      <c r="E33" s="26"/>
      <c r="F33" s="26"/>
      <c r="G33" s="26"/>
      <c r="H33" s="26"/>
      <c r="I33" s="26"/>
      <c r="J33" s="26">
        <v>0</v>
      </c>
      <c r="K33" s="26">
        <v>0</v>
      </c>
      <c r="L33" s="26">
        <v>0</v>
      </c>
      <c r="M33" s="26">
        <v>0</v>
      </c>
      <c r="N33" s="179">
        <f t="shared" si="2"/>
        <v>8990.6</v>
      </c>
      <c r="O33" s="104">
        <f t="shared" si="0"/>
        <v>4495.3</v>
      </c>
    </row>
    <row r="34" spans="1:15" s="25" customFormat="1" ht="12.6" customHeight="1" x14ac:dyDescent="0.2">
      <c r="A34" s="103" t="s">
        <v>368</v>
      </c>
      <c r="B34" s="26">
        <v>0</v>
      </c>
      <c r="C34" s="26"/>
      <c r="D34" s="307">
        <v>300</v>
      </c>
      <c r="E34" s="26"/>
      <c r="F34" s="26"/>
      <c r="G34" s="26"/>
      <c r="H34" s="26"/>
      <c r="I34" s="26"/>
      <c r="J34" s="26">
        <v>0</v>
      </c>
      <c r="K34" s="26">
        <v>0</v>
      </c>
      <c r="L34" s="26">
        <v>0</v>
      </c>
      <c r="M34" s="26">
        <v>0</v>
      </c>
      <c r="N34" s="179">
        <f t="shared" si="2"/>
        <v>300</v>
      </c>
      <c r="O34" s="104">
        <f t="shared" si="0"/>
        <v>300</v>
      </c>
    </row>
    <row r="35" spans="1:15" s="25" customFormat="1" ht="12.6" customHeight="1" x14ac:dyDescent="0.2">
      <c r="A35" s="260" t="s">
        <v>372</v>
      </c>
      <c r="B35" s="26">
        <v>29.81</v>
      </c>
      <c r="C35" s="26">
        <v>29.81</v>
      </c>
      <c r="D35" s="307">
        <v>29.81</v>
      </c>
      <c r="E35" s="26"/>
      <c r="F35" s="26"/>
      <c r="G35" s="26"/>
      <c r="H35" s="26"/>
      <c r="I35" s="26"/>
      <c r="J35" s="26">
        <v>0</v>
      </c>
      <c r="K35" s="26">
        <v>0</v>
      </c>
      <c r="L35" s="26">
        <v>0</v>
      </c>
      <c r="M35" s="26">
        <v>0</v>
      </c>
      <c r="N35" s="179">
        <f>SUM(B35:M35)</f>
        <v>89.429999999999993</v>
      </c>
      <c r="O35" s="104">
        <f t="shared" si="0"/>
        <v>29.81</v>
      </c>
    </row>
    <row r="36" spans="1:15" s="25" customFormat="1" ht="12.6" customHeight="1" x14ac:dyDescent="0.2">
      <c r="A36" s="103" t="s">
        <v>459</v>
      </c>
      <c r="B36" s="26">
        <v>0</v>
      </c>
      <c r="C36" s="26">
        <v>215.74</v>
      </c>
      <c r="D36" s="307">
        <v>0</v>
      </c>
      <c r="E36" s="26"/>
      <c r="F36" s="26"/>
      <c r="G36" s="26"/>
      <c r="H36" s="26"/>
      <c r="I36" s="26"/>
      <c r="J36" s="26">
        <v>0</v>
      </c>
      <c r="K36" s="26">
        <v>0</v>
      </c>
      <c r="L36" s="26">
        <v>0</v>
      </c>
      <c r="M36" s="26">
        <v>0</v>
      </c>
      <c r="N36" s="179">
        <f t="shared" si="2"/>
        <v>215.74</v>
      </c>
      <c r="O36" s="104">
        <f t="shared" si="0"/>
        <v>215.74</v>
      </c>
    </row>
    <row r="37" spans="1:15" s="25" customFormat="1" ht="12.6" customHeight="1" x14ac:dyDescent="0.2">
      <c r="A37" s="103" t="s">
        <v>106</v>
      </c>
      <c r="B37" s="26">
        <v>900</v>
      </c>
      <c r="C37" s="26">
        <v>200</v>
      </c>
      <c r="D37" s="307">
        <v>3070</v>
      </c>
      <c r="E37" s="26"/>
      <c r="F37" s="26"/>
      <c r="G37" s="26"/>
      <c r="H37" s="26"/>
      <c r="I37" s="26"/>
      <c r="J37" s="26">
        <v>0</v>
      </c>
      <c r="K37" s="26">
        <v>0</v>
      </c>
      <c r="L37" s="26">
        <v>0</v>
      </c>
      <c r="M37" s="26">
        <v>0</v>
      </c>
      <c r="N37" s="179">
        <f t="shared" si="2"/>
        <v>4170</v>
      </c>
      <c r="O37" s="104">
        <f t="shared" si="0"/>
        <v>1390</v>
      </c>
    </row>
    <row r="38" spans="1:15" s="25" customFormat="1" ht="12.6" customHeight="1" x14ac:dyDescent="0.2">
      <c r="A38" s="103" t="s">
        <v>254</v>
      </c>
      <c r="B38" s="26">
        <v>315</v>
      </c>
      <c r="C38" s="26"/>
      <c r="D38" s="307">
        <v>0</v>
      </c>
      <c r="E38" s="26"/>
      <c r="F38" s="26"/>
      <c r="G38" s="26"/>
      <c r="H38" s="26"/>
      <c r="I38" s="26"/>
      <c r="J38" s="26">
        <v>0</v>
      </c>
      <c r="K38" s="26">
        <v>0</v>
      </c>
      <c r="L38" s="26">
        <v>0</v>
      </c>
      <c r="M38" s="26">
        <v>0</v>
      </c>
      <c r="N38" s="179">
        <f>SUM(B38:M38)</f>
        <v>315</v>
      </c>
      <c r="O38" s="104">
        <f t="shared" si="0"/>
        <v>315</v>
      </c>
    </row>
    <row r="39" spans="1:15" s="25" customFormat="1" ht="12.6" customHeight="1" x14ac:dyDescent="0.2">
      <c r="A39" s="103" t="s">
        <v>587</v>
      </c>
      <c r="B39" s="26">
        <v>0</v>
      </c>
      <c r="C39" s="26">
        <v>90</v>
      </c>
      <c r="D39" s="307">
        <v>0</v>
      </c>
      <c r="E39" s="26"/>
      <c r="F39" s="26"/>
      <c r="G39" s="26"/>
      <c r="H39" s="26"/>
      <c r="I39" s="26"/>
      <c r="J39" s="26">
        <v>0</v>
      </c>
      <c r="K39" s="26">
        <v>0</v>
      </c>
      <c r="L39" s="26">
        <v>0</v>
      </c>
      <c r="M39" s="26">
        <v>0</v>
      </c>
      <c r="N39" s="179">
        <f t="shared" si="2"/>
        <v>90</v>
      </c>
      <c r="O39" s="104">
        <f t="shared" si="0"/>
        <v>90</v>
      </c>
    </row>
    <row r="40" spans="1:15" s="25" customFormat="1" ht="12.6" customHeight="1" x14ac:dyDescent="0.2">
      <c r="A40" s="103" t="s">
        <v>533</v>
      </c>
      <c r="B40" s="26">
        <v>0</v>
      </c>
      <c r="C40" s="26"/>
      <c r="D40" s="307">
        <v>0</v>
      </c>
      <c r="E40" s="26"/>
      <c r="F40" s="26"/>
      <c r="G40" s="26"/>
      <c r="H40" s="26"/>
      <c r="I40" s="26"/>
      <c r="J40" s="26">
        <v>0</v>
      </c>
      <c r="K40" s="26">
        <v>0</v>
      </c>
      <c r="L40" s="26">
        <v>0</v>
      </c>
      <c r="M40" s="26">
        <v>0</v>
      </c>
      <c r="N40" s="179">
        <f t="shared" si="2"/>
        <v>0</v>
      </c>
      <c r="O40" s="104" t="str">
        <f t="shared" si="0"/>
        <v/>
      </c>
    </row>
    <row r="41" spans="1:15" s="25" customFormat="1" ht="12.6" customHeight="1" x14ac:dyDescent="0.2">
      <c r="A41" s="103" t="s">
        <v>501</v>
      </c>
      <c r="B41" s="26">
        <v>287.11</v>
      </c>
      <c r="C41" s="26">
        <v>67.05</v>
      </c>
      <c r="D41" s="307">
        <v>57.95</v>
      </c>
      <c r="E41" s="26"/>
      <c r="F41" s="26"/>
      <c r="G41" s="26"/>
      <c r="H41" s="26"/>
      <c r="I41" s="26"/>
      <c r="J41" s="26">
        <v>0</v>
      </c>
      <c r="K41" s="26">
        <v>0</v>
      </c>
      <c r="L41" s="26">
        <v>0</v>
      </c>
      <c r="M41" s="26">
        <v>0</v>
      </c>
      <c r="N41" s="179">
        <f t="shared" si="2"/>
        <v>412.11</v>
      </c>
      <c r="O41" s="104">
        <f t="shared" si="0"/>
        <v>137.37</v>
      </c>
    </row>
    <row r="42" spans="1:15" s="25" customFormat="1" ht="12.6" customHeight="1" x14ac:dyDescent="0.2">
      <c r="A42" s="103" t="s">
        <v>95</v>
      </c>
      <c r="B42" s="26">
        <v>255.5</v>
      </c>
      <c r="C42" s="26">
        <v>190.67</v>
      </c>
      <c r="D42" s="307">
        <v>294.48</v>
      </c>
      <c r="E42" s="26"/>
      <c r="F42" s="26"/>
      <c r="G42" s="26"/>
      <c r="H42" s="26"/>
      <c r="I42" s="26"/>
      <c r="J42" s="26">
        <v>0</v>
      </c>
      <c r="K42" s="26">
        <v>0</v>
      </c>
      <c r="L42" s="26">
        <v>0</v>
      </c>
      <c r="M42" s="26">
        <v>0</v>
      </c>
      <c r="N42" s="179">
        <f t="shared" si="2"/>
        <v>740.65</v>
      </c>
      <c r="O42" s="104">
        <f t="shared" si="0"/>
        <v>246.88333333333333</v>
      </c>
    </row>
    <row r="43" spans="1:15" s="25" customFormat="1" ht="12.6" customHeight="1" x14ac:dyDescent="0.2">
      <c r="A43" s="103" t="s">
        <v>264</v>
      </c>
      <c r="B43" s="26">
        <v>0</v>
      </c>
      <c r="C43" s="26"/>
      <c r="D43" s="307">
        <v>0</v>
      </c>
      <c r="E43" s="26"/>
      <c r="F43" s="26"/>
      <c r="G43" s="26"/>
      <c r="H43" s="26"/>
      <c r="I43" s="26"/>
      <c r="J43" s="26">
        <v>0</v>
      </c>
      <c r="K43" s="26">
        <v>0</v>
      </c>
      <c r="L43" s="26">
        <v>0</v>
      </c>
      <c r="M43" s="26">
        <v>0</v>
      </c>
      <c r="N43" s="179">
        <f t="shared" si="2"/>
        <v>0</v>
      </c>
      <c r="O43" s="104" t="str">
        <f t="shared" si="0"/>
        <v/>
      </c>
    </row>
    <row r="44" spans="1:15" s="25" customFormat="1" ht="12.6" customHeight="1" x14ac:dyDescent="0.2">
      <c r="A44" s="103" t="s">
        <v>96</v>
      </c>
      <c r="B44" s="26">
        <v>219.9</v>
      </c>
      <c r="C44" s="26">
        <v>219.9</v>
      </c>
      <c r="D44" s="307">
        <v>219.9</v>
      </c>
      <c r="E44" s="26"/>
      <c r="F44" s="26"/>
      <c r="G44" s="26"/>
      <c r="H44" s="26"/>
      <c r="I44" s="26"/>
      <c r="J44" s="26">
        <v>0</v>
      </c>
      <c r="K44" s="26">
        <v>0</v>
      </c>
      <c r="L44" s="26">
        <v>0</v>
      </c>
      <c r="M44" s="26">
        <v>0</v>
      </c>
      <c r="N44" s="179">
        <f t="shared" si="2"/>
        <v>659.7</v>
      </c>
      <c r="O44" s="104">
        <f t="shared" si="0"/>
        <v>219.9</v>
      </c>
    </row>
    <row r="45" spans="1:15" s="25" customFormat="1" ht="12.6" customHeight="1" x14ac:dyDescent="0.2">
      <c r="A45" s="103" t="s">
        <v>74</v>
      </c>
      <c r="B45" s="26">
        <v>0</v>
      </c>
      <c r="C45" s="26">
        <v>259.51</v>
      </c>
      <c r="D45" s="307">
        <v>0</v>
      </c>
      <c r="E45" s="26"/>
      <c r="F45" s="26"/>
      <c r="G45" s="26"/>
      <c r="H45" s="26"/>
      <c r="I45" s="26"/>
      <c r="J45" s="26">
        <v>0</v>
      </c>
      <c r="K45" s="26">
        <v>0</v>
      </c>
      <c r="L45" s="26">
        <v>0</v>
      </c>
      <c r="M45" s="26">
        <v>0</v>
      </c>
      <c r="N45" s="179">
        <f t="shared" si="2"/>
        <v>259.51</v>
      </c>
      <c r="O45" s="104">
        <f t="shared" si="0"/>
        <v>259.51</v>
      </c>
    </row>
    <row r="46" spans="1:15" s="25" customFormat="1" ht="12.6" customHeight="1" x14ac:dyDescent="0.2">
      <c r="A46" s="103" t="s">
        <v>75</v>
      </c>
      <c r="B46" s="26">
        <v>543.30999999999995</v>
      </c>
      <c r="C46" s="26"/>
      <c r="D46" s="307">
        <v>423.81</v>
      </c>
      <c r="E46" s="26"/>
      <c r="F46" s="26"/>
      <c r="G46" s="26"/>
      <c r="H46" s="26"/>
      <c r="I46" s="26"/>
      <c r="J46" s="26">
        <v>0</v>
      </c>
      <c r="K46" s="26">
        <v>0</v>
      </c>
      <c r="L46" s="26">
        <v>0</v>
      </c>
      <c r="M46" s="26">
        <v>0</v>
      </c>
      <c r="N46" s="179">
        <f t="shared" si="2"/>
        <v>967.11999999999989</v>
      </c>
      <c r="O46" s="104">
        <f t="shared" si="0"/>
        <v>483.55999999999995</v>
      </c>
    </row>
    <row r="47" spans="1:15" s="25" customFormat="1" ht="12.6" customHeight="1" x14ac:dyDescent="0.2">
      <c r="A47" s="103" t="s">
        <v>112</v>
      </c>
      <c r="B47" s="26">
        <v>0</v>
      </c>
      <c r="C47" s="26">
        <v>180</v>
      </c>
      <c r="D47" s="307">
        <v>300</v>
      </c>
      <c r="E47" s="26"/>
      <c r="F47" s="26"/>
      <c r="G47" s="26"/>
      <c r="H47" s="26"/>
      <c r="I47" s="26"/>
      <c r="J47" s="26">
        <v>0</v>
      </c>
      <c r="K47" s="26">
        <v>0</v>
      </c>
      <c r="L47" s="26">
        <v>0</v>
      </c>
      <c r="M47" s="26">
        <v>0</v>
      </c>
      <c r="N47" s="179">
        <f t="shared" si="2"/>
        <v>480</v>
      </c>
      <c r="O47" s="104">
        <f t="shared" si="0"/>
        <v>240</v>
      </c>
    </row>
    <row r="48" spans="1:15" s="25" customFormat="1" ht="12.6" customHeight="1" x14ac:dyDescent="0.2">
      <c r="A48" s="103" t="s">
        <v>352</v>
      </c>
      <c r="B48" s="26">
        <v>0</v>
      </c>
      <c r="C48" s="26"/>
      <c r="D48" s="307">
        <v>0</v>
      </c>
      <c r="E48" s="26"/>
      <c r="F48" s="26"/>
      <c r="G48" s="26"/>
      <c r="H48" s="26"/>
      <c r="I48" s="26"/>
      <c r="J48" s="26">
        <v>0</v>
      </c>
      <c r="K48" s="26">
        <v>0</v>
      </c>
      <c r="L48" s="26">
        <v>0</v>
      </c>
      <c r="M48" s="26">
        <v>0</v>
      </c>
      <c r="N48" s="179">
        <f t="shared" si="2"/>
        <v>0</v>
      </c>
      <c r="O48" s="104" t="str">
        <f t="shared" si="0"/>
        <v/>
      </c>
    </row>
    <row r="49" spans="1:15" s="25" customFormat="1" ht="12.6" customHeight="1" x14ac:dyDescent="0.2">
      <c r="A49" s="103" t="s">
        <v>107</v>
      </c>
      <c r="B49" s="26">
        <v>0</v>
      </c>
      <c r="C49" s="26"/>
      <c r="D49" s="307">
        <v>0</v>
      </c>
      <c r="E49" s="26"/>
      <c r="F49" s="26"/>
      <c r="G49" s="26"/>
      <c r="H49" s="26"/>
      <c r="I49" s="26"/>
      <c r="J49" s="26">
        <v>0</v>
      </c>
      <c r="K49" s="26">
        <v>0</v>
      </c>
      <c r="L49" s="26">
        <v>0</v>
      </c>
      <c r="M49" s="26">
        <v>0</v>
      </c>
      <c r="N49" s="179">
        <f t="shared" si="2"/>
        <v>0</v>
      </c>
      <c r="O49" s="104" t="str">
        <f t="shared" si="0"/>
        <v/>
      </c>
    </row>
    <row r="50" spans="1:15" s="25" customFormat="1" ht="12.6" customHeight="1" x14ac:dyDescent="0.2">
      <c r="A50" s="103" t="s">
        <v>151</v>
      </c>
      <c r="B50" s="26">
        <v>0</v>
      </c>
      <c r="C50" s="26">
        <v>43.73</v>
      </c>
      <c r="D50" s="307">
        <v>0</v>
      </c>
      <c r="E50" s="26"/>
      <c r="F50" s="26"/>
      <c r="G50" s="26"/>
      <c r="H50" s="26"/>
      <c r="I50" s="26"/>
      <c r="J50" s="26">
        <v>0</v>
      </c>
      <c r="K50" s="26">
        <v>0</v>
      </c>
      <c r="L50" s="26">
        <v>0</v>
      </c>
      <c r="M50" s="26">
        <v>0</v>
      </c>
      <c r="N50" s="179">
        <f t="shared" si="2"/>
        <v>43.73</v>
      </c>
      <c r="O50" s="104">
        <f t="shared" si="0"/>
        <v>43.73</v>
      </c>
    </row>
    <row r="51" spans="1:15" s="25" customFormat="1" ht="12.6" customHeight="1" x14ac:dyDescent="0.2">
      <c r="A51" s="103" t="s">
        <v>79</v>
      </c>
      <c r="B51" s="26">
        <v>42</v>
      </c>
      <c r="C51" s="26">
        <v>42</v>
      </c>
      <c r="D51" s="307">
        <v>42</v>
      </c>
      <c r="E51" s="26"/>
      <c r="F51" s="26"/>
      <c r="G51" s="26"/>
      <c r="H51" s="26"/>
      <c r="I51" s="26"/>
      <c r="J51" s="26">
        <v>0</v>
      </c>
      <c r="K51" s="26">
        <v>0</v>
      </c>
      <c r="L51" s="26">
        <v>0</v>
      </c>
      <c r="M51" s="26">
        <v>0</v>
      </c>
      <c r="N51" s="179">
        <f t="shared" si="2"/>
        <v>126</v>
      </c>
      <c r="O51" s="104">
        <f t="shared" si="0"/>
        <v>42</v>
      </c>
    </row>
    <row r="52" spans="1:15" s="25" customFormat="1" ht="12.6" customHeight="1" x14ac:dyDescent="0.2">
      <c r="A52" s="103" t="s">
        <v>81</v>
      </c>
      <c r="B52" s="26">
        <v>146.38</v>
      </c>
      <c r="C52" s="26">
        <v>150.53</v>
      </c>
      <c r="D52" s="307">
        <v>150.61000000000001</v>
      </c>
      <c r="E52" s="26"/>
      <c r="F52" s="26"/>
      <c r="G52" s="26"/>
      <c r="H52" s="26"/>
      <c r="I52" s="26"/>
      <c r="J52" s="26">
        <v>0</v>
      </c>
      <c r="K52" s="26">
        <v>0</v>
      </c>
      <c r="L52" s="26">
        <v>0</v>
      </c>
      <c r="M52" s="26">
        <v>0</v>
      </c>
      <c r="N52" s="179">
        <f t="shared" si="2"/>
        <v>447.52</v>
      </c>
      <c r="O52" s="104">
        <f t="shared" si="0"/>
        <v>149.17333333333332</v>
      </c>
    </row>
    <row r="53" spans="1:15" s="25" customFormat="1" ht="12.6" customHeight="1" x14ac:dyDescent="0.2">
      <c r="A53" s="103" t="s">
        <v>87</v>
      </c>
      <c r="B53" s="26">
        <v>7.03</v>
      </c>
      <c r="C53" s="26">
        <v>5.86</v>
      </c>
      <c r="D53" s="307">
        <v>0.27</v>
      </c>
      <c r="E53" s="26"/>
      <c r="F53" s="26"/>
      <c r="G53" s="26"/>
      <c r="H53" s="26"/>
      <c r="I53" s="26"/>
      <c r="J53" s="26">
        <v>0</v>
      </c>
      <c r="K53" s="26">
        <v>0</v>
      </c>
      <c r="L53" s="26">
        <v>0</v>
      </c>
      <c r="M53" s="26">
        <v>0</v>
      </c>
      <c r="N53" s="179">
        <f t="shared" si="2"/>
        <v>13.16</v>
      </c>
      <c r="O53" s="104">
        <f t="shared" si="0"/>
        <v>4.3866666666666667</v>
      </c>
    </row>
    <row r="54" spans="1:15" s="25" customFormat="1" ht="12.6" customHeight="1" x14ac:dyDescent="0.2">
      <c r="A54" s="103" t="s">
        <v>202</v>
      </c>
      <c r="B54" s="26">
        <v>0</v>
      </c>
      <c r="C54" s="26"/>
      <c r="D54" s="307">
        <v>0</v>
      </c>
      <c r="E54" s="26"/>
      <c r="F54" s="26"/>
      <c r="G54" s="26"/>
      <c r="H54" s="26"/>
      <c r="I54" s="26"/>
      <c r="J54" s="26">
        <v>0</v>
      </c>
      <c r="K54" s="26">
        <v>0</v>
      </c>
      <c r="L54" s="26">
        <v>0</v>
      </c>
      <c r="M54" s="26">
        <v>0</v>
      </c>
      <c r="N54" s="219">
        <f t="shared" si="2"/>
        <v>0</v>
      </c>
      <c r="O54" s="104" t="str">
        <f t="shared" si="0"/>
        <v/>
      </c>
    </row>
    <row r="55" spans="1:15" s="25" customFormat="1" ht="12.6" customHeight="1" thickBot="1" x14ac:dyDescent="0.25">
      <c r="A55" s="163" t="s">
        <v>1</v>
      </c>
      <c r="B55" s="173">
        <f>SUM(B7:B54)</f>
        <v>5727.35</v>
      </c>
      <c r="C55" s="173">
        <f t="shared" ref="C55:M55" si="3">SUM(C7:C54)</f>
        <v>4313.8999999999987</v>
      </c>
      <c r="D55" s="173">
        <f>SUM(D7:D54)</f>
        <v>20119.160000000003</v>
      </c>
      <c r="E55" s="173">
        <f t="shared" si="3"/>
        <v>0</v>
      </c>
      <c r="F55" s="173">
        <f>SUM(F7:F54)</f>
        <v>0</v>
      </c>
      <c r="G55" s="173">
        <f t="shared" si="3"/>
        <v>0</v>
      </c>
      <c r="H55" s="173">
        <f>SUM(H7:H54)</f>
        <v>0</v>
      </c>
      <c r="I55" s="173">
        <f>SUM(I7:I54)</f>
        <v>0</v>
      </c>
      <c r="J55" s="173">
        <f>SUM(J7:J54)</f>
        <v>0</v>
      </c>
      <c r="K55" s="173">
        <f t="shared" si="3"/>
        <v>0</v>
      </c>
      <c r="L55" s="173">
        <f t="shared" si="3"/>
        <v>0</v>
      </c>
      <c r="M55" s="176">
        <f t="shared" si="3"/>
        <v>0</v>
      </c>
      <c r="N55" s="167">
        <f t="shared" si="2"/>
        <v>30160.410000000003</v>
      </c>
      <c r="O55" s="305">
        <f>IFERROR(AVERAGEIF(B55:M55,"&gt;0"),"")</f>
        <v>10053.470000000001</v>
      </c>
    </row>
    <row r="56" spans="1:15" s="25" customFormat="1" ht="12.6" customHeight="1" thickBo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6"/>
      <c r="O56" s="31"/>
    </row>
    <row r="57" spans="1:15" s="70" customFormat="1" ht="12.6" customHeight="1" thickBot="1" x14ac:dyDescent="0.25">
      <c r="A57" s="71" t="s">
        <v>2</v>
      </c>
      <c r="B57" s="84">
        <f t="shared" ref="B57:M57" si="4">B6</f>
        <v>43831</v>
      </c>
      <c r="C57" s="84">
        <f t="shared" si="4"/>
        <v>43862</v>
      </c>
      <c r="D57" s="84">
        <f t="shared" si="4"/>
        <v>43891</v>
      </c>
      <c r="E57" s="84">
        <f t="shared" si="4"/>
        <v>43922</v>
      </c>
      <c r="F57" s="84">
        <f t="shared" si="4"/>
        <v>43952</v>
      </c>
      <c r="G57" s="84">
        <f t="shared" si="4"/>
        <v>43983</v>
      </c>
      <c r="H57" s="84">
        <f t="shared" si="4"/>
        <v>44013</v>
      </c>
      <c r="I57" s="84">
        <f t="shared" si="4"/>
        <v>44044</v>
      </c>
      <c r="J57" s="84">
        <f t="shared" si="4"/>
        <v>44075</v>
      </c>
      <c r="K57" s="84">
        <f t="shared" si="4"/>
        <v>44105</v>
      </c>
      <c r="L57" s="84">
        <f t="shared" si="4"/>
        <v>44136</v>
      </c>
      <c r="M57" s="84">
        <f t="shared" si="4"/>
        <v>44166</v>
      </c>
      <c r="N57" s="72" t="str">
        <f>'PATO BRANCO'!N6</f>
        <v>Total</v>
      </c>
      <c r="O57" s="71" t="str">
        <f>'PATO BRANCO'!O6</f>
        <v>Média</v>
      </c>
    </row>
    <row r="58" spans="1:15" s="25" customFormat="1" ht="12.6" customHeight="1" x14ac:dyDescent="0.2">
      <c r="A58" s="109" t="s">
        <v>5</v>
      </c>
      <c r="B58" s="26">
        <v>0</v>
      </c>
      <c r="C58" s="26">
        <v>3900</v>
      </c>
      <c r="D58" s="26">
        <v>4095</v>
      </c>
      <c r="E58" s="26"/>
      <c r="F58" s="26"/>
      <c r="G58" s="26"/>
      <c r="H58" s="26"/>
      <c r="I58" s="26"/>
      <c r="J58" s="26">
        <v>0</v>
      </c>
      <c r="K58" s="26">
        <v>0</v>
      </c>
      <c r="L58" s="26">
        <v>0</v>
      </c>
      <c r="M58" s="26">
        <v>0</v>
      </c>
      <c r="N58" s="216">
        <f>SUM(B58:M58)</f>
        <v>7995</v>
      </c>
      <c r="O58" s="104">
        <f>IFERROR(AVERAGEIF(B58:M58,"&gt;0"),"")</f>
        <v>3997.5</v>
      </c>
    </row>
    <row r="59" spans="1:15" s="25" customFormat="1" ht="12.6" customHeight="1" x14ac:dyDescent="0.2">
      <c r="A59" s="109" t="s">
        <v>292</v>
      </c>
      <c r="B59" s="26">
        <v>0</v>
      </c>
      <c r="C59" s="26">
        <v>328.76</v>
      </c>
      <c r="D59" s="26">
        <v>2000</v>
      </c>
      <c r="E59" s="26"/>
      <c r="F59" s="26"/>
      <c r="G59" s="26"/>
      <c r="H59" s="26"/>
      <c r="I59" s="26"/>
      <c r="J59" s="26">
        <v>0</v>
      </c>
      <c r="K59" s="26">
        <v>0</v>
      </c>
      <c r="L59" s="26">
        <v>0</v>
      </c>
      <c r="M59" s="26">
        <v>0</v>
      </c>
      <c r="N59" s="216">
        <f t="shared" ref="N59:N65" si="5">SUM(B59:M59)</f>
        <v>2328.7600000000002</v>
      </c>
      <c r="O59" s="104">
        <f t="shared" ref="O59:O65" si="6">IFERROR(AVERAGEIF(B59:M59,"&gt;0"),"")</f>
        <v>1164.3800000000001</v>
      </c>
    </row>
    <row r="60" spans="1:15" s="25" customFormat="1" ht="12.6" customHeight="1" x14ac:dyDescent="0.2">
      <c r="A60" s="109" t="s">
        <v>321</v>
      </c>
      <c r="B60" s="26">
        <v>0</v>
      </c>
      <c r="C60" s="26">
        <v>0</v>
      </c>
      <c r="D60" s="26">
        <v>0</v>
      </c>
      <c r="E60" s="26"/>
      <c r="F60" s="26"/>
      <c r="G60" s="26"/>
      <c r="H60" s="26"/>
      <c r="I60" s="26"/>
      <c r="J60" s="26">
        <v>0</v>
      </c>
      <c r="K60" s="26">
        <v>0</v>
      </c>
      <c r="L60" s="26">
        <v>0</v>
      </c>
      <c r="M60" s="26">
        <v>0</v>
      </c>
      <c r="N60" s="216">
        <f>SUM(B60:M60)</f>
        <v>0</v>
      </c>
      <c r="O60" s="104" t="str">
        <f t="shared" si="6"/>
        <v/>
      </c>
    </row>
    <row r="61" spans="1:15" s="25" customFormat="1" ht="12.6" customHeight="1" x14ac:dyDescent="0.2">
      <c r="A61" s="109" t="s">
        <v>516</v>
      </c>
      <c r="B61" s="26">
        <v>0</v>
      </c>
      <c r="C61" s="26">
        <v>0</v>
      </c>
      <c r="D61" s="26">
        <v>0</v>
      </c>
      <c r="E61" s="26"/>
      <c r="F61" s="26"/>
      <c r="G61" s="26"/>
      <c r="H61" s="26"/>
      <c r="I61" s="26"/>
      <c r="J61" s="26">
        <v>0</v>
      </c>
      <c r="K61" s="26">
        <v>0</v>
      </c>
      <c r="L61" s="26">
        <v>0</v>
      </c>
      <c r="M61" s="26">
        <v>0</v>
      </c>
      <c r="N61" s="216">
        <f>SUM(B61:M61)</f>
        <v>0</v>
      </c>
      <c r="O61" s="104" t="str">
        <f t="shared" si="6"/>
        <v/>
      </c>
    </row>
    <row r="62" spans="1:15" s="25" customFormat="1" ht="12.6" customHeight="1" x14ac:dyDescent="0.2">
      <c r="A62" s="109" t="s">
        <v>588</v>
      </c>
      <c r="B62" s="26">
        <v>0</v>
      </c>
      <c r="C62" s="26">
        <v>0</v>
      </c>
      <c r="D62" s="26">
        <v>1220</v>
      </c>
      <c r="E62" s="26"/>
      <c r="F62" s="26"/>
      <c r="G62" s="26"/>
      <c r="H62" s="26"/>
      <c r="I62" s="26"/>
      <c r="J62" s="26">
        <v>0</v>
      </c>
      <c r="K62" s="26">
        <v>0</v>
      </c>
      <c r="L62" s="26">
        <v>0</v>
      </c>
      <c r="M62" s="26">
        <v>0</v>
      </c>
      <c r="N62" s="216">
        <f>SUM(B62:M62)</f>
        <v>1220</v>
      </c>
      <c r="O62" s="104">
        <f t="shared" si="6"/>
        <v>1220</v>
      </c>
    </row>
    <row r="63" spans="1:15" s="25" customFormat="1" ht="12.6" customHeight="1" x14ac:dyDescent="0.2">
      <c r="A63" s="109" t="s">
        <v>148</v>
      </c>
      <c r="B63" s="26">
        <v>0</v>
      </c>
      <c r="C63" s="26">
        <v>0</v>
      </c>
      <c r="D63" s="26">
        <v>5</v>
      </c>
      <c r="E63" s="26"/>
      <c r="F63" s="26"/>
      <c r="G63" s="26"/>
      <c r="H63" s="26"/>
      <c r="I63" s="26"/>
      <c r="J63" s="26">
        <v>0</v>
      </c>
      <c r="K63" s="26">
        <v>0</v>
      </c>
      <c r="L63" s="26">
        <v>0</v>
      </c>
      <c r="M63" s="26">
        <v>0</v>
      </c>
      <c r="N63" s="216">
        <f t="shared" si="5"/>
        <v>5</v>
      </c>
      <c r="O63" s="104">
        <f t="shared" si="6"/>
        <v>5</v>
      </c>
    </row>
    <row r="64" spans="1:15" s="25" customFormat="1" ht="12.6" customHeight="1" x14ac:dyDescent="0.2">
      <c r="A64" s="109" t="s">
        <v>61</v>
      </c>
      <c r="B64" s="26">
        <v>2128</v>
      </c>
      <c r="C64" s="26">
        <v>501</v>
      </c>
      <c r="D64" s="26">
        <v>22331.14</v>
      </c>
      <c r="E64" s="26"/>
      <c r="F64" s="26"/>
      <c r="G64" s="26"/>
      <c r="H64" s="26"/>
      <c r="I64" s="26"/>
      <c r="J64" s="26">
        <v>0</v>
      </c>
      <c r="K64" s="26">
        <v>0</v>
      </c>
      <c r="L64" s="26">
        <v>0</v>
      </c>
      <c r="M64" s="26">
        <v>0</v>
      </c>
      <c r="N64" s="216">
        <f t="shared" si="5"/>
        <v>24960.14</v>
      </c>
      <c r="O64" s="104">
        <f t="shared" si="6"/>
        <v>8320.0466666666671</v>
      </c>
    </row>
    <row r="65" spans="1:15" s="25" customFormat="1" ht="12.6" customHeight="1" x14ac:dyDescent="0.2">
      <c r="A65" s="110" t="s">
        <v>3</v>
      </c>
      <c r="B65" s="26">
        <v>27.25</v>
      </c>
      <c r="C65" s="26">
        <v>72.5</v>
      </c>
      <c r="D65" s="26">
        <v>35.5</v>
      </c>
      <c r="E65" s="26"/>
      <c r="F65" s="26"/>
      <c r="G65" s="26"/>
      <c r="H65" s="26"/>
      <c r="I65" s="26"/>
      <c r="J65" s="26">
        <v>0</v>
      </c>
      <c r="K65" s="26">
        <v>0</v>
      </c>
      <c r="L65" s="26">
        <v>0</v>
      </c>
      <c r="M65" s="26">
        <v>0</v>
      </c>
      <c r="N65" s="179">
        <f t="shared" si="5"/>
        <v>135.25</v>
      </c>
      <c r="O65" s="104">
        <f t="shared" si="6"/>
        <v>45.083333333333336</v>
      </c>
    </row>
    <row r="66" spans="1:15" s="25" customFormat="1" ht="12.6" customHeight="1" thickBot="1" x14ac:dyDescent="0.25">
      <c r="A66" s="171" t="s">
        <v>1</v>
      </c>
      <c r="B66" s="172">
        <f t="shared" ref="B66:M66" si="7">SUM(B58:B65)</f>
        <v>2155.25</v>
      </c>
      <c r="C66" s="172">
        <f>SUM(C58:C65)</f>
        <v>4802.26</v>
      </c>
      <c r="D66" s="172">
        <f t="shared" si="7"/>
        <v>29686.639999999999</v>
      </c>
      <c r="E66" s="172">
        <f t="shared" si="7"/>
        <v>0</v>
      </c>
      <c r="F66" s="172">
        <f t="shared" si="7"/>
        <v>0</v>
      </c>
      <c r="G66" s="172">
        <f t="shared" si="7"/>
        <v>0</v>
      </c>
      <c r="H66" s="172">
        <f t="shared" si="7"/>
        <v>0</v>
      </c>
      <c r="I66" s="172">
        <f t="shared" si="7"/>
        <v>0</v>
      </c>
      <c r="J66" s="172">
        <f t="shared" si="7"/>
        <v>0</v>
      </c>
      <c r="K66" s="172">
        <f t="shared" si="7"/>
        <v>0</v>
      </c>
      <c r="L66" s="172">
        <f t="shared" si="7"/>
        <v>0</v>
      </c>
      <c r="M66" s="172">
        <f t="shared" si="7"/>
        <v>0</v>
      </c>
      <c r="N66" s="172">
        <f>SUM(B66:M66)</f>
        <v>36644.15</v>
      </c>
      <c r="O66" s="294">
        <f>IFERROR(AVERAGEIF(B66:M66,"&gt;0"),"")</f>
        <v>12214.716666666667</v>
      </c>
    </row>
    <row r="67" spans="1:15" s="25" customFormat="1" ht="12.6" customHeight="1" thickBot="1" x14ac:dyDescent="0.25">
      <c r="N67" s="34"/>
    </row>
    <row r="68" spans="1:15" s="34" customFormat="1" ht="12.6" customHeight="1" thickBot="1" x14ac:dyDescent="0.25">
      <c r="A68" s="182" t="s">
        <v>9</v>
      </c>
      <c r="B68" s="181">
        <f>'[2]2020'!C42</f>
        <v>14954.27</v>
      </c>
      <c r="C68" s="181">
        <f>'[2]2020'!D42</f>
        <v>15268.9</v>
      </c>
      <c r="D68" s="181">
        <f>'[2]2020'!E42</f>
        <v>24866.57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f>'[2]2020'!K42</f>
        <v>0</v>
      </c>
      <c r="K68" s="181">
        <f>'[2]2020'!L42</f>
        <v>0</v>
      </c>
      <c r="L68" s="181">
        <f>'[2]2020'!M42</f>
        <v>0</v>
      </c>
      <c r="M68" s="181">
        <f>'[2]2020'!N42</f>
        <v>0</v>
      </c>
      <c r="N68" s="43"/>
      <c r="O68" s="43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25" right="0.25" top="0.75" bottom="0.75" header="0.3" footer="0.3"/>
  <pageSetup paperSize="9" scale="75" firstPageNumber="0" orientation="landscape" horizontalDpi="300" verticalDpi="300" r:id="rId1"/>
  <headerFooter alignWithMargins="0"/>
  <ignoredErrors>
    <ignoredError sqref="B55:D55 E55:F55 K55:M55 G55:J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O72"/>
  <sheetViews>
    <sheetView zoomScale="140" zoomScaleNormal="140" workbookViewId="0">
      <selection activeCell="E19" sqref="E19"/>
    </sheetView>
  </sheetViews>
  <sheetFormatPr defaultRowHeight="12.75" x14ac:dyDescent="0.2"/>
  <cols>
    <col min="1" max="1" width="35.7109375" customWidth="1"/>
    <col min="2" max="2" width="9.5703125" customWidth="1"/>
    <col min="3" max="3" width="9.28515625" customWidth="1"/>
    <col min="4" max="4" width="9" customWidth="1"/>
    <col min="5" max="5" width="9.85546875" customWidth="1"/>
    <col min="6" max="6" width="10.5703125" customWidth="1"/>
    <col min="7" max="8" width="10" bestFit="1" customWidth="1"/>
    <col min="9" max="9" width="11" bestFit="1" customWidth="1"/>
    <col min="10" max="10" width="9" style="1" bestFit="1" customWidth="1"/>
    <col min="11" max="12" width="9" bestFit="1" customWidth="1"/>
    <col min="13" max="13" width="10" bestFit="1" customWidth="1"/>
    <col min="14" max="14" width="10.7109375" style="215" customWidth="1"/>
    <col min="15" max="15" width="10" bestFit="1" customWidth="1"/>
  </cols>
  <sheetData>
    <row r="1" spans="1:15" ht="12.6" customHeight="1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ht="12.6" customHeight="1" thickBot="1" x14ac:dyDescent="0.25">
      <c r="A2" s="531" t="str">
        <f>APUCARANA!A2</f>
        <v>Demostrativo de Despesas - JANEIRO 2020 A DEZEMBRO 2020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2.6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4"/>
      <c r="O3" s="3"/>
    </row>
    <row r="4" spans="1:15" ht="12.6" customHeight="1" thickBot="1" x14ac:dyDescent="0.25">
      <c r="A4" s="534" t="s">
        <v>59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6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0"/>
      <c r="O5" s="2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415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>SUM(B7:M7)</f>
        <v>0</v>
      </c>
      <c r="O7" s="104" t="str">
        <f t="shared" ref="O7:O47" si="0">IFERROR(AVERAGEIF(B7:M7,"&gt;0"),"")</f>
        <v/>
      </c>
    </row>
    <row r="8" spans="1:15" s="25" customFormat="1" ht="12.6" customHeight="1" x14ac:dyDescent="0.2">
      <c r="A8" s="103" t="s">
        <v>483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46" si="1">SUM(B8:M8)</f>
        <v>0</v>
      </c>
      <c r="O8" s="104" t="str">
        <f t="shared" si="0"/>
        <v/>
      </c>
    </row>
    <row r="9" spans="1:15" s="25" customFormat="1" ht="12.6" customHeight="1" x14ac:dyDescent="0.2">
      <c r="A9" s="103" t="s">
        <v>309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1"/>
        <v>0</v>
      </c>
      <c r="O9" s="104" t="str">
        <f t="shared" si="0"/>
        <v/>
      </c>
    </row>
    <row r="10" spans="1:15" s="25" customFormat="1" ht="12.6" customHeight="1" x14ac:dyDescent="0.2">
      <c r="A10" s="103" t="s">
        <v>149</v>
      </c>
      <c r="B10" s="26">
        <v>0</v>
      </c>
      <c r="C10" s="26">
        <v>0</v>
      </c>
      <c r="D10" s="26">
        <v>1193.81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1"/>
        <v>1193.81</v>
      </c>
      <c r="O10" s="104">
        <f t="shared" si="0"/>
        <v>1193.81</v>
      </c>
    </row>
    <row r="11" spans="1:15" s="25" customFormat="1" ht="12.6" customHeight="1" x14ac:dyDescent="0.2">
      <c r="A11" s="103" t="s">
        <v>284</v>
      </c>
      <c r="B11" s="26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1"/>
        <v>0</v>
      </c>
      <c r="O11" s="104" t="str">
        <f t="shared" si="0"/>
        <v/>
      </c>
    </row>
    <row r="12" spans="1:15" s="25" customFormat="1" ht="12.6" customHeight="1" x14ac:dyDescent="0.2">
      <c r="A12" s="103" t="s">
        <v>131</v>
      </c>
      <c r="B12" s="26">
        <v>0</v>
      </c>
      <c r="C12" s="26">
        <v>0</v>
      </c>
      <c r="D12" s="26">
        <v>388.5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1"/>
        <v>388.5</v>
      </c>
      <c r="O12" s="104">
        <f t="shared" si="0"/>
        <v>388.5</v>
      </c>
    </row>
    <row r="13" spans="1:15" s="25" customFormat="1" ht="12.6" customHeight="1" x14ac:dyDescent="0.2">
      <c r="A13" s="157" t="s">
        <v>167</v>
      </c>
      <c r="B13" s="26">
        <v>0</v>
      </c>
      <c r="C13" s="26">
        <v>0</v>
      </c>
      <c r="D13" s="26"/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/>
      <c r="O13" s="104"/>
    </row>
    <row r="14" spans="1:15" s="25" customFormat="1" ht="12.6" customHeight="1" x14ac:dyDescent="0.2">
      <c r="A14" s="103" t="s">
        <v>182</v>
      </c>
      <c r="B14" s="26">
        <v>150.31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1"/>
        <v>150.31</v>
      </c>
      <c r="O14" s="104">
        <f t="shared" si="0"/>
        <v>150.31</v>
      </c>
    </row>
    <row r="15" spans="1:15" s="25" customFormat="1" ht="12.6" customHeight="1" x14ac:dyDescent="0.2">
      <c r="A15" s="103" t="s">
        <v>80</v>
      </c>
      <c r="B15" s="26">
        <v>0</v>
      </c>
      <c r="C15" s="26">
        <v>404.16</v>
      </c>
      <c r="D15" s="26">
        <v>496.62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1"/>
        <v>900.78</v>
      </c>
      <c r="O15" s="104">
        <f t="shared" si="0"/>
        <v>450.39</v>
      </c>
    </row>
    <row r="16" spans="1:15" s="25" customFormat="1" ht="12.6" customHeight="1" x14ac:dyDescent="0.2">
      <c r="A16" s="103" t="s">
        <v>67</v>
      </c>
      <c r="B16" s="26">
        <v>75.5</v>
      </c>
      <c r="C16" s="26">
        <v>0</v>
      </c>
      <c r="D16" s="26">
        <v>112.1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1"/>
        <v>187.6</v>
      </c>
      <c r="O16" s="104">
        <f t="shared" si="0"/>
        <v>93.8</v>
      </c>
    </row>
    <row r="17" spans="1:15" s="25" customFormat="1" ht="12.6" customHeight="1" x14ac:dyDescent="0.2">
      <c r="A17" s="103" t="s">
        <v>338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 t="shared" si="1"/>
        <v>0</v>
      </c>
      <c r="O17" s="104" t="str">
        <f t="shared" si="0"/>
        <v/>
      </c>
    </row>
    <row r="18" spans="1:15" s="25" customFormat="1" ht="12.6" customHeight="1" x14ac:dyDescent="0.2">
      <c r="A18" s="103" t="s">
        <v>159</v>
      </c>
      <c r="B18" s="26">
        <v>327.16000000000003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1"/>
        <v>327.16000000000003</v>
      </c>
      <c r="O18" s="104">
        <f t="shared" si="0"/>
        <v>327.16000000000003</v>
      </c>
    </row>
    <row r="19" spans="1:15" s="25" customFormat="1" ht="12.6" customHeight="1" x14ac:dyDescent="0.2">
      <c r="A19" s="103" t="s">
        <v>158</v>
      </c>
      <c r="B19" s="26">
        <v>30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1"/>
        <v>30</v>
      </c>
      <c r="O19" s="104">
        <f t="shared" si="0"/>
        <v>30</v>
      </c>
    </row>
    <row r="20" spans="1:15" s="25" customFormat="1" ht="12.6" customHeight="1" x14ac:dyDescent="0.2">
      <c r="A20" s="103" t="s">
        <v>219</v>
      </c>
      <c r="B20" s="26">
        <v>95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1"/>
        <v>95</v>
      </c>
      <c r="O20" s="104">
        <f t="shared" si="0"/>
        <v>95</v>
      </c>
    </row>
    <row r="21" spans="1:15" s="25" customFormat="1" ht="12.6" customHeight="1" x14ac:dyDescent="0.2">
      <c r="A21" s="103" t="s">
        <v>68</v>
      </c>
      <c r="B21" s="26">
        <v>0</v>
      </c>
      <c r="C21" s="26">
        <v>84</v>
      </c>
      <c r="D21" s="26">
        <v>96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1"/>
        <v>180</v>
      </c>
      <c r="O21" s="104">
        <f t="shared" si="0"/>
        <v>90</v>
      </c>
    </row>
    <row r="22" spans="1:15" s="25" customFormat="1" ht="12.6" customHeight="1" x14ac:dyDescent="0.2">
      <c r="A22" s="103" t="s">
        <v>418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1"/>
        <v>0</v>
      </c>
      <c r="O22" s="104" t="str">
        <f t="shared" si="0"/>
        <v/>
      </c>
    </row>
    <row r="23" spans="1:15" s="25" customFormat="1" ht="12.6" customHeight="1" x14ac:dyDescent="0.2">
      <c r="A23" s="103" t="s">
        <v>616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1"/>
        <v>0</v>
      </c>
      <c r="O23" s="104" t="str">
        <f t="shared" si="0"/>
        <v/>
      </c>
    </row>
    <row r="24" spans="1:15" s="25" customFormat="1" ht="12.6" customHeight="1" x14ac:dyDescent="0.2">
      <c r="A24" s="103" t="s">
        <v>111</v>
      </c>
      <c r="B24" s="26">
        <v>0</v>
      </c>
      <c r="C24" s="26">
        <v>195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1"/>
        <v>195</v>
      </c>
      <c r="O24" s="104">
        <f t="shared" si="0"/>
        <v>195</v>
      </c>
    </row>
    <row r="25" spans="1:15" s="25" customFormat="1" ht="12.6" customHeight="1" x14ac:dyDescent="0.2">
      <c r="A25" s="103" t="s">
        <v>108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1"/>
        <v>0</v>
      </c>
      <c r="O25" s="104" t="str">
        <f t="shared" si="0"/>
        <v/>
      </c>
    </row>
    <row r="26" spans="1:15" s="25" customFormat="1" ht="12.6" customHeight="1" x14ac:dyDescent="0.2">
      <c r="A26" s="103" t="s">
        <v>176</v>
      </c>
      <c r="B26" s="26">
        <v>483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1"/>
        <v>483</v>
      </c>
      <c r="O26" s="104">
        <f t="shared" si="0"/>
        <v>483</v>
      </c>
    </row>
    <row r="27" spans="1:15" s="25" customFormat="1" ht="12.6" customHeight="1" x14ac:dyDescent="0.2">
      <c r="A27" s="103" t="s">
        <v>126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1"/>
        <v>0</v>
      </c>
      <c r="O27" s="104" t="str">
        <f t="shared" si="0"/>
        <v/>
      </c>
    </row>
    <row r="28" spans="1:15" s="25" customFormat="1" ht="12.6" customHeight="1" x14ac:dyDescent="0.2">
      <c r="A28" s="103" t="s">
        <v>69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1"/>
        <v>0</v>
      </c>
      <c r="O28" s="104" t="str">
        <f t="shared" si="0"/>
        <v/>
      </c>
    </row>
    <row r="29" spans="1:15" s="25" customFormat="1" ht="12.6" customHeight="1" x14ac:dyDescent="0.2">
      <c r="A29" s="260" t="s">
        <v>372</v>
      </c>
      <c r="B29" s="26">
        <v>29.81</v>
      </c>
      <c r="C29" s="26">
        <v>29.81</v>
      </c>
      <c r="D29" s="26">
        <v>29.81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1"/>
        <v>89.429999999999993</v>
      </c>
      <c r="O29" s="104">
        <f t="shared" si="0"/>
        <v>29.81</v>
      </c>
    </row>
    <row r="30" spans="1:15" s="25" customFormat="1" ht="12.6" customHeight="1" x14ac:dyDescent="0.2">
      <c r="A30" s="103" t="s">
        <v>147</v>
      </c>
      <c r="B30" s="26">
        <v>1000</v>
      </c>
      <c r="C30" s="26">
        <v>0</v>
      </c>
      <c r="D30" s="26">
        <v>1000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1"/>
        <v>2000</v>
      </c>
      <c r="O30" s="104">
        <f t="shared" si="0"/>
        <v>1000</v>
      </c>
    </row>
    <row r="31" spans="1:15" s="25" customFormat="1" ht="12.6" customHeight="1" x14ac:dyDescent="0.2">
      <c r="A31" s="103" t="s">
        <v>440</v>
      </c>
      <c r="B31" s="26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1"/>
        <v>0</v>
      </c>
      <c r="O31" s="104" t="str">
        <f t="shared" si="0"/>
        <v/>
      </c>
    </row>
    <row r="32" spans="1:15" s="25" customFormat="1" ht="12.6" customHeight="1" x14ac:dyDescent="0.2">
      <c r="A32" s="103" t="s">
        <v>441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1"/>
        <v>0</v>
      </c>
      <c r="O32" s="104" t="str">
        <f t="shared" si="0"/>
        <v/>
      </c>
    </row>
    <row r="33" spans="1:15" s="25" customFormat="1" ht="12.6" customHeight="1" x14ac:dyDescent="0.2">
      <c r="A33" s="103" t="s">
        <v>388</v>
      </c>
      <c r="B33" s="26">
        <v>416.2</v>
      </c>
      <c r="C33" s="26">
        <v>493.75</v>
      </c>
      <c r="D33" s="26">
        <v>551.29999999999995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1"/>
        <v>1461.25</v>
      </c>
      <c r="O33" s="104">
        <f t="shared" si="0"/>
        <v>487.08333333333331</v>
      </c>
    </row>
    <row r="34" spans="1:15" s="25" customFormat="1" ht="12.6" customHeight="1" x14ac:dyDescent="0.2">
      <c r="A34" s="103" t="s">
        <v>72</v>
      </c>
      <c r="B34" s="26">
        <v>626.63</v>
      </c>
      <c r="C34" s="26">
        <v>621.70000000000005</v>
      </c>
      <c r="D34" s="26">
        <v>851.38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1"/>
        <v>2099.71</v>
      </c>
      <c r="O34" s="104">
        <f t="shared" si="0"/>
        <v>699.90333333333331</v>
      </c>
    </row>
    <row r="35" spans="1:15" s="25" customFormat="1" ht="12.6" customHeight="1" x14ac:dyDescent="0.2">
      <c r="A35" s="103" t="s">
        <v>352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1"/>
        <v>0</v>
      </c>
      <c r="O35" s="104" t="str">
        <f t="shared" si="0"/>
        <v/>
      </c>
    </row>
    <row r="36" spans="1:15" s="25" customFormat="1" ht="12.6" customHeight="1" x14ac:dyDescent="0.2">
      <c r="A36" s="103" t="s">
        <v>672</v>
      </c>
      <c r="B36" s="26">
        <v>0</v>
      </c>
      <c r="C36" s="26">
        <v>0</v>
      </c>
      <c r="D36" s="26">
        <v>337.6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1"/>
        <v>337.6</v>
      </c>
      <c r="O36" s="104">
        <f t="shared" si="0"/>
        <v>337.6</v>
      </c>
    </row>
    <row r="37" spans="1:15" s="25" customFormat="1" ht="12.6" customHeight="1" x14ac:dyDescent="0.2">
      <c r="A37" s="103" t="s">
        <v>98</v>
      </c>
      <c r="B37" s="26">
        <v>0</v>
      </c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1"/>
        <v>0</v>
      </c>
      <c r="O37" s="104" t="str">
        <f t="shared" si="0"/>
        <v/>
      </c>
    </row>
    <row r="38" spans="1:15" s="25" customFormat="1" ht="12.6" customHeight="1" x14ac:dyDescent="0.2">
      <c r="A38" s="103" t="s">
        <v>74</v>
      </c>
      <c r="B38" s="26">
        <v>0</v>
      </c>
      <c r="C38" s="26">
        <v>30</v>
      </c>
      <c r="D38" s="26">
        <v>85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1"/>
        <v>115</v>
      </c>
      <c r="O38" s="104">
        <f t="shared" si="0"/>
        <v>57.5</v>
      </c>
    </row>
    <row r="39" spans="1:15" s="25" customFormat="1" ht="12.6" customHeight="1" x14ac:dyDescent="0.2">
      <c r="A39" s="103" t="s">
        <v>75</v>
      </c>
      <c r="B39" s="26">
        <v>494.08</v>
      </c>
      <c r="C39" s="26">
        <v>493.88</v>
      </c>
      <c r="D39" s="26">
        <v>490.33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1"/>
        <v>1478.29</v>
      </c>
      <c r="O39" s="104">
        <f t="shared" si="0"/>
        <v>492.76333333333332</v>
      </c>
    </row>
    <row r="40" spans="1:15" s="25" customFormat="1" ht="12.6" customHeight="1" x14ac:dyDescent="0.2">
      <c r="A40" s="103" t="s">
        <v>336</v>
      </c>
      <c r="B40" s="26">
        <v>0</v>
      </c>
      <c r="C40" s="26">
        <v>0</v>
      </c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1"/>
        <v>0</v>
      </c>
      <c r="O40" s="104" t="str">
        <f t="shared" si="0"/>
        <v/>
      </c>
    </row>
    <row r="41" spans="1:15" s="25" customFormat="1" ht="12.6" customHeight="1" x14ac:dyDescent="0.2">
      <c r="A41" s="103" t="s">
        <v>256</v>
      </c>
      <c r="B41" s="26">
        <v>0</v>
      </c>
      <c r="C41" s="26">
        <v>30</v>
      </c>
      <c r="D41" s="26">
        <v>30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1"/>
        <v>60</v>
      </c>
      <c r="O41" s="104">
        <f t="shared" si="0"/>
        <v>30</v>
      </c>
    </row>
    <row r="42" spans="1:15" s="25" customFormat="1" ht="12.6" customHeight="1" x14ac:dyDescent="0.2">
      <c r="A42" s="103" t="s">
        <v>178</v>
      </c>
      <c r="B42" s="26">
        <v>170</v>
      </c>
      <c r="C42" s="26">
        <v>0</v>
      </c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1"/>
        <v>170</v>
      </c>
      <c r="O42" s="104">
        <f t="shared" si="0"/>
        <v>170</v>
      </c>
    </row>
    <row r="43" spans="1:15" s="25" customFormat="1" ht="12.6" customHeight="1" x14ac:dyDescent="0.2">
      <c r="A43" s="103" t="s">
        <v>79</v>
      </c>
      <c r="B43" s="26">
        <v>46</v>
      </c>
      <c r="C43" s="26">
        <v>43.5</v>
      </c>
      <c r="D43" s="26">
        <v>49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1"/>
        <v>138.5</v>
      </c>
      <c r="O43" s="104">
        <f t="shared" si="0"/>
        <v>46.166666666666664</v>
      </c>
    </row>
    <row r="44" spans="1:15" s="25" customFormat="1" ht="12.6" customHeight="1" x14ac:dyDescent="0.2">
      <c r="A44" s="103" t="s">
        <v>81</v>
      </c>
      <c r="B44" s="26">
        <v>164.77</v>
      </c>
      <c r="C44" s="26">
        <v>211.1</v>
      </c>
      <c r="D44" s="26">
        <v>197.25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1"/>
        <v>573.12</v>
      </c>
      <c r="O44" s="104">
        <f t="shared" si="0"/>
        <v>191.04</v>
      </c>
    </row>
    <row r="45" spans="1:15" s="25" customFormat="1" ht="12.6" customHeight="1" x14ac:dyDescent="0.2">
      <c r="A45" s="103" t="s">
        <v>87</v>
      </c>
      <c r="B45" s="26">
        <v>50</v>
      </c>
      <c r="C45" s="26">
        <v>341.24</v>
      </c>
      <c r="D45" s="26">
        <v>50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1"/>
        <v>441.24</v>
      </c>
      <c r="O45" s="104">
        <f t="shared" si="0"/>
        <v>147.08000000000001</v>
      </c>
    </row>
    <row r="46" spans="1:15" s="25" customFormat="1" ht="12.6" customHeight="1" x14ac:dyDescent="0.2">
      <c r="A46" s="103" t="s">
        <v>202</v>
      </c>
      <c r="B46" s="26">
        <v>0</v>
      </c>
      <c r="C46" s="26">
        <v>0</v>
      </c>
      <c r="D46" s="26">
        <v>0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1"/>
        <v>0</v>
      </c>
      <c r="O46" s="104" t="str">
        <f t="shared" si="0"/>
        <v/>
      </c>
    </row>
    <row r="47" spans="1:15" s="25" customFormat="1" ht="12.6" customHeight="1" thickBot="1" x14ac:dyDescent="0.25">
      <c r="A47" s="163" t="s">
        <v>1</v>
      </c>
      <c r="B47" s="173">
        <f>SUM(B7:B46)</f>
        <v>4158.46</v>
      </c>
      <c r="C47" s="173">
        <f>SUM(C7:C46)</f>
        <v>2978.1400000000003</v>
      </c>
      <c r="D47" s="173">
        <f>SUM(D7:D46)</f>
        <v>5958.7</v>
      </c>
      <c r="E47" s="173">
        <f t="shared" ref="E47:J47" si="2">SUM(E7:E46)</f>
        <v>0</v>
      </c>
      <c r="F47" s="173">
        <f t="shared" si="2"/>
        <v>0</v>
      </c>
      <c r="G47" s="173">
        <f t="shared" si="2"/>
        <v>0</v>
      </c>
      <c r="H47" s="173">
        <f t="shared" si="2"/>
        <v>0</v>
      </c>
      <c r="I47" s="173">
        <f t="shared" si="2"/>
        <v>0</v>
      </c>
      <c r="J47" s="173">
        <f t="shared" si="2"/>
        <v>0</v>
      </c>
      <c r="K47" s="173">
        <f>SUM(K7:K45)</f>
        <v>0</v>
      </c>
      <c r="L47" s="173">
        <f>SUM(L7:L45)</f>
        <v>0</v>
      </c>
      <c r="M47" s="176">
        <f>SUM(M7:M45)</f>
        <v>0</v>
      </c>
      <c r="N47" s="167">
        <f>SUM(N7:N45)</f>
        <v>13095.3</v>
      </c>
      <c r="O47" s="308">
        <f t="shared" si="0"/>
        <v>4365.0999999999995</v>
      </c>
    </row>
    <row r="48" spans="1:15" s="25" customFormat="1" ht="12.6" customHeight="1" thickBot="1" x14ac:dyDescent="0.2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31"/>
    </row>
    <row r="49" spans="1:15" s="25" customFormat="1" ht="12.6" customHeight="1" thickBot="1" x14ac:dyDescent="0.25">
      <c r="A49" s="63" t="s">
        <v>2</v>
      </c>
      <c r="B49" s="105">
        <f t="shared" ref="B49:O49" si="3">B6</f>
        <v>43831</v>
      </c>
      <c r="C49" s="106">
        <f t="shared" si="3"/>
        <v>43862</v>
      </c>
      <c r="D49" s="106">
        <f t="shared" si="3"/>
        <v>43891</v>
      </c>
      <c r="E49" s="106">
        <f t="shared" si="3"/>
        <v>43922</v>
      </c>
      <c r="F49" s="106">
        <f t="shared" si="3"/>
        <v>43952</v>
      </c>
      <c r="G49" s="106">
        <f t="shared" si="3"/>
        <v>43983</v>
      </c>
      <c r="H49" s="106">
        <f t="shared" si="3"/>
        <v>44013</v>
      </c>
      <c r="I49" s="106">
        <f t="shared" si="3"/>
        <v>44044</v>
      </c>
      <c r="J49" s="106">
        <f t="shared" si="3"/>
        <v>44075</v>
      </c>
      <c r="K49" s="106">
        <f t="shared" si="3"/>
        <v>44105</v>
      </c>
      <c r="L49" s="106">
        <f t="shared" si="3"/>
        <v>44136</v>
      </c>
      <c r="M49" s="112">
        <f t="shared" si="3"/>
        <v>44166</v>
      </c>
      <c r="N49" s="64" t="str">
        <f t="shared" si="3"/>
        <v>Total</v>
      </c>
      <c r="O49" s="65" t="str">
        <f t="shared" si="3"/>
        <v>Média</v>
      </c>
    </row>
    <row r="50" spans="1:15" s="25" customFormat="1" ht="12.6" customHeight="1" x14ac:dyDescent="0.2">
      <c r="A50" s="109" t="s">
        <v>5</v>
      </c>
      <c r="B50" s="26">
        <v>0</v>
      </c>
      <c r="C50" s="26">
        <v>5000</v>
      </c>
      <c r="D50" s="26">
        <v>5500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216">
        <f t="shared" ref="N50:N59" si="4">SUM(B50:M50)</f>
        <v>10500</v>
      </c>
      <c r="O50" s="104">
        <f t="shared" ref="O50:O57" si="5">IFERROR(AVERAGEIF(B50:M50,"&gt;0"),"")</f>
        <v>5250</v>
      </c>
    </row>
    <row r="51" spans="1:15" s="25" customFormat="1" ht="12.6" customHeight="1" x14ac:dyDescent="0.2">
      <c r="A51" s="109" t="s">
        <v>291</v>
      </c>
      <c r="B51" s="26">
        <v>0</v>
      </c>
      <c r="C51" s="26">
        <v>0</v>
      </c>
      <c r="D51" s="26">
        <v>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16">
        <f t="shared" si="4"/>
        <v>0</v>
      </c>
      <c r="O51" s="104" t="str">
        <f t="shared" si="5"/>
        <v/>
      </c>
    </row>
    <row r="52" spans="1:15" s="25" customFormat="1" ht="12.6" customHeight="1" x14ac:dyDescent="0.2">
      <c r="A52" s="109" t="s">
        <v>319</v>
      </c>
      <c r="B52" s="26">
        <v>0</v>
      </c>
      <c r="C52" s="26">
        <v>0</v>
      </c>
      <c r="D52" s="26">
        <v>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207">
        <f>SUM(B52:M52)</f>
        <v>0</v>
      </c>
      <c r="O52" s="104" t="str">
        <f t="shared" si="5"/>
        <v/>
      </c>
    </row>
    <row r="53" spans="1:15" s="25" customFormat="1" ht="12.6" customHeight="1" x14ac:dyDescent="0.2">
      <c r="A53" s="109" t="s">
        <v>430</v>
      </c>
      <c r="B53" s="26">
        <v>0</v>
      </c>
      <c r="C53" s="26">
        <v>0</v>
      </c>
      <c r="D53" s="26">
        <v>1023.5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16">
        <f>SUM(B53:M53)</f>
        <v>1023.5</v>
      </c>
      <c r="O53" s="104">
        <f t="shared" si="5"/>
        <v>1023.5</v>
      </c>
    </row>
    <row r="54" spans="1:15" s="25" customFormat="1" ht="12.6" customHeight="1" x14ac:dyDescent="0.2">
      <c r="A54" s="109" t="s">
        <v>61</v>
      </c>
      <c r="B54" s="26">
        <v>47</v>
      </c>
      <c r="C54" s="26">
        <v>150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16">
        <f t="shared" si="4"/>
        <v>197</v>
      </c>
      <c r="O54" s="104">
        <f t="shared" si="5"/>
        <v>98.5</v>
      </c>
    </row>
    <row r="55" spans="1:15" s="25" customFormat="1" ht="12.6" customHeight="1" x14ac:dyDescent="0.2">
      <c r="A55" s="109" t="s">
        <v>387</v>
      </c>
      <c r="B55" s="26">
        <v>0</v>
      </c>
      <c r="C55" s="26">
        <v>0</v>
      </c>
      <c r="D55" s="26">
        <v>1000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16">
        <f>SUM(B55:M55)</f>
        <v>1000</v>
      </c>
      <c r="O55" s="104">
        <f t="shared" si="5"/>
        <v>1000</v>
      </c>
    </row>
    <row r="56" spans="1:15" s="25" customFormat="1" ht="12.6" customHeight="1" x14ac:dyDescent="0.2">
      <c r="A56" s="109" t="s">
        <v>148</v>
      </c>
      <c r="B56" s="26">
        <v>0</v>
      </c>
      <c r="C56" s="26">
        <v>0</v>
      </c>
      <c r="D56" s="26">
        <v>0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216">
        <f>SUM(B56:M56)</f>
        <v>0</v>
      </c>
      <c r="O56" s="104" t="str">
        <f t="shared" si="5"/>
        <v/>
      </c>
    </row>
    <row r="57" spans="1:15" s="25" customFormat="1" ht="12.6" customHeight="1" x14ac:dyDescent="0.2">
      <c r="A57" s="110" t="s">
        <v>3</v>
      </c>
      <c r="B57" s="26">
        <v>393.35</v>
      </c>
      <c r="C57" s="26">
        <v>121.05</v>
      </c>
      <c r="D57" s="26">
        <v>107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207">
        <f t="shared" si="4"/>
        <v>621.4</v>
      </c>
      <c r="O57" s="104">
        <f t="shared" si="5"/>
        <v>207.13333333333333</v>
      </c>
    </row>
    <row r="58" spans="1:15" s="25" customFormat="1" ht="12.6" customHeight="1" x14ac:dyDescent="0.2">
      <c r="A58" s="110" t="s">
        <v>65</v>
      </c>
      <c r="B58" s="26">
        <v>0.38</v>
      </c>
      <c r="C58" s="26">
        <v>0.26</v>
      </c>
      <c r="D58" s="26">
        <v>0.31</v>
      </c>
      <c r="E58" s="26"/>
      <c r="F58" s="26"/>
      <c r="G58" s="26"/>
      <c r="H58" s="26"/>
      <c r="I58" s="26"/>
      <c r="J58" s="26"/>
      <c r="K58" s="26">
        <v>0</v>
      </c>
      <c r="L58" s="26">
        <v>0</v>
      </c>
      <c r="M58" s="26">
        <v>0</v>
      </c>
      <c r="N58" s="207">
        <f t="shared" si="4"/>
        <v>0.95</v>
      </c>
      <c r="O58" s="104">
        <f>IFERROR(AVERAGEIF(B58:M58,"&gt;0"),"")</f>
        <v>0.31666666666666665</v>
      </c>
    </row>
    <row r="59" spans="1:15" s="25" customFormat="1" ht="12.6" customHeight="1" thickBot="1" x14ac:dyDescent="0.25">
      <c r="A59" s="171" t="s">
        <v>1</v>
      </c>
      <c r="B59" s="172">
        <f t="shared" ref="B59:M59" si="6">SUM(B50:B58)</f>
        <v>440.73</v>
      </c>
      <c r="C59" s="172">
        <f t="shared" si="6"/>
        <v>5271.31</v>
      </c>
      <c r="D59" s="172">
        <f t="shared" si="6"/>
        <v>7630.81</v>
      </c>
      <c r="E59" s="172">
        <f t="shared" si="6"/>
        <v>0</v>
      </c>
      <c r="F59" s="172">
        <f t="shared" si="6"/>
        <v>0</v>
      </c>
      <c r="G59" s="172">
        <f t="shared" si="6"/>
        <v>0</v>
      </c>
      <c r="H59" s="172">
        <f>SUM(H50:H58)</f>
        <v>0</v>
      </c>
      <c r="I59" s="172">
        <f t="shared" si="6"/>
        <v>0</v>
      </c>
      <c r="J59" s="172">
        <f>SUM(J50:J58)</f>
        <v>0</v>
      </c>
      <c r="K59" s="172">
        <f t="shared" si="6"/>
        <v>0</v>
      </c>
      <c r="L59" s="172">
        <f>SUM(L50:L58)</f>
        <v>0</v>
      </c>
      <c r="M59" s="172">
        <f t="shared" si="6"/>
        <v>0</v>
      </c>
      <c r="N59" s="172">
        <f t="shared" si="4"/>
        <v>13342.850000000002</v>
      </c>
      <c r="O59" s="294">
        <f>IFERROR(AVERAGEIF(B59:M59,"&gt;0"),"")</f>
        <v>4447.6166666666677</v>
      </c>
    </row>
    <row r="60" spans="1:15" s="25" customFormat="1" ht="12.6" customHeight="1" thickBo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10"/>
      <c r="O60" s="39"/>
    </row>
    <row r="61" spans="1:15" s="25" customFormat="1" ht="12.6" customHeight="1" thickBot="1" x14ac:dyDescent="0.25">
      <c r="A61" s="180" t="s">
        <v>9</v>
      </c>
      <c r="B61" s="181">
        <f>'[2]2020'!C6</f>
        <v>6927.51</v>
      </c>
      <c r="C61" s="181">
        <f>'[2]2020'!D6</f>
        <v>9006.7999999999993</v>
      </c>
      <c r="D61" s="181">
        <f>'[2]2020'!E6</f>
        <v>10655.41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f>'[2]2020'!K6</f>
        <v>0</v>
      </c>
      <c r="K61" s="181">
        <f>'[2]2020'!L6</f>
        <v>0</v>
      </c>
      <c r="L61" s="181">
        <f>'[2]2020'!M6</f>
        <v>0</v>
      </c>
      <c r="M61" s="181">
        <f>'[2]2020'!N6</f>
        <v>0</v>
      </c>
      <c r="N61" s="217"/>
      <c r="O61" s="40"/>
    </row>
    <row r="62" spans="1:15" s="25" customFormat="1" ht="14.1" customHeight="1" x14ac:dyDescent="0.2">
      <c r="N62" s="34"/>
    </row>
    <row r="63" spans="1:15" s="25" customFormat="1" ht="12" x14ac:dyDescent="0.2">
      <c r="N63" s="34"/>
    </row>
    <row r="72" spans="1:1" x14ac:dyDescent="0.2">
      <c r="A72" s="157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  <ignoredErrors>
    <ignoredError sqref="K47:M47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0"/>
  <dimension ref="A1:O84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8.140625" style="44" customWidth="1"/>
    <col min="2" max="5" width="10" style="44" bestFit="1" customWidth="1"/>
    <col min="6" max="6" width="11" style="69" bestFit="1" customWidth="1"/>
    <col min="7" max="8" width="10" style="44" bestFit="1" customWidth="1"/>
    <col min="9" max="10" width="10.140625" style="44" customWidth="1"/>
    <col min="11" max="13" width="10" style="44" bestFit="1" customWidth="1"/>
    <col min="14" max="14" width="11" style="212" bestFit="1" customWidth="1"/>
    <col min="15" max="15" width="10.28515625" style="44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s="434" customFormat="1" ht="12.6" customHeight="1" thickBot="1" x14ac:dyDescent="0.2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1:15" s="51" customFormat="1" ht="12.6" customHeight="1" thickBot="1" x14ac:dyDescent="0.25">
      <c r="A4" s="571" t="s">
        <v>28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194</v>
      </c>
      <c r="B7" s="97">
        <v>11.67</v>
      </c>
      <c r="C7" s="97">
        <v>11.67</v>
      </c>
      <c r="D7" s="97">
        <v>11.67</v>
      </c>
      <c r="E7" s="97"/>
      <c r="F7" s="97"/>
      <c r="G7" s="97"/>
      <c r="H7" s="97"/>
      <c r="I7" s="97"/>
      <c r="J7" s="97"/>
      <c r="K7" s="97">
        <v>0</v>
      </c>
      <c r="L7" s="97">
        <v>0</v>
      </c>
      <c r="M7" s="97">
        <v>0</v>
      </c>
      <c r="N7" s="179">
        <f t="shared" ref="N7:N60" si="0">SUM(B7:M7)</f>
        <v>35.01</v>
      </c>
      <c r="O7" s="104">
        <f>IFERROR(AVERAGEIF(B7:M7,"&gt;0"),"")</f>
        <v>11.67</v>
      </c>
    </row>
    <row r="8" spans="1:15" s="25" customFormat="1" ht="12.6" customHeight="1" x14ac:dyDescent="0.2">
      <c r="A8" s="103" t="s">
        <v>122</v>
      </c>
      <c r="B8" s="97">
        <v>0</v>
      </c>
      <c r="C8" s="97">
        <v>0</v>
      </c>
      <c r="D8" s="97">
        <v>0</v>
      </c>
      <c r="E8" s="97"/>
      <c r="F8" s="97"/>
      <c r="G8" s="97"/>
      <c r="H8" s="97"/>
      <c r="I8" s="97"/>
      <c r="J8" s="97"/>
      <c r="K8" s="97">
        <v>0</v>
      </c>
      <c r="L8" s="97">
        <v>0</v>
      </c>
      <c r="M8" s="97">
        <v>0</v>
      </c>
      <c r="N8" s="179">
        <f t="shared" si="0"/>
        <v>0</v>
      </c>
      <c r="O8" s="104" t="str">
        <f t="shared" ref="O8:O60" si="1">IFERROR(AVERAGEIF(B8:M8,"&gt;0"),"")</f>
        <v/>
      </c>
    </row>
    <row r="9" spans="1:15" s="25" customFormat="1" ht="12.6" customHeight="1" x14ac:dyDescent="0.2">
      <c r="A9" s="103" t="s">
        <v>421</v>
      </c>
      <c r="B9" s="97">
        <v>0</v>
      </c>
      <c r="C9" s="97">
        <v>0</v>
      </c>
      <c r="D9" s="97">
        <v>0</v>
      </c>
      <c r="E9" s="97"/>
      <c r="F9" s="97"/>
      <c r="G9" s="97"/>
      <c r="H9" s="97"/>
      <c r="I9" s="97"/>
      <c r="J9" s="97"/>
      <c r="K9" s="97">
        <v>0</v>
      </c>
      <c r="L9" s="97">
        <v>0</v>
      </c>
      <c r="M9" s="97">
        <v>0</v>
      </c>
      <c r="N9" s="179">
        <f>SUM(B9:M9)</f>
        <v>0</v>
      </c>
      <c r="O9" s="104" t="str">
        <f t="shared" si="1"/>
        <v/>
      </c>
    </row>
    <row r="10" spans="1:15" s="25" customFormat="1" ht="12.6" customHeight="1" x14ac:dyDescent="0.2">
      <c r="A10" s="103" t="s">
        <v>270</v>
      </c>
      <c r="B10" s="97">
        <v>0</v>
      </c>
      <c r="C10" s="97">
        <v>0</v>
      </c>
      <c r="D10" s="97">
        <v>0</v>
      </c>
      <c r="E10" s="97"/>
      <c r="F10" s="97"/>
      <c r="G10" s="97"/>
      <c r="H10" s="97"/>
      <c r="I10" s="97"/>
      <c r="J10" s="97"/>
      <c r="K10" s="97">
        <v>0</v>
      </c>
      <c r="L10" s="97">
        <v>0</v>
      </c>
      <c r="M10" s="97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90</v>
      </c>
      <c r="B11" s="97">
        <v>105.6</v>
      </c>
      <c r="C11" s="97">
        <v>52.98</v>
      </c>
      <c r="D11" s="97">
        <v>0</v>
      </c>
      <c r="E11" s="97"/>
      <c r="F11" s="97"/>
      <c r="G11" s="97"/>
      <c r="H11" s="97"/>
      <c r="I11" s="97"/>
      <c r="J11" s="97"/>
      <c r="K11" s="97">
        <v>0</v>
      </c>
      <c r="L11" s="97">
        <v>0</v>
      </c>
      <c r="M11" s="97">
        <v>0</v>
      </c>
      <c r="N11" s="179">
        <f t="shared" si="0"/>
        <v>158.57999999999998</v>
      </c>
      <c r="O11" s="104">
        <f t="shared" si="1"/>
        <v>79.289999999999992</v>
      </c>
    </row>
    <row r="12" spans="1:15" s="25" customFormat="1" ht="12.6" customHeight="1" x14ac:dyDescent="0.2">
      <c r="A12" s="103" t="s">
        <v>625</v>
      </c>
      <c r="B12" s="97">
        <v>0</v>
      </c>
      <c r="C12" s="97">
        <v>4316.5</v>
      </c>
      <c r="D12" s="97">
        <v>0</v>
      </c>
      <c r="E12" s="97"/>
      <c r="F12" s="97"/>
      <c r="G12" s="97"/>
      <c r="H12" s="97"/>
      <c r="I12" s="97"/>
      <c r="J12" s="97"/>
      <c r="K12" s="97">
        <v>0</v>
      </c>
      <c r="L12" s="97">
        <v>0</v>
      </c>
      <c r="M12" s="97">
        <v>0</v>
      </c>
      <c r="N12" s="179">
        <f>SUM(B12:M12)</f>
        <v>4316.5</v>
      </c>
      <c r="O12" s="104">
        <f t="shared" si="1"/>
        <v>4316.5</v>
      </c>
    </row>
    <row r="13" spans="1:15" s="25" customFormat="1" ht="12.6" customHeight="1" x14ac:dyDescent="0.2">
      <c r="A13" s="103" t="s">
        <v>214</v>
      </c>
      <c r="B13" s="97">
        <v>0</v>
      </c>
      <c r="C13" s="97">
        <v>0</v>
      </c>
      <c r="D13" s="97">
        <v>45</v>
      </c>
      <c r="E13" s="97"/>
      <c r="F13" s="97"/>
      <c r="G13" s="97"/>
      <c r="H13" s="97"/>
      <c r="I13" s="97"/>
      <c r="J13" s="97"/>
      <c r="K13" s="97">
        <v>0</v>
      </c>
      <c r="L13" s="97">
        <v>0</v>
      </c>
      <c r="M13" s="97">
        <v>0</v>
      </c>
      <c r="N13" s="179">
        <f t="shared" si="0"/>
        <v>45</v>
      </c>
      <c r="O13" s="104">
        <f t="shared" si="1"/>
        <v>45</v>
      </c>
    </row>
    <row r="14" spans="1:15" s="25" customFormat="1" ht="12.6" customHeight="1" x14ac:dyDescent="0.2">
      <c r="A14" s="103" t="s">
        <v>237</v>
      </c>
      <c r="B14" s="97">
        <v>0</v>
      </c>
      <c r="C14" s="97">
        <v>0</v>
      </c>
      <c r="D14" s="97">
        <v>0</v>
      </c>
      <c r="E14" s="97"/>
      <c r="F14" s="97"/>
      <c r="G14" s="97"/>
      <c r="H14" s="97"/>
      <c r="I14" s="97"/>
      <c r="J14" s="97"/>
      <c r="K14" s="97">
        <v>0</v>
      </c>
      <c r="L14" s="97">
        <v>0</v>
      </c>
      <c r="M14" s="97">
        <v>0</v>
      </c>
      <c r="N14" s="179">
        <f t="shared" si="0"/>
        <v>0</v>
      </c>
      <c r="O14" s="104" t="str">
        <f t="shared" si="1"/>
        <v/>
      </c>
    </row>
    <row r="15" spans="1:15" s="25" customFormat="1" ht="12.6" customHeight="1" x14ac:dyDescent="0.2">
      <c r="A15" s="103" t="s">
        <v>157</v>
      </c>
      <c r="B15" s="97">
        <v>0</v>
      </c>
      <c r="C15" s="97">
        <v>0</v>
      </c>
      <c r="D15" s="97">
        <v>0</v>
      </c>
      <c r="E15" s="97"/>
      <c r="F15" s="97"/>
      <c r="G15" s="97"/>
      <c r="H15" s="97"/>
      <c r="I15" s="97"/>
      <c r="J15" s="97"/>
      <c r="K15" s="97">
        <v>0</v>
      </c>
      <c r="L15" s="97">
        <v>0</v>
      </c>
      <c r="M15" s="97">
        <v>0</v>
      </c>
      <c r="N15" s="179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03" t="s">
        <v>335</v>
      </c>
      <c r="B16" s="97">
        <v>300</v>
      </c>
      <c r="C16" s="97">
        <v>0</v>
      </c>
      <c r="D16" s="97">
        <v>182.8</v>
      </c>
      <c r="E16" s="97"/>
      <c r="F16" s="97"/>
      <c r="G16" s="97"/>
      <c r="H16" s="97"/>
      <c r="I16" s="97"/>
      <c r="J16" s="97"/>
      <c r="K16" s="97">
        <v>0</v>
      </c>
      <c r="L16" s="97">
        <v>0</v>
      </c>
      <c r="M16" s="97">
        <v>0</v>
      </c>
      <c r="N16" s="179">
        <f t="shared" si="0"/>
        <v>482.8</v>
      </c>
      <c r="O16" s="104">
        <f t="shared" si="1"/>
        <v>241.4</v>
      </c>
    </row>
    <row r="17" spans="1:15" s="25" customFormat="1" ht="12.6" customHeight="1" x14ac:dyDescent="0.2">
      <c r="A17" s="103" t="s">
        <v>131</v>
      </c>
      <c r="B17" s="97">
        <v>0</v>
      </c>
      <c r="C17" s="97">
        <v>0</v>
      </c>
      <c r="D17" s="97">
        <v>0</v>
      </c>
      <c r="E17" s="97"/>
      <c r="F17" s="97"/>
      <c r="G17" s="97"/>
      <c r="H17" s="97"/>
      <c r="I17" s="97"/>
      <c r="J17" s="97"/>
      <c r="K17" s="97">
        <v>0</v>
      </c>
      <c r="L17" s="97">
        <v>0</v>
      </c>
      <c r="M17" s="97">
        <v>0</v>
      </c>
      <c r="N17" s="179">
        <f t="shared" si="0"/>
        <v>0</v>
      </c>
      <c r="O17" s="104" t="str">
        <f t="shared" si="1"/>
        <v/>
      </c>
    </row>
    <row r="18" spans="1:15" s="25" customFormat="1" ht="12.6" customHeight="1" x14ac:dyDescent="0.2">
      <c r="A18" s="103" t="s">
        <v>134</v>
      </c>
      <c r="B18" s="97">
        <v>43.08</v>
      </c>
      <c r="C18" s="97">
        <v>0</v>
      </c>
      <c r="D18" s="97">
        <v>3050.29</v>
      </c>
      <c r="E18" s="97"/>
      <c r="F18" s="97"/>
      <c r="G18" s="97"/>
      <c r="H18" s="97"/>
      <c r="I18" s="97"/>
      <c r="J18" s="97"/>
      <c r="K18" s="97">
        <v>0</v>
      </c>
      <c r="L18" s="97">
        <v>0</v>
      </c>
      <c r="M18" s="97">
        <v>0</v>
      </c>
      <c r="N18" s="179">
        <f t="shared" si="0"/>
        <v>3093.37</v>
      </c>
      <c r="O18" s="104">
        <f t="shared" si="1"/>
        <v>1546.6849999999999</v>
      </c>
    </row>
    <row r="19" spans="1:15" s="25" customFormat="1" ht="12.6" customHeight="1" x14ac:dyDescent="0.2">
      <c r="A19" s="115" t="s">
        <v>187</v>
      </c>
      <c r="B19" s="97">
        <v>0</v>
      </c>
      <c r="C19" s="97">
        <v>0</v>
      </c>
      <c r="D19" s="97">
        <v>0</v>
      </c>
      <c r="E19" s="97"/>
      <c r="F19" s="97"/>
      <c r="G19" s="97"/>
      <c r="H19" s="97"/>
      <c r="I19" s="97"/>
      <c r="J19" s="97"/>
      <c r="K19" s="97">
        <v>0</v>
      </c>
      <c r="L19" s="97">
        <v>0</v>
      </c>
      <c r="M19" s="97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15" t="s">
        <v>80</v>
      </c>
      <c r="B20" s="97">
        <v>0</v>
      </c>
      <c r="C20" s="97">
        <v>0</v>
      </c>
      <c r="D20" s="97">
        <v>1335.77</v>
      </c>
      <c r="E20" s="97"/>
      <c r="F20" s="97"/>
      <c r="G20" s="97"/>
      <c r="H20" s="97"/>
      <c r="I20" s="97"/>
      <c r="J20" s="97"/>
      <c r="K20" s="97">
        <v>0</v>
      </c>
      <c r="L20" s="97">
        <v>0</v>
      </c>
      <c r="M20" s="97">
        <v>0</v>
      </c>
      <c r="N20" s="179">
        <f t="shared" si="0"/>
        <v>1335.77</v>
      </c>
      <c r="O20" s="104">
        <f t="shared" si="1"/>
        <v>1335.77</v>
      </c>
    </row>
    <row r="21" spans="1:15" s="25" customFormat="1" ht="12.6" customHeight="1" x14ac:dyDescent="0.2">
      <c r="A21" s="115" t="s">
        <v>245</v>
      </c>
      <c r="B21" s="97">
        <v>0</v>
      </c>
      <c r="C21" s="97">
        <v>0</v>
      </c>
      <c r="D21" s="97">
        <v>0</v>
      </c>
      <c r="E21" s="97"/>
      <c r="F21" s="97"/>
      <c r="G21" s="97"/>
      <c r="H21" s="97"/>
      <c r="I21" s="97"/>
      <c r="J21" s="97"/>
      <c r="K21" s="97">
        <v>0</v>
      </c>
      <c r="L21" s="97">
        <v>0</v>
      </c>
      <c r="M21" s="97">
        <v>0</v>
      </c>
      <c r="N21" s="17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15" t="s">
        <v>67</v>
      </c>
      <c r="B22" s="97">
        <v>0</v>
      </c>
      <c r="C22" s="97">
        <v>0</v>
      </c>
      <c r="D22" s="97">
        <v>753.55</v>
      </c>
      <c r="E22" s="97"/>
      <c r="F22" s="97"/>
      <c r="G22" s="97"/>
      <c r="H22" s="97"/>
      <c r="I22" s="97"/>
      <c r="J22" s="97"/>
      <c r="K22" s="97">
        <v>0</v>
      </c>
      <c r="L22" s="97">
        <v>0</v>
      </c>
      <c r="M22" s="97">
        <v>0</v>
      </c>
      <c r="N22" s="179">
        <f t="shared" si="0"/>
        <v>753.55</v>
      </c>
      <c r="O22" s="104">
        <f t="shared" si="1"/>
        <v>753.55</v>
      </c>
    </row>
    <row r="23" spans="1:15" s="25" customFormat="1" ht="12.6" customHeight="1" x14ac:dyDescent="0.2">
      <c r="A23" s="150" t="s">
        <v>466</v>
      </c>
      <c r="B23" s="97">
        <v>0</v>
      </c>
      <c r="C23" s="97">
        <v>0</v>
      </c>
      <c r="D23" s="97">
        <v>0</v>
      </c>
      <c r="E23" s="97"/>
      <c r="F23" s="97"/>
      <c r="G23" s="97"/>
      <c r="H23" s="97"/>
      <c r="I23" s="97"/>
      <c r="J23" s="97"/>
      <c r="K23" s="97">
        <v>0</v>
      </c>
      <c r="L23" s="97">
        <v>0</v>
      </c>
      <c r="M23" s="97">
        <v>0</v>
      </c>
      <c r="N23" s="179">
        <f>SUM(B23:M23)</f>
        <v>0</v>
      </c>
      <c r="O23" s="104" t="str">
        <f t="shared" si="1"/>
        <v/>
      </c>
    </row>
    <row r="24" spans="1:15" s="25" customFormat="1" ht="12.6" customHeight="1" x14ac:dyDescent="0.2">
      <c r="A24" s="150" t="s">
        <v>216</v>
      </c>
      <c r="B24" s="97">
        <v>80</v>
      </c>
      <c r="C24" s="97">
        <v>0</v>
      </c>
      <c r="D24" s="97">
        <v>0</v>
      </c>
      <c r="E24" s="97"/>
      <c r="F24" s="97"/>
      <c r="G24" s="97"/>
      <c r="H24" s="97"/>
      <c r="I24" s="97"/>
      <c r="J24" s="97"/>
      <c r="K24" s="97">
        <v>0</v>
      </c>
      <c r="L24" s="97">
        <v>0</v>
      </c>
      <c r="M24" s="97">
        <v>0</v>
      </c>
      <c r="N24" s="179">
        <f t="shared" si="0"/>
        <v>80</v>
      </c>
      <c r="O24" s="104">
        <f t="shared" si="1"/>
        <v>80</v>
      </c>
    </row>
    <row r="25" spans="1:15" s="25" customFormat="1" ht="12.6" customHeight="1" x14ac:dyDescent="0.2">
      <c r="A25" s="151" t="s">
        <v>91</v>
      </c>
      <c r="B25" s="97">
        <v>568.41</v>
      </c>
      <c r="C25" s="97">
        <v>692.21</v>
      </c>
      <c r="D25" s="97">
        <v>780.04</v>
      </c>
      <c r="E25" s="97"/>
      <c r="F25" s="97"/>
      <c r="G25" s="97"/>
      <c r="H25" s="97"/>
      <c r="I25" s="97"/>
      <c r="J25" s="97"/>
      <c r="K25" s="97">
        <v>0</v>
      </c>
      <c r="L25" s="97">
        <v>0</v>
      </c>
      <c r="M25" s="97">
        <v>0</v>
      </c>
      <c r="N25" s="179">
        <f t="shared" si="0"/>
        <v>2040.6599999999999</v>
      </c>
      <c r="O25" s="104">
        <f t="shared" si="1"/>
        <v>680.21999999999991</v>
      </c>
    </row>
    <row r="26" spans="1:15" s="25" customFormat="1" ht="12.6" customHeight="1" x14ac:dyDescent="0.2">
      <c r="A26" s="151" t="s">
        <v>196</v>
      </c>
      <c r="B26" s="97">
        <v>15</v>
      </c>
      <c r="C26" s="97">
        <v>0</v>
      </c>
      <c r="D26" s="97">
        <v>0</v>
      </c>
      <c r="E26" s="97"/>
      <c r="F26" s="97"/>
      <c r="G26" s="97"/>
      <c r="H26" s="97"/>
      <c r="I26" s="97"/>
      <c r="J26" s="97"/>
      <c r="K26" s="97">
        <v>0</v>
      </c>
      <c r="L26" s="97">
        <v>0</v>
      </c>
      <c r="M26" s="97">
        <v>0</v>
      </c>
      <c r="N26" s="179">
        <f t="shared" si="0"/>
        <v>15</v>
      </c>
      <c r="O26" s="104">
        <f t="shared" si="1"/>
        <v>15</v>
      </c>
    </row>
    <row r="27" spans="1:15" s="25" customFormat="1" ht="12.6" customHeight="1" x14ac:dyDescent="0.2">
      <c r="A27" s="264" t="s">
        <v>158</v>
      </c>
      <c r="B27" s="97">
        <v>444</v>
      </c>
      <c r="C27" s="97">
        <v>0</v>
      </c>
      <c r="D27" s="97">
        <v>0</v>
      </c>
      <c r="E27" s="97"/>
      <c r="F27" s="97"/>
      <c r="G27" s="97"/>
      <c r="H27" s="97"/>
      <c r="I27" s="97"/>
      <c r="J27" s="97"/>
      <c r="K27" s="97">
        <v>0</v>
      </c>
      <c r="L27" s="97">
        <v>0</v>
      </c>
      <c r="M27" s="97">
        <v>0</v>
      </c>
      <c r="N27" s="179">
        <f t="shared" si="0"/>
        <v>444</v>
      </c>
      <c r="O27" s="104">
        <f t="shared" si="1"/>
        <v>444</v>
      </c>
    </row>
    <row r="28" spans="1:15" s="25" customFormat="1" ht="12.6" customHeight="1" x14ac:dyDescent="0.2">
      <c r="A28" s="151" t="s">
        <v>224</v>
      </c>
      <c r="B28" s="97">
        <v>0</v>
      </c>
      <c r="C28" s="97">
        <v>35</v>
      </c>
      <c r="D28" s="97">
        <v>0</v>
      </c>
      <c r="E28" s="97"/>
      <c r="F28" s="97"/>
      <c r="G28" s="97"/>
      <c r="H28" s="97"/>
      <c r="I28" s="97"/>
      <c r="J28" s="97"/>
      <c r="K28" s="97">
        <v>0</v>
      </c>
      <c r="L28" s="97">
        <v>0</v>
      </c>
      <c r="M28" s="97">
        <v>0</v>
      </c>
      <c r="N28" s="179">
        <f t="shared" si="0"/>
        <v>35</v>
      </c>
      <c r="O28" s="104">
        <f t="shared" si="1"/>
        <v>35</v>
      </c>
    </row>
    <row r="29" spans="1:15" s="25" customFormat="1" ht="12.6" customHeight="1" x14ac:dyDescent="0.2">
      <c r="A29" s="115" t="s">
        <v>296</v>
      </c>
      <c r="B29" s="97">
        <v>0</v>
      </c>
      <c r="C29" s="97">
        <v>0</v>
      </c>
      <c r="D29" s="97">
        <v>0</v>
      </c>
      <c r="E29" s="97"/>
      <c r="F29" s="97"/>
      <c r="G29" s="97"/>
      <c r="H29" s="97"/>
      <c r="I29" s="97"/>
      <c r="J29" s="97"/>
      <c r="K29" s="97">
        <v>0</v>
      </c>
      <c r="L29" s="97">
        <v>0</v>
      </c>
      <c r="M29" s="97">
        <v>0</v>
      </c>
      <c r="N29" s="213">
        <f>SUM(B29:M29)</f>
        <v>0</v>
      </c>
      <c r="O29" s="104" t="str">
        <f t="shared" si="1"/>
        <v/>
      </c>
    </row>
    <row r="30" spans="1:15" s="25" customFormat="1" ht="12.6" customHeight="1" x14ac:dyDescent="0.2">
      <c r="A30" s="151" t="s">
        <v>88</v>
      </c>
      <c r="B30" s="97">
        <v>0</v>
      </c>
      <c r="C30" s="97">
        <v>0</v>
      </c>
      <c r="D30" s="97">
        <v>491</v>
      </c>
      <c r="E30" s="97"/>
      <c r="F30" s="97"/>
      <c r="G30" s="97"/>
      <c r="H30" s="97"/>
      <c r="I30" s="97"/>
      <c r="J30" s="97"/>
      <c r="K30" s="97">
        <v>0</v>
      </c>
      <c r="L30" s="97">
        <v>0</v>
      </c>
      <c r="M30" s="97">
        <v>0</v>
      </c>
      <c r="N30" s="179">
        <f>SUM(B30:M30)</f>
        <v>491</v>
      </c>
      <c r="O30" s="104">
        <f t="shared" si="1"/>
        <v>491</v>
      </c>
    </row>
    <row r="31" spans="1:15" s="25" customFormat="1" ht="12.6" customHeight="1" x14ac:dyDescent="0.2">
      <c r="A31" s="151" t="s">
        <v>108</v>
      </c>
      <c r="B31" s="97">
        <v>0</v>
      </c>
      <c r="C31" s="97">
        <v>0</v>
      </c>
      <c r="D31" s="97">
        <v>0</v>
      </c>
      <c r="E31" s="97"/>
      <c r="F31" s="97"/>
      <c r="G31" s="97"/>
      <c r="H31" s="97"/>
      <c r="I31" s="97"/>
      <c r="J31" s="97"/>
      <c r="K31" s="97">
        <v>0</v>
      </c>
      <c r="L31" s="97">
        <v>0</v>
      </c>
      <c r="M31" s="97">
        <v>0</v>
      </c>
      <c r="N31" s="179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264" t="s">
        <v>663</v>
      </c>
      <c r="B32" s="97">
        <v>0</v>
      </c>
      <c r="C32" s="97">
        <v>0</v>
      </c>
      <c r="D32" s="97">
        <v>960</v>
      </c>
      <c r="E32" s="97"/>
      <c r="F32" s="97"/>
      <c r="G32" s="97"/>
      <c r="H32" s="97"/>
      <c r="I32" s="97"/>
      <c r="J32" s="97"/>
      <c r="K32" s="97">
        <v>0</v>
      </c>
      <c r="L32" s="97">
        <v>0</v>
      </c>
      <c r="M32" s="97">
        <v>0</v>
      </c>
      <c r="N32" s="179">
        <f t="shared" si="0"/>
        <v>960</v>
      </c>
      <c r="O32" s="104">
        <f t="shared" si="1"/>
        <v>960</v>
      </c>
    </row>
    <row r="33" spans="1:15" s="25" customFormat="1" ht="12.6" customHeight="1" x14ac:dyDescent="0.2">
      <c r="A33" s="264" t="s">
        <v>111</v>
      </c>
      <c r="B33" s="97">
        <v>0</v>
      </c>
      <c r="C33" s="97">
        <v>70</v>
      </c>
      <c r="D33" s="97">
        <v>805</v>
      </c>
      <c r="E33" s="97"/>
      <c r="F33" s="97"/>
      <c r="G33" s="97"/>
      <c r="H33" s="97"/>
      <c r="I33" s="97"/>
      <c r="J33" s="97"/>
      <c r="K33" s="97">
        <v>0</v>
      </c>
      <c r="L33" s="97">
        <v>0</v>
      </c>
      <c r="M33" s="97">
        <v>0</v>
      </c>
      <c r="N33" s="179">
        <f t="shared" si="0"/>
        <v>875</v>
      </c>
      <c r="O33" s="104">
        <f t="shared" si="1"/>
        <v>437.5</v>
      </c>
    </row>
    <row r="34" spans="1:15" s="25" customFormat="1" ht="12.6" customHeight="1" x14ac:dyDescent="0.2">
      <c r="A34" s="264" t="s">
        <v>126</v>
      </c>
      <c r="B34" s="97">
        <v>0</v>
      </c>
      <c r="C34" s="97">
        <v>0</v>
      </c>
      <c r="D34" s="97">
        <v>0</v>
      </c>
      <c r="E34" s="97"/>
      <c r="F34" s="97"/>
      <c r="G34" s="97"/>
      <c r="H34" s="97"/>
      <c r="I34" s="97"/>
      <c r="J34" s="97"/>
      <c r="K34" s="97">
        <v>0</v>
      </c>
      <c r="L34" s="97">
        <v>0</v>
      </c>
      <c r="M34" s="97">
        <v>0</v>
      </c>
      <c r="N34" s="179">
        <f t="shared" si="0"/>
        <v>0</v>
      </c>
      <c r="O34" s="104" t="str">
        <f t="shared" si="1"/>
        <v/>
      </c>
    </row>
    <row r="35" spans="1:15" s="25" customFormat="1" ht="12.6" customHeight="1" x14ac:dyDescent="0.2">
      <c r="A35" s="264" t="s">
        <v>69</v>
      </c>
      <c r="B35" s="97">
        <v>0</v>
      </c>
      <c r="C35" s="97">
        <v>0</v>
      </c>
      <c r="D35" s="97">
        <v>0</v>
      </c>
      <c r="E35" s="97"/>
      <c r="F35" s="97"/>
      <c r="G35" s="97"/>
      <c r="H35" s="97"/>
      <c r="I35" s="97"/>
      <c r="J35" s="97"/>
      <c r="K35" s="97">
        <v>0</v>
      </c>
      <c r="L35" s="97">
        <v>0</v>
      </c>
      <c r="M35" s="97">
        <v>0</v>
      </c>
      <c r="N35" s="179">
        <f t="shared" si="0"/>
        <v>0</v>
      </c>
      <c r="O35" s="104" t="str">
        <f t="shared" si="1"/>
        <v/>
      </c>
    </row>
    <row r="36" spans="1:15" s="25" customFormat="1" ht="12.6" customHeight="1" x14ac:dyDescent="0.2">
      <c r="A36" s="151" t="s">
        <v>123</v>
      </c>
      <c r="B36" s="97">
        <v>0</v>
      </c>
      <c r="C36" s="97">
        <v>0</v>
      </c>
      <c r="D36" s="97">
        <v>0</v>
      </c>
      <c r="E36" s="97"/>
      <c r="F36" s="97"/>
      <c r="G36" s="97"/>
      <c r="H36" s="97"/>
      <c r="I36" s="97"/>
      <c r="J36" s="97"/>
      <c r="K36" s="97">
        <v>0</v>
      </c>
      <c r="L36" s="97">
        <v>0</v>
      </c>
      <c r="M36" s="97">
        <v>0</v>
      </c>
      <c r="N36" s="179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151" t="s">
        <v>429</v>
      </c>
      <c r="B37" s="97">
        <v>0</v>
      </c>
      <c r="C37" s="97">
        <v>0</v>
      </c>
      <c r="D37" s="97">
        <v>0</v>
      </c>
      <c r="E37" s="97"/>
      <c r="F37" s="97"/>
      <c r="G37" s="97"/>
      <c r="H37" s="97"/>
      <c r="I37" s="97"/>
      <c r="J37" s="97"/>
      <c r="K37" s="97">
        <v>0</v>
      </c>
      <c r="L37" s="97">
        <v>0</v>
      </c>
      <c r="M37" s="97">
        <v>0</v>
      </c>
      <c r="N37" s="179">
        <f>SUM(B37:M37)</f>
        <v>0</v>
      </c>
      <c r="O37" s="104" t="str">
        <f t="shared" si="1"/>
        <v/>
      </c>
    </row>
    <row r="38" spans="1:15" s="25" customFormat="1" ht="12.6" customHeight="1" x14ac:dyDescent="0.2">
      <c r="A38" s="151" t="s">
        <v>85</v>
      </c>
      <c r="B38" s="97">
        <v>0</v>
      </c>
      <c r="C38" s="97">
        <v>14</v>
      </c>
      <c r="D38" s="97">
        <v>0</v>
      </c>
      <c r="E38" s="97"/>
      <c r="F38" s="97"/>
      <c r="G38" s="97"/>
      <c r="H38" s="97"/>
      <c r="I38" s="97"/>
      <c r="J38" s="97"/>
      <c r="K38" s="97">
        <v>0</v>
      </c>
      <c r="L38" s="97">
        <v>0</v>
      </c>
      <c r="M38" s="97">
        <v>0</v>
      </c>
      <c r="N38" s="179">
        <f t="shared" si="0"/>
        <v>14</v>
      </c>
      <c r="O38" s="104">
        <f t="shared" si="1"/>
        <v>14</v>
      </c>
    </row>
    <row r="39" spans="1:15" s="25" customFormat="1" ht="12.6" customHeight="1" x14ac:dyDescent="0.2">
      <c r="A39" s="151" t="s">
        <v>195</v>
      </c>
      <c r="B39" s="97">
        <v>0</v>
      </c>
      <c r="C39" s="97">
        <v>14.5</v>
      </c>
      <c r="D39" s="97">
        <v>0</v>
      </c>
      <c r="E39" s="97"/>
      <c r="F39" s="97"/>
      <c r="G39" s="97"/>
      <c r="H39" s="97"/>
      <c r="I39" s="97"/>
      <c r="J39" s="97"/>
      <c r="K39" s="97">
        <v>0</v>
      </c>
      <c r="L39" s="97">
        <v>0</v>
      </c>
      <c r="M39" s="97">
        <v>0</v>
      </c>
      <c r="N39" s="179">
        <f t="shared" si="0"/>
        <v>14.5</v>
      </c>
      <c r="O39" s="104">
        <f t="shared" si="1"/>
        <v>14.5</v>
      </c>
    </row>
    <row r="40" spans="1:15" s="25" customFormat="1" ht="12.6" customHeight="1" x14ac:dyDescent="0.2">
      <c r="A40" s="151" t="s">
        <v>181</v>
      </c>
      <c r="B40" s="97">
        <v>1000</v>
      </c>
      <c r="C40" s="97">
        <v>1467</v>
      </c>
      <c r="D40" s="97">
        <v>0</v>
      </c>
      <c r="E40" s="97"/>
      <c r="F40" s="97"/>
      <c r="G40" s="97"/>
      <c r="H40" s="97"/>
      <c r="I40" s="97"/>
      <c r="J40" s="97"/>
      <c r="K40" s="97">
        <v>0</v>
      </c>
      <c r="L40" s="97">
        <v>0</v>
      </c>
      <c r="M40" s="97">
        <v>0</v>
      </c>
      <c r="N40" s="179">
        <f t="shared" si="0"/>
        <v>2467</v>
      </c>
      <c r="O40" s="104">
        <f t="shared" si="1"/>
        <v>1233.5</v>
      </c>
    </row>
    <row r="41" spans="1:15" s="25" customFormat="1" ht="12.6" customHeight="1" x14ac:dyDescent="0.2">
      <c r="A41" s="151" t="s">
        <v>694</v>
      </c>
      <c r="B41" s="97"/>
      <c r="C41" s="97"/>
      <c r="D41" s="97">
        <v>0</v>
      </c>
      <c r="E41" s="97"/>
      <c r="F41" s="97"/>
      <c r="G41" s="97"/>
      <c r="H41" s="97"/>
      <c r="I41" s="97"/>
      <c r="J41" s="97"/>
      <c r="K41" s="97">
        <v>0</v>
      </c>
      <c r="L41" s="97">
        <v>0</v>
      </c>
      <c r="M41" s="97">
        <v>0</v>
      </c>
      <c r="N41" s="179">
        <f t="shared" si="0"/>
        <v>0</v>
      </c>
      <c r="O41" s="104" t="str">
        <f t="shared" si="1"/>
        <v/>
      </c>
    </row>
    <row r="42" spans="1:15" s="25" customFormat="1" ht="12.6" customHeight="1" x14ac:dyDescent="0.2">
      <c r="A42" s="151" t="s">
        <v>372</v>
      </c>
      <c r="B42" s="97">
        <v>151.61000000000001</v>
      </c>
      <c r="C42" s="97">
        <v>151.61000000000001</v>
      </c>
      <c r="D42" s="97">
        <v>151.61000000000001</v>
      </c>
      <c r="E42" s="97"/>
      <c r="F42" s="97"/>
      <c r="G42" s="97"/>
      <c r="H42" s="97"/>
      <c r="I42" s="97"/>
      <c r="J42" s="97"/>
      <c r="K42" s="97">
        <v>0</v>
      </c>
      <c r="L42" s="97">
        <v>0</v>
      </c>
      <c r="M42" s="97">
        <v>0</v>
      </c>
      <c r="N42" s="298">
        <f>SUM(B42:M42)</f>
        <v>454.83000000000004</v>
      </c>
      <c r="O42" s="104">
        <f t="shared" si="1"/>
        <v>151.61000000000001</v>
      </c>
    </row>
    <row r="43" spans="1:15" s="25" customFormat="1" ht="12.6" customHeight="1" x14ac:dyDescent="0.2">
      <c r="A43" s="151" t="s">
        <v>197</v>
      </c>
      <c r="B43" s="97">
        <v>0</v>
      </c>
      <c r="C43" s="97">
        <v>0</v>
      </c>
      <c r="D43" s="97">
        <v>4000</v>
      </c>
      <c r="E43" s="97"/>
      <c r="F43" s="97"/>
      <c r="G43" s="97"/>
      <c r="H43" s="97"/>
      <c r="I43" s="97"/>
      <c r="J43" s="97"/>
      <c r="K43" s="97">
        <v>0</v>
      </c>
      <c r="L43" s="97">
        <v>0</v>
      </c>
      <c r="M43" s="97">
        <v>0</v>
      </c>
      <c r="N43" s="298">
        <f>SUM(B43:M43)</f>
        <v>4000</v>
      </c>
      <c r="O43" s="104">
        <f t="shared" si="1"/>
        <v>4000</v>
      </c>
    </row>
    <row r="44" spans="1:15" s="25" customFormat="1" ht="12.6" customHeight="1" x14ac:dyDescent="0.2">
      <c r="A44" s="151" t="s">
        <v>173</v>
      </c>
      <c r="B44" s="97">
        <v>0</v>
      </c>
      <c r="C44" s="97">
        <v>0</v>
      </c>
      <c r="D44" s="97">
        <v>0</v>
      </c>
      <c r="E44" s="97"/>
      <c r="F44" s="97"/>
      <c r="G44" s="97"/>
      <c r="H44" s="97"/>
      <c r="I44" s="97"/>
      <c r="J44" s="97"/>
      <c r="K44" s="97">
        <v>0</v>
      </c>
      <c r="L44" s="97">
        <v>0</v>
      </c>
      <c r="M44" s="97">
        <v>0</v>
      </c>
      <c r="N44" s="179">
        <f t="shared" si="0"/>
        <v>0</v>
      </c>
      <c r="O44" s="104" t="str">
        <f t="shared" si="1"/>
        <v/>
      </c>
    </row>
    <row r="45" spans="1:15" s="25" customFormat="1" ht="12.6" customHeight="1" x14ac:dyDescent="0.2">
      <c r="A45" s="151" t="s">
        <v>251</v>
      </c>
      <c r="B45" s="97">
        <v>0</v>
      </c>
      <c r="C45" s="97">
        <v>0</v>
      </c>
      <c r="D45" s="97">
        <v>0</v>
      </c>
      <c r="E45" s="97"/>
      <c r="F45" s="97"/>
      <c r="G45" s="97"/>
      <c r="H45" s="97"/>
      <c r="I45" s="97"/>
      <c r="J45" s="97"/>
      <c r="K45" s="97">
        <v>0</v>
      </c>
      <c r="L45" s="97">
        <v>0</v>
      </c>
      <c r="M45" s="97">
        <v>0</v>
      </c>
      <c r="N45" s="179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51" t="s">
        <v>171</v>
      </c>
      <c r="B46" s="97">
        <v>0</v>
      </c>
      <c r="C46" s="97">
        <v>0</v>
      </c>
      <c r="D46" s="97">
        <v>0</v>
      </c>
      <c r="E46" s="97"/>
      <c r="F46" s="97"/>
      <c r="G46" s="97"/>
      <c r="H46" s="97"/>
      <c r="I46" s="97"/>
      <c r="J46" s="97"/>
      <c r="K46" s="97">
        <v>0</v>
      </c>
      <c r="L46" s="97">
        <v>0</v>
      </c>
      <c r="M46" s="97">
        <v>0</v>
      </c>
      <c r="N46" s="179">
        <f t="shared" si="0"/>
        <v>0</v>
      </c>
      <c r="O46" s="104" t="str">
        <f t="shared" si="1"/>
        <v/>
      </c>
    </row>
    <row r="47" spans="1:15" s="25" customFormat="1" ht="12.6" customHeight="1" x14ac:dyDescent="0.2">
      <c r="A47" s="151" t="s">
        <v>71</v>
      </c>
      <c r="B47" s="97">
        <v>1490.55</v>
      </c>
      <c r="C47" s="97">
        <v>81</v>
      </c>
      <c r="D47" s="97">
        <v>1093.8</v>
      </c>
      <c r="E47" s="97"/>
      <c r="F47" s="97"/>
      <c r="G47" s="97"/>
      <c r="H47" s="97"/>
      <c r="I47" s="97"/>
      <c r="J47" s="97"/>
      <c r="K47" s="97">
        <v>0</v>
      </c>
      <c r="L47" s="97">
        <v>0</v>
      </c>
      <c r="M47" s="97">
        <v>0</v>
      </c>
      <c r="N47" s="179">
        <f t="shared" si="0"/>
        <v>2665.35</v>
      </c>
      <c r="O47" s="104">
        <f t="shared" si="1"/>
        <v>888.44999999999993</v>
      </c>
    </row>
    <row r="48" spans="1:15" s="25" customFormat="1" ht="12.6" customHeight="1" x14ac:dyDescent="0.2">
      <c r="A48" s="125" t="s">
        <v>95</v>
      </c>
      <c r="B48" s="97">
        <v>1654.25</v>
      </c>
      <c r="C48" s="97">
        <v>819.58</v>
      </c>
      <c r="D48" s="97">
        <v>1760.32</v>
      </c>
      <c r="E48" s="97"/>
      <c r="F48" s="97"/>
      <c r="G48" s="97"/>
      <c r="H48" s="97"/>
      <c r="I48" s="97"/>
      <c r="J48" s="97"/>
      <c r="K48" s="97">
        <v>0</v>
      </c>
      <c r="L48" s="97">
        <v>0</v>
      </c>
      <c r="M48" s="97">
        <v>0</v>
      </c>
      <c r="N48" s="179">
        <f t="shared" si="0"/>
        <v>4234.1499999999996</v>
      </c>
      <c r="O48" s="104">
        <f t="shared" si="1"/>
        <v>1411.3833333333332</v>
      </c>
    </row>
    <row r="49" spans="1:15" s="25" customFormat="1" ht="12.6" customHeight="1" x14ac:dyDescent="0.2">
      <c r="A49" s="103" t="s">
        <v>105</v>
      </c>
      <c r="B49" s="97">
        <v>0</v>
      </c>
      <c r="C49" s="97">
        <v>0</v>
      </c>
      <c r="D49" s="97">
        <v>1158</v>
      </c>
      <c r="E49" s="97"/>
      <c r="F49" s="97"/>
      <c r="G49" s="97"/>
      <c r="H49" s="97"/>
      <c r="I49" s="97"/>
      <c r="J49" s="97"/>
      <c r="K49" s="97">
        <v>0</v>
      </c>
      <c r="L49" s="97">
        <v>0</v>
      </c>
      <c r="M49" s="97">
        <v>0</v>
      </c>
      <c r="N49" s="179">
        <f t="shared" si="0"/>
        <v>1158</v>
      </c>
      <c r="O49" s="104">
        <f t="shared" si="1"/>
        <v>1158</v>
      </c>
    </row>
    <row r="50" spans="1:15" s="25" customFormat="1" ht="12.6" customHeight="1" x14ac:dyDescent="0.2">
      <c r="A50" s="103" t="s">
        <v>96</v>
      </c>
      <c r="B50" s="97">
        <v>1408.72</v>
      </c>
      <c r="C50" s="97">
        <v>1333.72</v>
      </c>
      <c r="D50" s="97">
        <v>2301.7199999999998</v>
      </c>
      <c r="E50" s="97"/>
      <c r="F50" s="97"/>
      <c r="G50" s="97"/>
      <c r="H50" s="97"/>
      <c r="I50" s="97"/>
      <c r="J50" s="97"/>
      <c r="K50" s="97">
        <v>0</v>
      </c>
      <c r="L50" s="97">
        <v>0</v>
      </c>
      <c r="M50" s="97">
        <v>0</v>
      </c>
      <c r="N50" s="179">
        <f t="shared" si="0"/>
        <v>5044.16</v>
      </c>
      <c r="O50" s="104">
        <f t="shared" si="1"/>
        <v>1681.3866666666665</v>
      </c>
    </row>
    <row r="51" spans="1:15" s="25" customFormat="1" ht="12.6" customHeight="1" x14ac:dyDescent="0.2">
      <c r="A51" s="103" t="s">
        <v>75</v>
      </c>
      <c r="B51" s="97">
        <v>1486.76</v>
      </c>
      <c r="C51" s="97">
        <v>1304.9100000000001</v>
      </c>
      <c r="D51" s="97">
        <v>1722.52</v>
      </c>
      <c r="E51" s="97"/>
      <c r="F51" s="97"/>
      <c r="G51" s="97"/>
      <c r="H51" s="97"/>
      <c r="I51" s="97"/>
      <c r="J51" s="97"/>
      <c r="K51" s="97">
        <v>0</v>
      </c>
      <c r="L51" s="97">
        <v>0</v>
      </c>
      <c r="M51" s="97">
        <v>0</v>
      </c>
      <c r="N51" s="179">
        <f t="shared" si="0"/>
        <v>4514.1900000000005</v>
      </c>
      <c r="O51" s="104">
        <f t="shared" si="1"/>
        <v>1504.7300000000002</v>
      </c>
    </row>
    <row r="52" spans="1:15" s="25" customFormat="1" ht="12.6" customHeight="1" x14ac:dyDescent="0.2">
      <c r="A52" s="103" t="s">
        <v>74</v>
      </c>
      <c r="B52" s="97">
        <v>130</v>
      </c>
      <c r="C52" s="97">
        <v>130</v>
      </c>
      <c r="D52" s="97">
        <v>130</v>
      </c>
      <c r="E52" s="97"/>
      <c r="F52" s="97"/>
      <c r="G52" s="97"/>
      <c r="H52" s="97"/>
      <c r="I52" s="97"/>
      <c r="J52" s="97"/>
      <c r="K52" s="97">
        <v>0</v>
      </c>
      <c r="L52" s="97">
        <v>0</v>
      </c>
      <c r="M52" s="97">
        <v>0</v>
      </c>
      <c r="N52" s="179">
        <f t="shared" si="0"/>
        <v>390</v>
      </c>
      <c r="O52" s="104">
        <f t="shared" si="1"/>
        <v>130</v>
      </c>
    </row>
    <row r="53" spans="1:15" s="25" customFormat="1" ht="12.6" customHeight="1" x14ac:dyDescent="0.2">
      <c r="A53" s="103" t="s">
        <v>383</v>
      </c>
      <c r="B53" s="97">
        <v>0</v>
      </c>
      <c r="C53" s="97">
        <v>0</v>
      </c>
      <c r="D53" s="97">
        <v>0</v>
      </c>
      <c r="E53" s="97"/>
      <c r="F53" s="97"/>
      <c r="G53" s="97"/>
      <c r="H53" s="97"/>
      <c r="I53" s="97"/>
      <c r="J53" s="97"/>
      <c r="K53" s="97">
        <v>0</v>
      </c>
      <c r="L53" s="97">
        <v>0</v>
      </c>
      <c r="M53" s="97">
        <v>0</v>
      </c>
      <c r="N53" s="179">
        <f t="shared" si="0"/>
        <v>0</v>
      </c>
      <c r="O53" s="104" t="str">
        <f t="shared" si="1"/>
        <v/>
      </c>
    </row>
    <row r="54" spans="1:15" s="25" customFormat="1" ht="12.6" customHeight="1" x14ac:dyDescent="0.2">
      <c r="A54" s="103" t="s">
        <v>112</v>
      </c>
      <c r="B54" s="97">
        <v>0</v>
      </c>
      <c r="C54" s="97">
        <v>0</v>
      </c>
      <c r="D54" s="97">
        <v>200</v>
      </c>
      <c r="E54" s="97"/>
      <c r="F54" s="97"/>
      <c r="G54" s="97"/>
      <c r="H54" s="97"/>
      <c r="I54" s="97"/>
      <c r="J54" s="97"/>
      <c r="K54" s="97">
        <v>0</v>
      </c>
      <c r="L54" s="97">
        <v>0</v>
      </c>
      <c r="M54" s="97">
        <v>0</v>
      </c>
      <c r="N54" s="179">
        <f t="shared" si="0"/>
        <v>200</v>
      </c>
      <c r="O54" s="104">
        <f t="shared" si="1"/>
        <v>200</v>
      </c>
    </row>
    <row r="55" spans="1:15" s="25" customFormat="1" ht="12.6" customHeight="1" x14ac:dyDescent="0.2">
      <c r="A55" s="103" t="s">
        <v>211</v>
      </c>
      <c r="B55" s="97">
        <v>0</v>
      </c>
      <c r="C55" s="97">
        <v>0</v>
      </c>
      <c r="D55" s="97">
        <v>0</v>
      </c>
      <c r="E55" s="97"/>
      <c r="F55" s="97"/>
      <c r="G55" s="97"/>
      <c r="H55" s="97"/>
      <c r="I55" s="97"/>
      <c r="J55" s="97"/>
      <c r="K55" s="97">
        <v>0</v>
      </c>
      <c r="L55" s="97">
        <v>0</v>
      </c>
      <c r="M55" s="97">
        <v>0</v>
      </c>
      <c r="N55" s="179">
        <f t="shared" si="0"/>
        <v>0</v>
      </c>
      <c r="O55" s="104" t="str">
        <f t="shared" si="1"/>
        <v/>
      </c>
    </row>
    <row r="56" spans="1:15" s="25" customFormat="1" ht="12.6" customHeight="1" x14ac:dyDescent="0.2">
      <c r="A56" s="103" t="s">
        <v>248</v>
      </c>
      <c r="B56" s="97">
        <v>25</v>
      </c>
      <c r="C56" s="97">
        <v>0</v>
      </c>
      <c r="D56" s="97">
        <v>25</v>
      </c>
      <c r="E56" s="97"/>
      <c r="F56" s="97"/>
      <c r="G56" s="97"/>
      <c r="H56" s="97"/>
      <c r="I56" s="97"/>
      <c r="J56" s="97"/>
      <c r="K56" s="97">
        <v>0</v>
      </c>
      <c r="L56" s="97">
        <v>0</v>
      </c>
      <c r="M56" s="97">
        <v>0</v>
      </c>
      <c r="N56" s="179">
        <f t="shared" si="0"/>
        <v>50</v>
      </c>
      <c r="O56" s="104">
        <f t="shared" si="1"/>
        <v>25</v>
      </c>
    </row>
    <row r="57" spans="1:15" s="25" customFormat="1" ht="12.6" customHeight="1" x14ac:dyDescent="0.2">
      <c r="A57" s="103" t="s">
        <v>79</v>
      </c>
      <c r="B57" s="97">
        <v>45</v>
      </c>
      <c r="C57" s="97">
        <v>43.5</v>
      </c>
      <c r="D57" s="97">
        <v>46.5</v>
      </c>
      <c r="E57" s="97"/>
      <c r="F57" s="97"/>
      <c r="G57" s="97"/>
      <c r="H57" s="97"/>
      <c r="I57" s="97"/>
      <c r="J57" s="97"/>
      <c r="K57" s="97">
        <v>0</v>
      </c>
      <c r="L57" s="97">
        <v>0</v>
      </c>
      <c r="M57" s="97">
        <v>0</v>
      </c>
      <c r="N57" s="179">
        <f t="shared" si="0"/>
        <v>135</v>
      </c>
      <c r="O57" s="104">
        <f t="shared" si="1"/>
        <v>45</v>
      </c>
    </row>
    <row r="58" spans="1:15" s="25" customFormat="1" ht="12.6" customHeight="1" x14ac:dyDescent="0.2">
      <c r="A58" s="103" t="s">
        <v>81</v>
      </c>
      <c r="B58" s="97">
        <v>463.36</v>
      </c>
      <c r="C58" s="97">
        <v>610.28</v>
      </c>
      <c r="D58" s="97">
        <v>351.77</v>
      </c>
      <c r="E58" s="97"/>
      <c r="F58" s="97"/>
      <c r="G58" s="97"/>
      <c r="H58" s="97"/>
      <c r="I58" s="97"/>
      <c r="J58" s="97"/>
      <c r="K58" s="97">
        <v>0</v>
      </c>
      <c r="L58" s="97">
        <v>0</v>
      </c>
      <c r="M58" s="97">
        <v>0</v>
      </c>
      <c r="N58" s="179">
        <f t="shared" si="0"/>
        <v>1425.4099999999999</v>
      </c>
      <c r="O58" s="104">
        <f t="shared" si="1"/>
        <v>475.1366666666666</v>
      </c>
    </row>
    <row r="59" spans="1:15" s="25" customFormat="1" ht="12.6" customHeight="1" x14ac:dyDescent="0.2">
      <c r="A59" s="263" t="s">
        <v>215</v>
      </c>
      <c r="B59" s="97">
        <v>0</v>
      </c>
      <c r="C59" s="97">
        <v>0</v>
      </c>
      <c r="D59" s="97">
        <v>1590.64</v>
      </c>
      <c r="E59" s="97"/>
      <c r="F59" s="97"/>
      <c r="G59" s="97"/>
      <c r="H59" s="97"/>
      <c r="I59" s="97"/>
      <c r="J59" s="97"/>
      <c r="K59" s="97">
        <v>0</v>
      </c>
      <c r="L59" s="97">
        <v>0</v>
      </c>
      <c r="M59" s="97">
        <v>0</v>
      </c>
      <c r="N59" s="179">
        <f t="shared" si="0"/>
        <v>1590.64</v>
      </c>
      <c r="O59" s="104">
        <f t="shared" si="1"/>
        <v>1590.64</v>
      </c>
    </row>
    <row r="60" spans="1:15" s="25" customFormat="1" ht="12.6" customHeight="1" x14ac:dyDescent="0.2">
      <c r="A60" s="151" t="s">
        <v>202</v>
      </c>
      <c r="B60" s="97">
        <v>0</v>
      </c>
      <c r="C60" s="97">
        <v>0</v>
      </c>
      <c r="D60" s="97">
        <v>0</v>
      </c>
      <c r="E60" s="97"/>
      <c r="F60" s="97"/>
      <c r="G60" s="97"/>
      <c r="H60" s="97"/>
      <c r="I60" s="97"/>
      <c r="J60" s="97"/>
      <c r="K60" s="97">
        <v>0</v>
      </c>
      <c r="L60" s="97">
        <v>0</v>
      </c>
      <c r="M60" s="97">
        <v>0</v>
      </c>
      <c r="N60" s="179">
        <f t="shared" si="0"/>
        <v>0</v>
      </c>
      <c r="O60" s="104" t="str">
        <f t="shared" si="1"/>
        <v/>
      </c>
    </row>
    <row r="61" spans="1:15" s="34" customFormat="1" ht="12.6" customHeight="1" thickBot="1" x14ac:dyDescent="0.25">
      <c r="A61" s="195" t="s">
        <v>1</v>
      </c>
      <c r="B61" s="170">
        <f t="shared" ref="B61:M61" si="2">SUM(B7:B60)</f>
        <v>9423.01</v>
      </c>
      <c r="C61" s="170">
        <f t="shared" si="2"/>
        <v>11148.46</v>
      </c>
      <c r="D61" s="170">
        <f t="shared" si="2"/>
        <v>22947</v>
      </c>
      <c r="E61" s="170">
        <f t="shared" si="2"/>
        <v>0</v>
      </c>
      <c r="F61" s="170">
        <f t="shared" si="2"/>
        <v>0</v>
      </c>
      <c r="G61" s="170">
        <f t="shared" si="2"/>
        <v>0</v>
      </c>
      <c r="H61" s="170">
        <f t="shared" si="2"/>
        <v>0</v>
      </c>
      <c r="I61" s="170">
        <f t="shared" si="2"/>
        <v>0</v>
      </c>
      <c r="J61" s="170">
        <f t="shared" si="2"/>
        <v>0</v>
      </c>
      <c r="K61" s="170">
        <f t="shared" si="2"/>
        <v>0</v>
      </c>
      <c r="L61" s="170">
        <f t="shared" si="2"/>
        <v>0</v>
      </c>
      <c r="M61" s="170">
        <f t="shared" si="2"/>
        <v>0</v>
      </c>
      <c r="N61" s="170">
        <f>SUM(B61:M61)</f>
        <v>43518.47</v>
      </c>
      <c r="O61" s="305">
        <f>IFERROR(AVERAGEIF(B61:M61,"&gt;0"),"")</f>
        <v>14506.156666666668</v>
      </c>
    </row>
    <row r="62" spans="1:15" s="34" customFormat="1" ht="12.6" customHeight="1" thickBot="1" x14ac:dyDescent="0.25">
      <c r="A62" s="253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1:15" s="25" customFormat="1" ht="12.6" customHeight="1" thickBot="1" x14ac:dyDescent="0.25">
      <c r="A63" s="71" t="s">
        <v>2</v>
      </c>
      <c r="B63" s="133">
        <f t="shared" ref="B63:M63" si="3">B6</f>
        <v>43831</v>
      </c>
      <c r="C63" s="134">
        <f t="shared" si="3"/>
        <v>43862</v>
      </c>
      <c r="D63" s="134">
        <f t="shared" si="3"/>
        <v>43891</v>
      </c>
      <c r="E63" s="134">
        <f t="shared" si="3"/>
        <v>43922</v>
      </c>
      <c r="F63" s="134">
        <f t="shared" si="3"/>
        <v>43952</v>
      </c>
      <c r="G63" s="134">
        <f t="shared" si="3"/>
        <v>43983</v>
      </c>
      <c r="H63" s="134">
        <f t="shared" si="3"/>
        <v>44013</v>
      </c>
      <c r="I63" s="134">
        <f t="shared" si="3"/>
        <v>44044</v>
      </c>
      <c r="J63" s="134">
        <f t="shared" si="3"/>
        <v>44075</v>
      </c>
      <c r="K63" s="134">
        <f t="shared" si="3"/>
        <v>44105</v>
      </c>
      <c r="L63" s="134">
        <f t="shared" si="3"/>
        <v>44136</v>
      </c>
      <c r="M63" s="134">
        <f t="shared" si="3"/>
        <v>44166</v>
      </c>
      <c r="N63" s="135" t="str">
        <f>'PATO BRANCO'!N6</f>
        <v>Total</v>
      </c>
      <c r="O63" s="138" t="str">
        <f>'PATO BRANCO'!O6</f>
        <v>Média</v>
      </c>
    </row>
    <row r="64" spans="1:15" s="25" customFormat="1" ht="12.6" customHeight="1" x14ac:dyDescent="0.2">
      <c r="A64" s="109" t="s">
        <v>5</v>
      </c>
      <c r="B64" s="97">
        <v>0</v>
      </c>
      <c r="C64" s="97">
        <v>15000</v>
      </c>
      <c r="D64" s="97">
        <v>15750</v>
      </c>
      <c r="E64" s="97"/>
      <c r="F64" s="97"/>
      <c r="G64" s="97"/>
      <c r="H64" s="97"/>
      <c r="I64" s="97"/>
      <c r="J64" s="97"/>
      <c r="K64" s="97">
        <v>0</v>
      </c>
      <c r="L64" s="97">
        <v>0</v>
      </c>
      <c r="M64" s="97">
        <v>0</v>
      </c>
      <c r="N64" s="207">
        <f t="shared" ref="N64:N74" si="4">SUM(B64:M64)</f>
        <v>30750</v>
      </c>
      <c r="O64" s="104">
        <f>IFERROR(AVERAGEIF(B64:M64,"&gt;0"),"")</f>
        <v>15375</v>
      </c>
    </row>
    <row r="65" spans="1:15" s="25" customFormat="1" ht="12.6" customHeight="1" x14ac:dyDescent="0.2">
      <c r="A65" s="109" t="s">
        <v>166</v>
      </c>
      <c r="B65" s="97">
        <v>0</v>
      </c>
      <c r="C65" s="97">
        <v>456.89</v>
      </c>
      <c r="D65" s="97">
        <v>1072.8</v>
      </c>
      <c r="E65" s="97"/>
      <c r="F65" s="97"/>
      <c r="G65" s="97"/>
      <c r="H65" s="97"/>
      <c r="I65" s="97"/>
      <c r="J65" s="97"/>
      <c r="K65" s="97">
        <v>0</v>
      </c>
      <c r="L65" s="97">
        <v>0</v>
      </c>
      <c r="M65" s="97">
        <v>0</v>
      </c>
      <c r="N65" s="207">
        <f t="shared" si="4"/>
        <v>1529.69</v>
      </c>
      <c r="O65" s="104">
        <f t="shared" ref="O65:O74" si="5">IFERROR(AVERAGEIF(B65:M65,"&gt;0"),"")</f>
        <v>764.84500000000003</v>
      </c>
    </row>
    <row r="66" spans="1:15" s="25" customFormat="1" ht="12.6" customHeight="1" x14ac:dyDescent="0.2">
      <c r="A66" s="109" t="s">
        <v>321</v>
      </c>
      <c r="B66" s="97">
        <v>0</v>
      </c>
      <c r="C66" s="97">
        <v>0</v>
      </c>
      <c r="D66" s="97">
        <v>0</v>
      </c>
      <c r="E66" s="97"/>
      <c r="F66" s="97"/>
      <c r="G66" s="97"/>
      <c r="H66" s="97"/>
      <c r="I66" s="97"/>
      <c r="J66" s="97"/>
      <c r="K66" s="97">
        <v>0</v>
      </c>
      <c r="L66" s="97">
        <v>0</v>
      </c>
      <c r="M66" s="97">
        <v>0</v>
      </c>
      <c r="N66" s="207">
        <f>SUM(B66:M66)</f>
        <v>0</v>
      </c>
      <c r="O66" s="104" t="str">
        <f t="shared" si="5"/>
        <v/>
      </c>
    </row>
    <row r="67" spans="1:15" s="25" customFormat="1" ht="12.6" customHeight="1" x14ac:dyDescent="0.2">
      <c r="A67" s="109" t="s">
        <v>428</v>
      </c>
      <c r="B67" s="97">
        <v>0</v>
      </c>
      <c r="C67" s="97">
        <v>0</v>
      </c>
      <c r="D67" s="97">
        <v>2460</v>
      </c>
      <c r="E67" s="97"/>
      <c r="F67" s="97"/>
      <c r="G67" s="97"/>
      <c r="H67" s="97"/>
      <c r="I67" s="97"/>
      <c r="J67" s="97"/>
      <c r="K67" s="97">
        <v>0</v>
      </c>
      <c r="L67" s="97">
        <v>0</v>
      </c>
      <c r="M67" s="97">
        <v>0</v>
      </c>
      <c r="N67" s="207">
        <f>SUM(B67:M67)</f>
        <v>2460</v>
      </c>
      <c r="O67" s="104">
        <f t="shared" si="5"/>
        <v>2460</v>
      </c>
    </row>
    <row r="68" spans="1:15" s="25" customFormat="1" ht="12.6" customHeight="1" x14ac:dyDescent="0.2">
      <c r="A68" s="110" t="s">
        <v>61</v>
      </c>
      <c r="B68" s="97">
        <v>1500</v>
      </c>
      <c r="C68" s="97">
        <v>815</v>
      </c>
      <c r="D68" s="97">
        <v>1835</v>
      </c>
      <c r="E68" s="97"/>
      <c r="F68" s="97"/>
      <c r="G68" s="97"/>
      <c r="H68" s="97"/>
      <c r="I68" s="97"/>
      <c r="J68" s="97"/>
      <c r="K68" s="97">
        <v>0</v>
      </c>
      <c r="L68" s="97">
        <v>0</v>
      </c>
      <c r="M68" s="97">
        <v>0</v>
      </c>
      <c r="N68" s="207">
        <f t="shared" si="4"/>
        <v>4150</v>
      </c>
      <c r="O68" s="104">
        <f t="shared" si="5"/>
        <v>1383.3333333333333</v>
      </c>
    </row>
    <row r="69" spans="1:15" s="25" customFormat="1" ht="12.6" customHeight="1" x14ac:dyDescent="0.2">
      <c r="A69" s="110" t="s">
        <v>307</v>
      </c>
      <c r="B69" s="97">
        <v>0</v>
      </c>
      <c r="C69" s="97">
        <v>0</v>
      </c>
      <c r="D69" s="97">
        <v>0</v>
      </c>
      <c r="E69" s="97"/>
      <c r="F69" s="97"/>
      <c r="G69" s="97"/>
      <c r="H69" s="97"/>
      <c r="I69" s="97"/>
      <c r="J69" s="97"/>
      <c r="K69" s="97">
        <v>0</v>
      </c>
      <c r="L69" s="97">
        <v>0</v>
      </c>
      <c r="M69" s="97">
        <v>0</v>
      </c>
      <c r="N69" s="207">
        <f>SUM(B69:M69)</f>
        <v>0</v>
      </c>
      <c r="O69" s="104" t="str">
        <f t="shared" si="5"/>
        <v/>
      </c>
    </row>
    <row r="70" spans="1:15" s="25" customFormat="1" ht="12.6" customHeight="1" x14ac:dyDescent="0.2">
      <c r="A70" s="110" t="s">
        <v>148</v>
      </c>
      <c r="B70" s="97">
        <v>0</v>
      </c>
      <c r="C70" s="97">
        <v>0</v>
      </c>
      <c r="D70" s="97">
        <v>0</v>
      </c>
      <c r="E70" s="97"/>
      <c r="F70" s="97"/>
      <c r="G70" s="97"/>
      <c r="H70" s="97"/>
      <c r="I70" s="97"/>
      <c r="J70" s="97"/>
      <c r="K70" s="97">
        <v>0</v>
      </c>
      <c r="L70" s="97">
        <v>0</v>
      </c>
      <c r="M70" s="97">
        <v>0</v>
      </c>
      <c r="N70" s="207">
        <f>SUM(B70:M70)</f>
        <v>0</v>
      </c>
      <c r="O70" s="104" t="str">
        <f t="shared" si="5"/>
        <v/>
      </c>
    </row>
    <row r="71" spans="1:15" s="25" customFormat="1" ht="12.6" customHeight="1" x14ac:dyDescent="0.2">
      <c r="A71" s="110" t="s">
        <v>3</v>
      </c>
      <c r="B71" s="97">
        <v>0</v>
      </c>
      <c r="C71" s="97">
        <v>0</v>
      </c>
      <c r="D71" s="97">
        <v>0</v>
      </c>
      <c r="E71" s="97"/>
      <c r="F71" s="97"/>
      <c r="G71" s="97"/>
      <c r="H71" s="97"/>
      <c r="I71" s="97"/>
      <c r="J71" s="97"/>
      <c r="K71" s="97">
        <v>0</v>
      </c>
      <c r="L71" s="97">
        <v>0</v>
      </c>
      <c r="M71" s="97">
        <v>0</v>
      </c>
      <c r="N71" s="207">
        <f t="shared" si="4"/>
        <v>0</v>
      </c>
      <c r="O71" s="104" t="str">
        <f t="shared" si="5"/>
        <v/>
      </c>
    </row>
    <row r="72" spans="1:15" s="25" customFormat="1" ht="12.6" customHeight="1" x14ac:dyDescent="0.2">
      <c r="A72" s="110" t="s">
        <v>250</v>
      </c>
      <c r="B72" s="97">
        <v>0</v>
      </c>
      <c r="C72" s="97">
        <v>0</v>
      </c>
      <c r="D72" s="97">
        <v>500</v>
      </c>
      <c r="E72" s="97"/>
      <c r="F72" s="97"/>
      <c r="G72" s="97"/>
      <c r="H72" s="97"/>
      <c r="I72" s="97"/>
      <c r="J72" s="97"/>
      <c r="K72" s="97">
        <v>0</v>
      </c>
      <c r="L72" s="97">
        <v>0</v>
      </c>
      <c r="M72" s="97">
        <v>0</v>
      </c>
      <c r="N72" s="207">
        <f>SUM(B72:M72)</f>
        <v>500</v>
      </c>
      <c r="O72" s="104">
        <f t="shared" si="5"/>
        <v>500</v>
      </c>
    </row>
    <row r="73" spans="1:15" s="25" customFormat="1" ht="12.6" customHeight="1" x14ac:dyDescent="0.2">
      <c r="A73" s="110" t="s">
        <v>650</v>
      </c>
      <c r="B73" s="97">
        <v>1410</v>
      </c>
      <c r="C73" s="97">
        <v>1363</v>
      </c>
      <c r="D73" s="97">
        <v>0</v>
      </c>
      <c r="E73" s="97"/>
      <c r="F73" s="97"/>
      <c r="G73" s="97"/>
      <c r="H73" s="97"/>
      <c r="I73" s="97"/>
      <c r="J73" s="97"/>
      <c r="K73" s="97">
        <v>0</v>
      </c>
      <c r="L73" s="97">
        <v>0</v>
      </c>
      <c r="M73" s="97">
        <v>0</v>
      </c>
      <c r="N73" s="207">
        <f>SUM(B73:M73)</f>
        <v>2773</v>
      </c>
      <c r="O73" s="104">
        <f t="shared" si="5"/>
        <v>1386.5</v>
      </c>
    </row>
    <row r="74" spans="1:15" s="25" customFormat="1" ht="12.6" customHeight="1" x14ac:dyDescent="0.2">
      <c r="A74" s="110" t="s">
        <v>363</v>
      </c>
      <c r="B74" s="97">
        <v>208.05</v>
      </c>
      <c r="C74" s="97">
        <v>0</v>
      </c>
      <c r="D74" s="97">
        <v>323.47000000000003</v>
      </c>
      <c r="E74" s="97"/>
      <c r="F74" s="97"/>
      <c r="G74" s="97"/>
      <c r="H74" s="97"/>
      <c r="I74" s="97"/>
      <c r="J74" s="97"/>
      <c r="K74" s="97">
        <v>0</v>
      </c>
      <c r="L74" s="97">
        <v>0</v>
      </c>
      <c r="M74" s="97">
        <v>0</v>
      </c>
      <c r="N74" s="207">
        <f t="shared" si="4"/>
        <v>531.52</v>
      </c>
      <c r="O74" s="104">
        <f t="shared" si="5"/>
        <v>265.76</v>
      </c>
    </row>
    <row r="75" spans="1:15" s="25" customFormat="1" ht="12.6" customHeight="1" thickBot="1" x14ac:dyDescent="0.25">
      <c r="A75" s="171" t="s">
        <v>1</v>
      </c>
      <c r="B75" s="172">
        <f t="shared" ref="B75:M75" si="6">SUM(B64:B74)</f>
        <v>3118.05</v>
      </c>
      <c r="C75" s="172">
        <f t="shared" si="6"/>
        <v>17634.89</v>
      </c>
      <c r="D75" s="172">
        <f t="shared" si="6"/>
        <v>21941.27</v>
      </c>
      <c r="E75" s="172">
        <f t="shared" si="6"/>
        <v>0</v>
      </c>
      <c r="F75" s="172">
        <f t="shared" si="6"/>
        <v>0</v>
      </c>
      <c r="G75" s="172">
        <f t="shared" si="6"/>
        <v>0</v>
      </c>
      <c r="H75" s="172">
        <f t="shared" si="6"/>
        <v>0</v>
      </c>
      <c r="I75" s="172">
        <f t="shared" si="6"/>
        <v>0</v>
      </c>
      <c r="J75" s="172">
        <f>SUM(J64:J74)</f>
        <v>0</v>
      </c>
      <c r="K75" s="172">
        <f t="shared" si="6"/>
        <v>0</v>
      </c>
      <c r="L75" s="172">
        <f t="shared" si="6"/>
        <v>0</v>
      </c>
      <c r="M75" s="172">
        <f t="shared" si="6"/>
        <v>0</v>
      </c>
      <c r="N75" s="172">
        <f>SUM(B75:M75)</f>
        <v>42694.21</v>
      </c>
      <c r="O75" s="294">
        <f>IFERROR(AVERAGEIF(B75:M75,"&gt;0"),"")</f>
        <v>14231.403333333334</v>
      </c>
    </row>
    <row r="76" spans="1:15" s="25" customFormat="1" ht="12.6" customHeight="1" thickBot="1" x14ac:dyDescent="0.25">
      <c r="A76" s="30"/>
      <c r="B76" s="30"/>
      <c r="C76" s="30"/>
      <c r="N76" s="34"/>
    </row>
    <row r="77" spans="1:15" s="34" customFormat="1" ht="12.6" customHeight="1" thickBot="1" x14ac:dyDescent="0.25">
      <c r="A77" s="182" t="s">
        <v>9</v>
      </c>
      <c r="B77" s="181">
        <f>'[2]2020'!C43</f>
        <v>92642.58</v>
      </c>
      <c r="C77" s="181">
        <f>'[2]2020'!D43</f>
        <v>102571.43</v>
      </c>
      <c r="D77" s="181">
        <f>'[2]2020'!E43</f>
        <v>100031.44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f>'[2]2020'!K43</f>
        <v>0</v>
      </c>
      <c r="K77" s="181">
        <f>'[2]2020'!L43</f>
        <v>0</v>
      </c>
      <c r="L77" s="181">
        <f>'[2]2020'!M43</f>
        <v>0</v>
      </c>
      <c r="M77" s="181">
        <f>'[2]2020'!N43</f>
        <v>0</v>
      </c>
      <c r="N77" s="43"/>
      <c r="O77" s="43"/>
    </row>
    <row r="78" spans="1:15" s="25" customFormat="1" ht="14.1" customHeight="1" x14ac:dyDescent="0.2">
      <c r="N78" s="34"/>
    </row>
    <row r="79" spans="1:15" s="25" customFormat="1" ht="14.1" customHeight="1" x14ac:dyDescent="0.2">
      <c r="N79" s="34"/>
    </row>
    <row r="80" spans="1:15" s="25" customFormat="1" ht="14.1" customHeight="1" x14ac:dyDescent="0.2">
      <c r="N80" s="34"/>
    </row>
    <row r="81" spans="6:14" s="25" customFormat="1" ht="14.1" customHeight="1" x14ac:dyDescent="0.2">
      <c r="N81" s="34"/>
    </row>
    <row r="82" spans="6:14" s="25" customFormat="1" ht="14.1" customHeight="1" x14ac:dyDescent="0.2">
      <c r="N82" s="34"/>
    </row>
    <row r="84" spans="6:14" x14ac:dyDescent="0.2">
      <c r="F84" s="85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1"/>
  <dimension ref="A1:O61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7.28515625" style="44" customWidth="1"/>
    <col min="2" max="2" width="9.7109375" style="44" customWidth="1"/>
    <col min="3" max="13" width="9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27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477</v>
      </c>
      <c r="B7" s="53">
        <v>0</v>
      </c>
      <c r="C7" s="26">
        <v>0</v>
      </c>
      <c r="D7" s="26"/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 t="shared" ref="N7:N45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233</v>
      </c>
      <c r="B8" s="53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si="0"/>
        <v>0</v>
      </c>
      <c r="O8" s="104" t="str">
        <f t="shared" ref="O8:O46" si="1">IFERROR(AVERAGEIF(B8:M8,"&gt;0"),"")</f>
        <v/>
      </c>
    </row>
    <row r="9" spans="1:15" s="25" customFormat="1" ht="12.6" customHeight="1" x14ac:dyDescent="0.2">
      <c r="A9" s="103" t="s">
        <v>214</v>
      </c>
      <c r="B9" s="53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625</v>
      </c>
      <c r="B10" s="53">
        <v>890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0"/>
        <v>890</v>
      </c>
      <c r="O10" s="104">
        <f t="shared" si="1"/>
        <v>890</v>
      </c>
    </row>
    <row r="11" spans="1:15" s="25" customFormat="1" ht="12.6" customHeight="1" x14ac:dyDescent="0.2">
      <c r="A11" s="103" t="s">
        <v>157</v>
      </c>
      <c r="B11" s="53">
        <v>0</v>
      </c>
      <c r="C11" s="26">
        <v>0</v>
      </c>
      <c r="D11" s="26">
        <v>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131</v>
      </c>
      <c r="B12" s="53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393</v>
      </c>
      <c r="B13" s="53">
        <v>0</v>
      </c>
      <c r="C13" s="26">
        <v>0</v>
      </c>
      <c r="D13" s="26">
        <v>0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03" t="s">
        <v>182</v>
      </c>
      <c r="B14" s="53">
        <v>0</v>
      </c>
      <c r="C14" s="26">
        <v>0</v>
      </c>
      <c r="D14" s="26">
        <v>861.2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0"/>
        <v>861.2</v>
      </c>
      <c r="O14" s="104">
        <f t="shared" si="1"/>
        <v>861.2</v>
      </c>
    </row>
    <row r="15" spans="1:15" s="25" customFormat="1" ht="12.6" customHeight="1" x14ac:dyDescent="0.2">
      <c r="A15" s="103" t="s">
        <v>276</v>
      </c>
      <c r="B15" s="53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03" t="s">
        <v>80</v>
      </c>
      <c r="B16" s="53">
        <v>0</v>
      </c>
      <c r="C16" s="26">
        <v>457.88</v>
      </c>
      <c r="D16" s="26">
        <v>86.05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0"/>
        <v>543.92999999999995</v>
      </c>
      <c r="O16" s="104">
        <f t="shared" si="1"/>
        <v>271.96499999999997</v>
      </c>
    </row>
    <row r="17" spans="1:15" s="25" customFormat="1" ht="12.6" customHeight="1" x14ac:dyDescent="0.2">
      <c r="A17" s="103" t="s">
        <v>245</v>
      </c>
      <c r="B17" s="53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>SUM(B17:M17)</f>
        <v>0</v>
      </c>
      <c r="O17" s="104" t="str">
        <f t="shared" si="1"/>
        <v/>
      </c>
    </row>
    <row r="18" spans="1:15" s="25" customFormat="1" ht="12.6" customHeight="1" x14ac:dyDescent="0.2">
      <c r="A18" s="103" t="s">
        <v>444</v>
      </c>
      <c r="B18" s="53">
        <v>0</v>
      </c>
      <c r="C18" s="26">
        <v>0</v>
      </c>
      <c r="D18" s="26">
        <v>0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>SUM(B18:M18)</f>
        <v>0</v>
      </c>
      <c r="O18" s="104" t="str">
        <f t="shared" si="1"/>
        <v/>
      </c>
    </row>
    <row r="19" spans="1:15" s="25" customFormat="1" ht="12.6" customHeight="1" x14ac:dyDescent="0.2">
      <c r="A19" s="103" t="s">
        <v>489</v>
      </c>
      <c r="B19" s="53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67</v>
      </c>
      <c r="B20" s="53">
        <v>0</v>
      </c>
      <c r="C20" s="26">
        <v>0</v>
      </c>
      <c r="D20" s="26">
        <v>0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0"/>
        <v>0</v>
      </c>
      <c r="O20" s="104" t="str">
        <f t="shared" si="1"/>
        <v/>
      </c>
    </row>
    <row r="21" spans="1:15" s="25" customFormat="1" ht="12.6" customHeight="1" x14ac:dyDescent="0.2">
      <c r="A21" s="103" t="s">
        <v>142</v>
      </c>
      <c r="B21" s="53">
        <v>45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>SUM(B21:M21)</f>
        <v>45</v>
      </c>
      <c r="O21" s="104">
        <f t="shared" si="1"/>
        <v>45</v>
      </c>
    </row>
    <row r="22" spans="1:15" s="25" customFormat="1" ht="12.6" customHeight="1" x14ac:dyDescent="0.2">
      <c r="A22" s="103" t="s">
        <v>399</v>
      </c>
      <c r="B22" s="53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03" t="s">
        <v>68</v>
      </c>
      <c r="B23" s="53">
        <v>210.23</v>
      </c>
      <c r="C23" s="26">
        <v>148.74</v>
      </c>
      <c r="D23" s="26">
        <v>27.5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386.47</v>
      </c>
      <c r="O23" s="104">
        <f t="shared" si="1"/>
        <v>128.82333333333335</v>
      </c>
    </row>
    <row r="24" spans="1:15" s="25" customFormat="1" ht="12.6" customHeight="1" x14ac:dyDescent="0.2">
      <c r="A24" s="103" t="s">
        <v>108</v>
      </c>
      <c r="B24" s="53">
        <v>59</v>
      </c>
      <c r="C24" s="26">
        <v>105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0"/>
        <v>164</v>
      </c>
      <c r="O24" s="104">
        <f t="shared" si="1"/>
        <v>82</v>
      </c>
    </row>
    <row r="25" spans="1:15" s="25" customFormat="1" ht="12.6" customHeight="1" x14ac:dyDescent="0.2">
      <c r="A25" s="103" t="s">
        <v>111</v>
      </c>
      <c r="B25" s="53">
        <v>0</v>
      </c>
      <c r="C25" s="26">
        <v>249.57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0"/>
        <v>249.57</v>
      </c>
      <c r="O25" s="104">
        <f t="shared" si="1"/>
        <v>249.57</v>
      </c>
    </row>
    <row r="26" spans="1:15" s="25" customFormat="1" ht="12.6" customHeight="1" x14ac:dyDescent="0.2">
      <c r="A26" s="103" t="s">
        <v>69</v>
      </c>
      <c r="B26" s="53">
        <v>21.9</v>
      </c>
      <c r="C26" s="26">
        <v>0</v>
      </c>
      <c r="D26" s="26">
        <v>0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21.9</v>
      </c>
      <c r="O26" s="104">
        <f t="shared" si="1"/>
        <v>21.9</v>
      </c>
    </row>
    <row r="27" spans="1:15" s="25" customFormat="1" ht="12.6" customHeight="1" x14ac:dyDescent="0.2">
      <c r="A27" s="103" t="s">
        <v>295</v>
      </c>
      <c r="B27" s="53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103" t="s">
        <v>123</v>
      </c>
      <c r="B28" s="53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03" t="s">
        <v>135</v>
      </c>
      <c r="B29" s="53">
        <v>0</v>
      </c>
      <c r="C29" s="26">
        <v>320</v>
      </c>
      <c r="D29" s="26">
        <v>806.3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1126.3</v>
      </c>
      <c r="O29" s="104">
        <f t="shared" si="1"/>
        <v>563.15</v>
      </c>
    </row>
    <row r="30" spans="1:15" s="25" customFormat="1" ht="12.6" customHeight="1" x14ac:dyDescent="0.2">
      <c r="A30" s="103" t="s">
        <v>85</v>
      </c>
      <c r="B30" s="53">
        <v>0</v>
      </c>
      <c r="C30" s="26">
        <v>0</v>
      </c>
      <c r="D30" s="26">
        <v>0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>SUM(B30:M30)</f>
        <v>0</v>
      </c>
      <c r="O30" s="104" t="str">
        <f t="shared" si="1"/>
        <v/>
      </c>
    </row>
    <row r="31" spans="1:15" s="25" customFormat="1" ht="12.6" customHeight="1" x14ac:dyDescent="0.2">
      <c r="A31" s="103" t="s">
        <v>118</v>
      </c>
      <c r="B31" s="53">
        <v>0</v>
      </c>
      <c r="C31" s="26">
        <v>0</v>
      </c>
      <c r="D31" s="26">
        <v>0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>SUM(B31:M31)</f>
        <v>0</v>
      </c>
      <c r="O31" s="104" t="str">
        <f t="shared" si="1"/>
        <v/>
      </c>
    </row>
    <row r="32" spans="1:15" s="25" customFormat="1" ht="12.6" customHeight="1" x14ac:dyDescent="0.2">
      <c r="A32" s="260" t="s">
        <v>668</v>
      </c>
      <c r="B32" s="53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260" t="s">
        <v>372</v>
      </c>
      <c r="B33" s="53">
        <v>29.82</v>
      </c>
      <c r="C33" s="26">
        <v>29.82</v>
      </c>
      <c r="D33" s="26">
        <v>29.82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>SUM(B33:M33)</f>
        <v>89.460000000000008</v>
      </c>
      <c r="O33" s="104">
        <f t="shared" si="1"/>
        <v>29.820000000000004</v>
      </c>
    </row>
    <row r="34" spans="1:15" s="25" customFormat="1" ht="12.6" customHeight="1" x14ac:dyDescent="0.2">
      <c r="A34" s="103" t="s">
        <v>609</v>
      </c>
      <c r="B34" s="53">
        <v>0</v>
      </c>
      <c r="C34" s="26">
        <v>450</v>
      </c>
      <c r="D34" s="26">
        <v>450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 t="shared" si="0"/>
        <v>900</v>
      </c>
      <c r="O34" s="104">
        <f t="shared" si="1"/>
        <v>450</v>
      </c>
    </row>
    <row r="35" spans="1:15" s="25" customFormat="1" ht="12.6" customHeight="1" x14ac:dyDescent="0.2">
      <c r="A35" s="103" t="s">
        <v>114</v>
      </c>
      <c r="B35" s="53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>SUM(B35:M35)</f>
        <v>0</v>
      </c>
      <c r="O35" s="104" t="str">
        <f t="shared" si="1"/>
        <v/>
      </c>
    </row>
    <row r="36" spans="1:15" s="25" customFormat="1" ht="12.6" customHeight="1" x14ac:dyDescent="0.2">
      <c r="A36" s="103" t="s">
        <v>467</v>
      </c>
      <c r="B36" s="53">
        <v>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>SUM(B36:M36)</f>
        <v>0</v>
      </c>
      <c r="O36" s="104" t="str">
        <f t="shared" si="1"/>
        <v/>
      </c>
    </row>
    <row r="37" spans="1:15" s="25" customFormat="1" ht="12.6" customHeight="1" x14ac:dyDescent="0.2">
      <c r="A37" s="103" t="s">
        <v>443</v>
      </c>
      <c r="B37" s="53"/>
      <c r="C37" s="26">
        <v>0</v>
      </c>
      <c r="D37" s="26">
        <v>0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103" t="s">
        <v>71</v>
      </c>
      <c r="B38" s="53">
        <v>212.21</v>
      </c>
      <c r="C38" s="26">
        <v>18.399999999999999</v>
      </c>
      <c r="D38" s="26">
        <v>0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0"/>
        <v>230.61</v>
      </c>
      <c r="O38" s="104">
        <f t="shared" si="1"/>
        <v>115.30500000000001</v>
      </c>
    </row>
    <row r="39" spans="1:15" s="25" customFormat="1" ht="12.6" customHeight="1" x14ac:dyDescent="0.2">
      <c r="A39" s="103" t="s">
        <v>95</v>
      </c>
      <c r="B39" s="53">
        <v>258.14999999999998</v>
      </c>
      <c r="C39" s="26">
        <v>247.19</v>
      </c>
      <c r="D39" s="26">
        <v>296.38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>SUM(B39:M39)</f>
        <v>801.72</v>
      </c>
      <c r="O39" s="104">
        <f t="shared" si="1"/>
        <v>267.24</v>
      </c>
    </row>
    <row r="40" spans="1:15" s="25" customFormat="1" ht="12.6" customHeight="1" x14ac:dyDescent="0.2">
      <c r="A40" s="103" t="s">
        <v>130</v>
      </c>
      <c r="B40" s="53">
        <v>0</v>
      </c>
      <c r="C40" s="26">
        <v>0</v>
      </c>
      <c r="D40" s="26">
        <v>0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>SUM(B40:M40)</f>
        <v>0</v>
      </c>
      <c r="O40" s="104" t="str">
        <f t="shared" si="1"/>
        <v/>
      </c>
    </row>
    <row r="41" spans="1:15" s="25" customFormat="1" ht="12.6" customHeight="1" x14ac:dyDescent="0.2">
      <c r="A41" s="103" t="s">
        <v>279</v>
      </c>
      <c r="B41" s="53">
        <v>0</v>
      </c>
      <c r="C41" s="26">
        <v>0</v>
      </c>
      <c r="D41" s="26">
        <v>0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0</v>
      </c>
      <c r="O41" s="104" t="str">
        <f t="shared" si="1"/>
        <v/>
      </c>
    </row>
    <row r="42" spans="1:15" s="25" customFormat="1" ht="12.6" customHeight="1" x14ac:dyDescent="0.2">
      <c r="A42" s="103" t="s">
        <v>96</v>
      </c>
      <c r="B42" s="53">
        <v>524.70000000000005</v>
      </c>
      <c r="C42" s="26">
        <v>524.70000000000005</v>
      </c>
      <c r="D42" s="26">
        <v>524.70000000000005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1574.1000000000001</v>
      </c>
      <c r="O42" s="104">
        <f t="shared" si="1"/>
        <v>524.70000000000005</v>
      </c>
    </row>
    <row r="43" spans="1:15" s="25" customFormat="1" ht="12.6" customHeight="1" x14ac:dyDescent="0.2">
      <c r="A43" s="103" t="s">
        <v>75</v>
      </c>
      <c r="B43" s="53">
        <v>418.72</v>
      </c>
      <c r="C43" s="26">
        <v>537.66999999999996</v>
      </c>
      <c r="D43" s="26">
        <v>530.88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1487.27</v>
      </c>
      <c r="O43" s="104">
        <f t="shared" si="1"/>
        <v>495.75666666666666</v>
      </c>
    </row>
    <row r="44" spans="1:15" s="25" customFormat="1" ht="12.6" customHeight="1" x14ac:dyDescent="0.2">
      <c r="A44" s="103" t="s">
        <v>79</v>
      </c>
      <c r="B44" s="53">
        <v>0</v>
      </c>
      <c r="C44" s="26">
        <v>0</v>
      </c>
      <c r="D44" s="26">
        <v>0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0</v>
      </c>
      <c r="O44" s="104" t="str">
        <f t="shared" si="1"/>
        <v/>
      </c>
    </row>
    <row r="45" spans="1:15" s="25" customFormat="1" ht="12.6" customHeight="1" x14ac:dyDescent="0.2">
      <c r="A45" s="103" t="s">
        <v>193</v>
      </c>
      <c r="B45" s="53">
        <v>12.71</v>
      </c>
      <c r="C45" s="26">
        <v>5.17</v>
      </c>
      <c r="D45" s="26">
        <v>0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17.880000000000003</v>
      </c>
      <c r="O45" s="104">
        <f t="shared" si="1"/>
        <v>8.9400000000000013</v>
      </c>
    </row>
    <row r="46" spans="1:15" s="25" customFormat="1" ht="12.6" customHeight="1" x14ac:dyDescent="0.2">
      <c r="A46" s="103" t="s">
        <v>81</v>
      </c>
      <c r="B46" s="53">
        <v>260.37</v>
      </c>
      <c r="C46" s="26">
        <v>180.21</v>
      </c>
      <c r="D46" s="26">
        <v>355.93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>SUM(B46:M46)</f>
        <v>796.51</v>
      </c>
      <c r="O46" s="104">
        <f t="shared" si="1"/>
        <v>265.50333333333333</v>
      </c>
    </row>
    <row r="47" spans="1:15" s="25" customFormat="1" ht="12.6" customHeight="1" thickBot="1" x14ac:dyDescent="0.25">
      <c r="A47" s="163" t="s">
        <v>1</v>
      </c>
      <c r="B47" s="164">
        <f>SUM(B7:B46)</f>
        <v>2942.8100000000004</v>
      </c>
      <c r="C47" s="164">
        <f t="shared" ref="C47:M47" si="2">SUM(C7:C46)</f>
        <v>3274.3500000000004</v>
      </c>
      <c r="D47" s="164">
        <f t="shared" si="2"/>
        <v>3968.7599999999998</v>
      </c>
      <c r="E47" s="164">
        <f>SUM(E7:E46)</f>
        <v>0</v>
      </c>
      <c r="F47" s="164">
        <f t="shared" si="2"/>
        <v>0</v>
      </c>
      <c r="G47" s="173">
        <f t="shared" si="2"/>
        <v>0</v>
      </c>
      <c r="H47" s="173">
        <f t="shared" si="2"/>
        <v>0</v>
      </c>
      <c r="I47" s="173">
        <f>SUM(I7:I46)</f>
        <v>0</v>
      </c>
      <c r="J47" s="173">
        <f t="shared" si="2"/>
        <v>0</v>
      </c>
      <c r="K47" s="173">
        <f t="shared" si="2"/>
        <v>0</v>
      </c>
      <c r="L47" s="173">
        <f>SUM(L7:L46)</f>
        <v>0</v>
      </c>
      <c r="M47" s="173">
        <f t="shared" si="2"/>
        <v>0</v>
      </c>
      <c r="N47" s="173">
        <f>SUM(B47:M47)</f>
        <v>10185.92</v>
      </c>
      <c r="O47" s="305">
        <f>IFERROR(AVERAGEIF(B47:M47,"&gt;0"),"")</f>
        <v>3395.3066666666668</v>
      </c>
    </row>
    <row r="48" spans="1:15" s="25" customFormat="1" ht="12.6" customHeight="1" thickBo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43"/>
    </row>
    <row r="49" spans="1:15" s="70" customFormat="1" ht="12.6" customHeight="1" thickBot="1" x14ac:dyDescent="0.25">
      <c r="A49" s="91" t="s">
        <v>2</v>
      </c>
      <c r="B49" s="139">
        <f t="shared" ref="B49:M49" si="3">B6</f>
        <v>43831</v>
      </c>
      <c r="C49" s="140">
        <f t="shared" si="3"/>
        <v>43862</v>
      </c>
      <c r="D49" s="140">
        <f t="shared" si="3"/>
        <v>43891</v>
      </c>
      <c r="E49" s="140">
        <f t="shared" si="3"/>
        <v>43922</v>
      </c>
      <c r="F49" s="140">
        <f t="shared" si="3"/>
        <v>43952</v>
      </c>
      <c r="G49" s="140">
        <f t="shared" si="3"/>
        <v>43983</v>
      </c>
      <c r="H49" s="140">
        <f t="shared" si="3"/>
        <v>44013</v>
      </c>
      <c r="I49" s="140">
        <f t="shared" si="3"/>
        <v>44044</v>
      </c>
      <c r="J49" s="140">
        <f t="shared" si="3"/>
        <v>44075</v>
      </c>
      <c r="K49" s="140">
        <f t="shared" si="3"/>
        <v>44105</v>
      </c>
      <c r="L49" s="140">
        <f t="shared" si="3"/>
        <v>44136</v>
      </c>
      <c r="M49" s="140">
        <f t="shared" si="3"/>
        <v>44166</v>
      </c>
      <c r="N49" s="141" t="str">
        <f>'PATO BRANCO'!N6</f>
        <v>Total</v>
      </c>
      <c r="O49" s="142" t="str">
        <f>'PATO BRANCO'!O6</f>
        <v>Média</v>
      </c>
    </row>
    <row r="50" spans="1:15" s="25" customFormat="1" ht="12.6" customHeight="1" x14ac:dyDescent="0.2">
      <c r="A50" s="109" t="s">
        <v>5</v>
      </c>
      <c r="B50" s="53">
        <v>0</v>
      </c>
      <c r="C50" s="26">
        <v>3000</v>
      </c>
      <c r="D50" s="26">
        <v>4000</v>
      </c>
      <c r="E50" s="26"/>
      <c r="F50" s="26"/>
      <c r="G50" s="26"/>
      <c r="H50" s="26"/>
      <c r="I50" s="26"/>
      <c r="J50" s="26"/>
      <c r="K50" s="26">
        <v>0</v>
      </c>
      <c r="L50" s="26">
        <v>0</v>
      </c>
      <c r="M50" s="26">
        <v>0</v>
      </c>
      <c r="N50" s="179">
        <f t="shared" ref="N50:N58" si="4">SUM(B50:M50)</f>
        <v>7000</v>
      </c>
      <c r="O50" s="104">
        <f>IFERROR(AVERAGEIF(B50:M50,"&gt;0"),"")</f>
        <v>3500</v>
      </c>
    </row>
    <row r="51" spans="1:15" s="25" customFormat="1" ht="12.6" customHeight="1" x14ac:dyDescent="0.2">
      <c r="A51" s="109" t="s">
        <v>166</v>
      </c>
      <c r="B51" s="53">
        <v>0</v>
      </c>
      <c r="C51" s="26">
        <v>20.350000000000001</v>
      </c>
      <c r="D51" s="26">
        <v>1400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07">
        <f t="shared" si="4"/>
        <v>1420.35</v>
      </c>
      <c r="O51" s="104">
        <f t="shared" ref="O51:O57" si="5">IFERROR(AVERAGEIF(B51:M51,"&gt;0"),"")</f>
        <v>710.17499999999995</v>
      </c>
    </row>
    <row r="52" spans="1:15" s="25" customFormat="1" ht="12.6" customHeight="1" x14ac:dyDescent="0.2">
      <c r="A52" s="109" t="s">
        <v>390</v>
      </c>
      <c r="B52" s="53">
        <v>0</v>
      </c>
      <c r="C52" s="26">
        <v>0</v>
      </c>
      <c r="D52" s="26">
        <v>520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179">
        <f t="shared" si="4"/>
        <v>520</v>
      </c>
      <c r="O52" s="104">
        <f t="shared" si="5"/>
        <v>520</v>
      </c>
    </row>
    <row r="53" spans="1:15" s="25" customFormat="1" ht="12.6" customHeight="1" x14ac:dyDescent="0.2">
      <c r="A53" s="110" t="s">
        <v>148</v>
      </c>
      <c r="B53" s="53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179">
        <f t="shared" si="4"/>
        <v>0</v>
      </c>
      <c r="O53" s="104" t="str">
        <f t="shared" si="5"/>
        <v/>
      </c>
    </row>
    <row r="54" spans="1:15" s="25" customFormat="1" ht="12.6" customHeight="1" x14ac:dyDescent="0.2">
      <c r="A54" s="110" t="s">
        <v>252</v>
      </c>
      <c r="B54" s="53">
        <v>940</v>
      </c>
      <c r="C54" s="26">
        <v>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179">
        <f t="shared" si="4"/>
        <v>940</v>
      </c>
      <c r="O54" s="104">
        <f t="shared" si="5"/>
        <v>940</v>
      </c>
    </row>
    <row r="55" spans="1:15" s="25" customFormat="1" ht="12.6" customHeight="1" x14ac:dyDescent="0.2">
      <c r="A55" s="110" t="s">
        <v>3</v>
      </c>
      <c r="B55" s="53">
        <v>80.400000000000006</v>
      </c>
      <c r="C55" s="26">
        <v>5.7</v>
      </c>
      <c r="D55" s="26">
        <v>3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179">
        <f t="shared" si="4"/>
        <v>89.100000000000009</v>
      </c>
      <c r="O55" s="104">
        <f t="shared" si="5"/>
        <v>29.700000000000003</v>
      </c>
    </row>
    <row r="56" spans="1:15" s="25" customFormat="1" ht="12.6" customHeight="1" x14ac:dyDescent="0.2">
      <c r="A56" s="110" t="s">
        <v>652</v>
      </c>
      <c r="B56" s="53"/>
      <c r="C56" s="26"/>
      <c r="D56" s="26"/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179">
        <f t="shared" si="4"/>
        <v>0</v>
      </c>
      <c r="O56" s="104" t="str">
        <f t="shared" si="5"/>
        <v/>
      </c>
    </row>
    <row r="57" spans="1:15" s="25" customFormat="1" ht="12.6" customHeight="1" x14ac:dyDescent="0.2">
      <c r="A57" s="110" t="s">
        <v>363</v>
      </c>
      <c r="B57" s="53">
        <v>58.01</v>
      </c>
      <c r="C57" s="26">
        <v>40.11</v>
      </c>
      <c r="D57" s="26">
        <v>46.52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179">
        <f t="shared" si="4"/>
        <v>144.64000000000001</v>
      </c>
      <c r="O57" s="104">
        <f t="shared" si="5"/>
        <v>48.213333333333338</v>
      </c>
    </row>
    <row r="58" spans="1:15" s="25" customFormat="1" ht="12.6" customHeight="1" thickBot="1" x14ac:dyDescent="0.25">
      <c r="A58" s="171" t="s">
        <v>1</v>
      </c>
      <c r="B58" s="172">
        <f t="shared" ref="B58:M58" si="6">SUM(B50:B57)</f>
        <v>1078.4100000000001</v>
      </c>
      <c r="C58" s="172">
        <f t="shared" si="6"/>
        <v>3066.16</v>
      </c>
      <c r="D58" s="172">
        <f t="shared" si="6"/>
        <v>5969.52</v>
      </c>
      <c r="E58" s="172">
        <f t="shared" si="6"/>
        <v>0</v>
      </c>
      <c r="F58" s="172">
        <f t="shared" si="6"/>
        <v>0</v>
      </c>
      <c r="G58" s="172">
        <f t="shared" si="6"/>
        <v>0</v>
      </c>
      <c r="H58" s="172">
        <f t="shared" si="6"/>
        <v>0</v>
      </c>
      <c r="I58" s="172">
        <f t="shared" si="6"/>
        <v>0</v>
      </c>
      <c r="J58" s="172">
        <f t="shared" si="6"/>
        <v>0</v>
      </c>
      <c r="K58" s="172">
        <f t="shared" si="6"/>
        <v>0</v>
      </c>
      <c r="L58" s="172">
        <f>SUM(L50:L57)</f>
        <v>0</v>
      </c>
      <c r="M58" s="172">
        <f t="shared" si="6"/>
        <v>0</v>
      </c>
      <c r="N58" s="185">
        <f t="shared" si="4"/>
        <v>10114.09</v>
      </c>
      <c r="O58" s="294">
        <f>IFERROR(AVERAGEIF(B58:M58,"&gt;0"),"")</f>
        <v>3371.3633333333332</v>
      </c>
    </row>
    <row r="59" spans="1:15" s="25" customFormat="1" ht="12.6" customHeight="1" thickBo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3"/>
      <c r="O59" s="39"/>
    </row>
    <row r="60" spans="1:15" s="87" customFormat="1" ht="12.6" customHeight="1" thickBot="1" x14ac:dyDescent="0.25">
      <c r="A60" s="180" t="s">
        <v>9</v>
      </c>
      <c r="B60" s="181">
        <f>'[2]2020'!C44</f>
        <v>22824.55</v>
      </c>
      <c r="C60" s="181">
        <f>'[2]2020'!D44</f>
        <v>22712.16</v>
      </c>
      <c r="D60" s="181">
        <f>'[2]2020'!E44</f>
        <v>24818.69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f>'[2]2020'!K44</f>
        <v>0</v>
      </c>
      <c r="K60" s="181">
        <f>'[2]2020'!L44</f>
        <v>0</v>
      </c>
      <c r="L60" s="181">
        <f>'[2]2020'!M44</f>
        <v>0</v>
      </c>
      <c r="M60" s="181">
        <f>'[2]2020'!N44</f>
        <v>0</v>
      </c>
      <c r="N60" s="86"/>
      <c r="O60" s="86"/>
    </row>
    <row r="61" spans="1:15" s="25" customFormat="1" ht="14.1" customHeight="1" x14ac:dyDescent="0.2">
      <c r="N61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47:C47 D47:E47 F47:I47 J47:L47 M47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2"/>
  <dimension ref="A1:O63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7.42578125" style="44" customWidth="1"/>
    <col min="2" max="2" width="9" style="44" bestFit="1" customWidth="1"/>
    <col min="3" max="3" width="9.42578125" style="44" customWidth="1"/>
    <col min="4" max="13" width="9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13" t="str">
        <f>APUCARANA!A2</f>
        <v>Demostrativo de Despesas - JANEIRO 2020 A DEZEMBRO 2020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s="51" customFormat="1" ht="12.6" customHeight="1" x14ac:dyDescent="0.2">
      <c r="A4" s="571" t="s">
        <v>26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113</v>
      </c>
      <c r="B7" s="26">
        <v>0</v>
      </c>
      <c r="C7" s="26">
        <v>0</v>
      </c>
      <c r="D7" s="26">
        <v>0</v>
      </c>
      <c r="E7" s="26"/>
      <c r="F7" s="26"/>
      <c r="G7" s="26"/>
      <c r="H7" s="26"/>
      <c r="I7" s="26"/>
      <c r="J7" s="26"/>
      <c r="K7" s="26">
        <v>0</v>
      </c>
      <c r="L7" s="26">
        <v>0</v>
      </c>
      <c r="M7" s="26">
        <v>0</v>
      </c>
      <c r="N7" s="179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509</v>
      </c>
      <c r="B8" s="26">
        <v>40.090000000000003</v>
      </c>
      <c r="C8" s="26">
        <v>30</v>
      </c>
      <c r="D8" s="26">
        <v>70</v>
      </c>
      <c r="E8" s="26"/>
      <c r="F8" s="26"/>
      <c r="G8" s="26"/>
      <c r="H8" s="26"/>
      <c r="I8" s="26"/>
      <c r="J8" s="26"/>
      <c r="K8" s="26">
        <v>0</v>
      </c>
      <c r="L8" s="26">
        <v>0</v>
      </c>
      <c r="M8" s="26">
        <v>0</v>
      </c>
      <c r="N8" s="179">
        <f t="shared" ref="N8:N46" si="0">SUM(B8:M8)</f>
        <v>140.09</v>
      </c>
      <c r="O8" s="104">
        <f t="shared" ref="O8:O47" si="1">IFERROR(AVERAGEIF(B8:M8,"&gt;0"),"")</f>
        <v>46.696666666666665</v>
      </c>
    </row>
    <row r="9" spans="1:15" s="25" customFormat="1" ht="12.6" customHeight="1" x14ac:dyDescent="0.2">
      <c r="A9" s="103" t="s">
        <v>398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/>
      <c r="K9" s="26">
        <v>0</v>
      </c>
      <c r="L9" s="26">
        <v>0</v>
      </c>
      <c r="M9" s="26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157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359</v>
      </c>
      <c r="B11" s="26">
        <v>0</v>
      </c>
      <c r="C11" s="26">
        <v>0</v>
      </c>
      <c r="D11" s="26">
        <v>60</v>
      </c>
      <c r="E11" s="26"/>
      <c r="F11" s="26"/>
      <c r="G11" s="26"/>
      <c r="H11" s="26"/>
      <c r="I11" s="26"/>
      <c r="J11" s="26"/>
      <c r="K11" s="26">
        <v>0</v>
      </c>
      <c r="L11" s="26">
        <v>0</v>
      </c>
      <c r="M11" s="26">
        <v>0</v>
      </c>
      <c r="N11" s="179">
        <f t="shared" si="0"/>
        <v>60</v>
      </c>
      <c r="O11" s="104">
        <f t="shared" si="1"/>
        <v>60</v>
      </c>
    </row>
    <row r="12" spans="1:15" s="25" customFormat="1" ht="12.6" customHeight="1" x14ac:dyDescent="0.2">
      <c r="A12" s="103" t="s">
        <v>70</v>
      </c>
      <c r="B12" s="26">
        <v>0</v>
      </c>
      <c r="C12" s="26">
        <v>46.47</v>
      </c>
      <c r="D12" s="26">
        <v>0</v>
      </c>
      <c r="E12" s="26"/>
      <c r="F12" s="26"/>
      <c r="G12" s="26"/>
      <c r="H12" s="26"/>
      <c r="I12" s="26"/>
      <c r="J12" s="26"/>
      <c r="K12" s="26">
        <v>0</v>
      </c>
      <c r="L12" s="26">
        <v>0</v>
      </c>
      <c r="M12" s="26">
        <v>0</v>
      </c>
      <c r="N12" s="179">
        <f t="shared" si="0"/>
        <v>46.47</v>
      </c>
      <c r="O12" s="104">
        <f t="shared" si="1"/>
        <v>46.47</v>
      </c>
    </row>
    <row r="13" spans="1:15" s="25" customFormat="1" ht="12.6" customHeight="1" x14ac:dyDescent="0.2">
      <c r="A13" s="115" t="s">
        <v>492</v>
      </c>
      <c r="B13" s="26">
        <v>93.81</v>
      </c>
      <c r="C13" s="26">
        <v>0</v>
      </c>
      <c r="D13" s="26">
        <v>151.02000000000001</v>
      </c>
      <c r="E13" s="26"/>
      <c r="F13" s="26"/>
      <c r="G13" s="26"/>
      <c r="H13" s="26"/>
      <c r="I13" s="26"/>
      <c r="J13" s="26"/>
      <c r="K13" s="26">
        <v>0</v>
      </c>
      <c r="L13" s="26">
        <v>0</v>
      </c>
      <c r="M13" s="26">
        <v>0</v>
      </c>
      <c r="N13" s="179">
        <f t="shared" si="0"/>
        <v>244.83</v>
      </c>
      <c r="O13" s="104">
        <f t="shared" si="1"/>
        <v>122.41500000000001</v>
      </c>
    </row>
    <row r="14" spans="1:15" s="25" customFormat="1" ht="12.6" customHeight="1" x14ac:dyDescent="0.2">
      <c r="A14" s="115" t="s">
        <v>67</v>
      </c>
      <c r="B14" s="26">
        <v>94.7</v>
      </c>
      <c r="C14" s="26">
        <v>0</v>
      </c>
      <c r="D14" s="26">
        <v>0</v>
      </c>
      <c r="E14" s="26"/>
      <c r="F14" s="26"/>
      <c r="G14" s="26"/>
      <c r="H14" s="26"/>
      <c r="I14" s="26"/>
      <c r="J14" s="26"/>
      <c r="K14" s="26">
        <v>0</v>
      </c>
      <c r="L14" s="26">
        <v>0</v>
      </c>
      <c r="M14" s="26">
        <v>0</v>
      </c>
      <c r="N14" s="179">
        <f t="shared" si="0"/>
        <v>94.7</v>
      </c>
      <c r="O14" s="104">
        <f t="shared" si="1"/>
        <v>94.7</v>
      </c>
    </row>
    <row r="15" spans="1:15" s="25" customFormat="1" ht="12.6" customHeight="1" x14ac:dyDescent="0.2">
      <c r="A15" s="115" t="s">
        <v>218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/>
      <c r="K15" s="26">
        <v>0</v>
      </c>
      <c r="L15" s="26">
        <v>0</v>
      </c>
      <c r="M15" s="26">
        <v>0</v>
      </c>
      <c r="N15" s="179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15" t="s">
        <v>142</v>
      </c>
      <c r="B16" s="26">
        <v>0</v>
      </c>
      <c r="C16" s="26">
        <v>0</v>
      </c>
      <c r="D16" s="26">
        <v>0</v>
      </c>
      <c r="E16" s="26"/>
      <c r="F16" s="26"/>
      <c r="G16" s="26"/>
      <c r="H16" s="26"/>
      <c r="I16" s="26"/>
      <c r="J16" s="26"/>
      <c r="K16" s="26">
        <v>0</v>
      </c>
      <c r="L16" s="26">
        <v>0</v>
      </c>
      <c r="M16" s="26">
        <v>0</v>
      </c>
      <c r="N16" s="179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03" t="s">
        <v>482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/>
      <c r="K17" s="26">
        <v>0</v>
      </c>
      <c r="L17" s="26">
        <v>0</v>
      </c>
      <c r="M17" s="26">
        <v>0</v>
      </c>
      <c r="N17" s="179">
        <f>SUM(B17:M17)</f>
        <v>0</v>
      </c>
      <c r="O17" s="104" t="str">
        <f t="shared" si="1"/>
        <v/>
      </c>
    </row>
    <row r="18" spans="1:15" s="25" customFormat="1" ht="12.6" customHeight="1" x14ac:dyDescent="0.2">
      <c r="A18" s="103" t="s">
        <v>88</v>
      </c>
      <c r="B18" s="26">
        <v>0</v>
      </c>
      <c r="C18" s="26">
        <v>0</v>
      </c>
      <c r="D18" s="26">
        <v>69.900000000000006</v>
      </c>
      <c r="E18" s="26"/>
      <c r="F18" s="26"/>
      <c r="G18" s="26"/>
      <c r="H18" s="26"/>
      <c r="I18" s="26"/>
      <c r="J18" s="26"/>
      <c r="K18" s="26">
        <v>0</v>
      </c>
      <c r="L18" s="26">
        <v>0</v>
      </c>
      <c r="M18" s="26">
        <v>0</v>
      </c>
      <c r="N18" s="179">
        <f t="shared" si="0"/>
        <v>69.900000000000006</v>
      </c>
      <c r="O18" s="104">
        <f t="shared" si="1"/>
        <v>69.900000000000006</v>
      </c>
    </row>
    <row r="19" spans="1:15" s="25" customFormat="1" ht="12.6" customHeight="1" x14ac:dyDescent="0.2">
      <c r="A19" s="103" t="s">
        <v>77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/>
      <c r="K19" s="26">
        <v>0</v>
      </c>
      <c r="L19" s="26">
        <v>0</v>
      </c>
      <c r="M19" s="26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111</v>
      </c>
      <c r="B20" s="26">
        <v>0</v>
      </c>
      <c r="C20" s="26">
        <v>51.59</v>
      </c>
      <c r="D20" s="26">
        <v>97.22</v>
      </c>
      <c r="E20" s="26"/>
      <c r="F20" s="26"/>
      <c r="G20" s="26"/>
      <c r="H20" s="26"/>
      <c r="I20" s="26"/>
      <c r="J20" s="26"/>
      <c r="K20" s="26">
        <v>0</v>
      </c>
      <c r="L20" s="26">
        <v>0</v>
      </c>
      <c r="M20" s="26">
        <v>0</v>
      </c>
      <c r="N20" s="179">
        <f t="shared" si="0"/>
        <v>148.81</v>
      </c>
      <c r="O20" s="104">
        <f t="shared" si="1"/>
        <v>74.405000000000001</v>
      </c>
    </row>
    <row r="21" spans="1:15" s="25" customFormat="1" ht="12.6" customHeight="1" x14ac:dyDescent="0.2">
      <c r="A21" s="103" t="s">
        <v>431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/>
      <c r="K21" s="26">
        <v>0</v>
      </c>
      <c r="L21" s="26">
        <v>0</v>
      </c>
      <c r="M21" s="26">
        <v>0</v>
      </c>
      <c r="N21" s="17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03" t="s">
        <v>126</v>
      </c>
      <c r="B22" s="26">
        <v>62.93</v>
      </c>
      <c r="C22" s="26">
        <v>0</v>
      </c>
      <c r="D22" s="26">
        <v>210</v>
      </c>
      <c r="E22" s="26"/>
      <c r="F22" s="26"/>
      <c r="G22" s="26"/>
      <c r="H22" s="26"/>
      <c r="I22" s="26"/>
      <c r="J22" s="26"/>
      <c r="K22" s="26">
        <v>0</v>
      </c>
      <c r="L22" s="26">
        <v>0</v>
      </c>
      <c r="M22" s="26">
        <v>0</v>
      </c>
      <c r="N22" s="179">
        <f t="shared" si="0"/>
        <v>272.93</v>
      </c>
      <c r="O22" s="104">
        <f t="shared" si="1"/>
        <v>136.465</v>
      </c>
    </row>
    <row r="23" spans="1:15" s="25" customFormat="1" ht="12.6" customHeight="1" x14ac:dyDescent="0.2">
      <c r="A23" s="103" t="s">
        <v>69</v>
      </c>
      <c r="B23" s="26">
        <v>0</v>
      </c>
      <c r="C23" s="26">
        <v>0</v>
      </c>
      <c r="D23" s="26">
        <v>18.7</v>
      </c>
      <c r="E23" s="26"/>
      <c r="F23" s="26"/>
      <c r="G23" s="26"/>
      <c r="H23" s="26"/>
      <c r="I23" s="26"/>
      <c r="J23" s="26"/>
      <c r="K23" s="26">
        <v>0</v>
      </c>
      <c r="L23" s="26">
        <v>0</v>
      </c>
      <c r="M23" s="26">
        <v>0</v>
      </c>
      <c r="N23" s="179">
        <f t="shared" si="0"/>
        <v>18.7</v>
      </c>
      <c r="O23" s="104">
        <f t="shared" si="1"/>
        <v>18.7</v>
      </c>
    </row>
    <row r="24" spans="1:15" s="25" customFormat="1" ht="12.6" customHeight="1" x14ac:dyDescent="0.2">
      <c r="A24" s="103" t="s">
        <v>611</v>
      </c>
      <c r="B24" s="26">
        <v>0</v>
      </c>
      <c r="C24" s="26">
        <v>0</v>
      </c>
      <c r="D24" s="26">
        <v>0</v>
      </c>
      <c r="E24" s="26"/>
      <c r="F24" s="26"/>
      <c r="G24" s="26"/>
      <c r="H24" s="26"/>
      <c r="I24" s="26"/>
      <c r="J24" s="26"/>
      <c r="K24" s="26">
        <v>0</v>
      </c>
      <c r="L24" s="26">
        <v>0</v>
      </c>
      <c r="M24" s="26">
        <v>0</v>
      </c>
      <c r="N24" s="179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03" t="s">
        <v>118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/>
      <c r="K25" s="26">
        <v>0</v>
      </c>
      <c r="L25" s="26">
        <v>0</v>
      </c>
      <c r="M25" s="26">
        <v>0</v>
      </c>
      <c r="N25" s="179">
        <f t="shared" si="0"/>
        <v>0</v>
      </c>
      <c r="O25" s="104" t="str">
        <f t="shared" si="1"/>
        <v/>
      </c>
    </row>
    <row r="26" spans="1:15" s="25" customFormat="1" ht="12.6" customHeight="1" x14ac:dyDescent="0.2">
      <c r="A26" s="103" t="s">
        <v>176</v>
      </c>
      <c r="B26" s="26">
        <v>210</v>
      </c>
      <c r="C26" s="26">
        <v>610</v>
      </c>
      <c r="D26" s="26">
        <v>132.5</v>
      </c>
      <c r="E26" s="26"/>
      <c r="F26" s="26"/>
      <c r="G26" s="26"/>
      <c r="H26" s="26"/>
      <c r="I26" s="26"/>
      <c r="J26" s="26"/>
      <c r="K26" s="26">
        <v>0</v>
      </c>
      <c r="L26" s="26">
        <v>0</v>
      </c>
      <c r="M26" s="26">
        <v>0</v>
      </c>
      <c r="N26" s="179">
        <f t="shared" si="0"/>
        <v>952.5</v>
      </c>
      <c r="O26" s="104">
        <f t="shared" si="1"/>
        <v>317.5</v>
      </c>
    </row>
    <row r="27" spans="1:15" s="25" customFormat="1" ht="12.6" customHeight="1" x14ac:dyDescent="0.2">
      <c r="A27" s="103" t="s">
        <v>662</v>
      </c>
      <c r="B27" s="26"/>
      <c r="C27" s="26"/>
      <c r="D27" s="26">
        <v>1046</v>
      </c>
      <c r="E27" s="26"/>
      <c r="F27" s="26"/>
      <c r="G27" s="26"/>
      <c r="H27" s="26"/>
      <c r="I27" s="26"/>
      <c r="J27" s="26"/>
      <c r="K27" s="26">
        <v>0</v>
      </c>
      <c r="L27" s="26">
        <v>0</v>
      </c>
      <c r="M27" s="26">
        <v>0</v>
      </c>
      <c r="N27" s="179"/>
      <c r="O27" s="104">
        <f t="shared" si="1"/>
        <v>1046</v>
      </c>
    </row>
    <row r="28" spans="1:15" s="25" customFormat="1" ht="12.6" customHeight="1" x14ac:dyDescent="0.2">
      <c r="A28" s="103" t="s">
        <v>488</v>
      </c>
      <c r="B28" s="26">
        <v>0</v>
      </c>
      <c r="C28" s="26">
        <v>0</v>
      </c>
      <c r="D28" s="26">
        <v>0</v>
      </c>
      <c r="E28" s="26"/>
      <c r="F28" s="26"/>
      <c r="G28" s="26"/>
      <c r="H28" s="26"/>
      <c r="I28" s="26"/>
      <c r="J28" s="26"/>
      <c r="K28" s="26">
        <v>0</v>
      </c>
      <c r="L28" s="26">
        <v>0</v>
      </c>
      <c r="M28" s="26">
        <v>0</v>
      </c>
      <c r="N28" s="179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03" t="s">
        <v>102</v>
      </c>
      <c r="B29" s="26">
        <v>0</v>
      </c>
      <c r="C29" s="26">
        <v>0</v>
      </c>
      <c r="D29" s="26">
        <v>0</v>
      </c>
      <c r="E29" s="26"/>
      <c r="F29" s="26"/>
      <c r="G29" s="26"/>
      <c r="H29" s="26"/>
      <c r="I29" s="26"/>
      <c r="J29" s="26"/>
      <c r="K29" s="26">
        <v>0</v>
      </c>
      <c r="L29" s="26">
        <v>0</v>
      </c>
      <c r="M29" s="26">
        <v>0</v>
      </c>
      <c r="N29" s="179">
        <f t="shared" si="0"/>
        <v>0</v>
      </c>
      <c r="O29" s="104" t="str">
        <f t="shared" si="1"/>
        <v/>
      </c>
    </row>
    <row r="30" spans="1:15" s="25" customFormat="1" ht="12.6" customHeight="1" x14ac:dyDescent="0.2">
      <c r="A30" s="103" t="s">
        <v>76</v>
      </c>
      <c r="B30" s="26">
        <v>0</v>
      </c>
      <c r="C30" s="26">
        <v>0</v>
      </c>
      <c r="D30" s="26">
        <v>54</v>
      </c>
      <c r="E30" s="26"/>
      <c r="F30" s="26"/>
      <c r="G30" s="26"/>
      <c r="H30" s="26"/>
      <c r="I30" s="26"/>
      <c r="J30" s="26"/>
      <c r="K30" s="26">
        <v>0</v>
      </c>
      <c r="L30" s="26">
        <v>0</v>
      </c>
      <c r="M30" s="26">
        <v>0</v>
      </c>
      <c r="N30" s="179">
        <f t="shared" si="0"/>
        <v>54</v>
      </c>
      <c r="O30" s="104">
        <f t="shared" si="1"/>
        <v>54</v>
      </c>
    </row>
    <row r="31" spans="1:15" s="25" customFormat="1" ht="12.6" customHeight="1" x14ac:dyDescent="0.2">
      <c r="A31" s="103" t="s">
        <v>295</v>
      </c>
      <c r="B31" s="26">
        <v>0</v>
      </c>
      <c r="C31" s="26">
        <v>0</v>
      </c>
      <c r="D31" s="26">
        <v>36.5</v>
      </c>
      <c r="E31" s="26"/>
      <c r="F31" s="26"/>
      <c r="G31" s="26"/>
      <c r="H31" s="26"/>
      <c r="I31" s="26"/>
      <c r="J31" s="26"/>
      <c r="K31" s="26">
        <v>0</v>
      </c>
      <c r="L31" s="26">
        <v>0</v>
      </c>
      <c r="M31" s="26">
        <v>0</v>
      </c>
      <c r="N31" s="179">
        <f t="shared" si="0"/>
        <v>36.5</v>
      </c>
      <c r="O31" s="104">
        <f t="shared" si="1"/>
        <v>36.5</v>
      </c>
    </row>
    <row r="32" spans="1:15" s="25" customFormat="1" ht="12.6" customHeight="1" x14ac:dyDescent="0.2">
      <c r="A32" s="103" t="s">
        <v>283</v>
      </c>
      <c r="B32" s="26">
        <v>0</v>
      </c>
      <c r="C32" s="26">
        <v>0</v>
      </c>
      <c r="D32" s="26">
        <v>0</v>
      </c>
      <c r="E32" s="26"/>
      <c r="F32" s="26"/>
      <c r="G32" s="26"/>
      <c r="H32" s="26"/>
      <c r="I32" s="26"/>
      <c r="J32" s="26"/>
      <c r="K32" s="26">
        <v>0</v>
      </c>
      <c r="L32" s="26">
        <v>0</v>
      </c>
      <c r="M32" s="26">
        <v>0</v>
      </c>
      <c r="N32" s="179">
        <f t="shared" si="0"/>
        <v>0</v>
      </c>
      <c r="O32" s="104" t="str">
        <f t="shared" si="1"/>
        <v/>
      </c>
    </row>
    <row r="33" spans="1:15" s="25" customFormat="1" ht="12.6" customHeight="1" x14ac:dyDescent="0.2">
      <c r="A33" s="103" t="s">
        <v>385</v>
      </c>
      <c r="B33" s="26">
        <v>0</v>
      </c>
      <c r="C33" s="26">
        <v>0</v>
      </c>
      <c r="D33" s="26">
        <v>480</v>
      </c>
      <c r="E33" s="26"/>
      <c r="F33" s="26"/>
      <c r="G33" s="26"/>
      <c r="H33" s="26"/>
      <c r="I33" s="26"/>
      <c r="J33" s="26"/>
      <c r="K33" s="26">
        <v>0</v>
      </c>
      <c r="L33" s="26">
        <v>0</v>
      </c>
      <c r="M33" s="26">
        <v>0</v>
      </c>
      <c r="N33" s="179">
        <f t="shared" si="0"/>
        <v>480</v>
      </c>
      <c r="O33" s="104">
        <f t="shared" si="1"/>
        <v>480</v>
      </c>
    </row>
    <row r="34" spans="1:15" s="25" customFormat="1" ht="12.6" customHeight="1" x14ac:dyDescent="0.2">
      <c r="A34" s="103" t="s">
        <v>546</v>
      </c>
      <c r="B34" s="26">
        <v>0</v>
      </c>
      <c r="C34" s="26">
        <v>0</v>
      </c>
      <c r="D34" s="26">
        <v>0</v>
      </c>
      <c r="E34" s="26"/>
      <c r="F34" s="26"/>
      <c r="G34" s="26"/>
      <c r="H34" s="26"/>
      <c r="I34" s="26"/>
      <c r="J34" s="26"/>
      <c r="K34" s="26">
        <v>0</v>
      </c>
      <c r="L34" s="26">
        <v>0</v>
      </c>
      <c r="M34" s="26">
        <v>0</v>
      </c>
      <c r="N34" s="179">
        <f>SUM(B34:M34)</f>
        <v>0</v>
      </c>
      <c r="O34" s="104" t="str">
        <f t="shared" si="1"/>
        <v/>
      </c>
    </row>
    <row r="35" spans="1:15" s="25" customFormat="1" ht="12.6" customHeight="1" x14ac:dyDescent="0.2">
      <c r="A35" s="103" t="s">
        <v>206</v>
      </c>
      <c r="B35" s="26">
        <v>195.3</v>
      </c>
      <c r="C35" s="26">
        <v>195.3</v>
      </c>
      <c r="D35" s="26">
        <v>195.3</v>
      </c>
      <c r="E35" s="26"/>
      <c r="F35" s="26"/>
      <c r="G35" s="26"/>
      <c r="H35" s="26"/>
      <c r="I35" s="26"/>
      <c r="J35" s="26"/>
      <c r="K35" s="26">
        <v>0</v>
      </c>
      <c r="L35" s="26">
        <v>0</v>
      </c>
      <c r="M35" s="26">
        <v>0</v>
      </c>
      <c r="N35" s="179">
        <f t="shared" si="0"/>
        <v>585.90000000000009</v>
      </c>
      <c r="O35" s="104">
        <f t="shared" si="1"/>
        <v>195.30000000000004</v>
      </c>
    </row>
    <row r="36" spans="1:15" s="25" customFormat="1" ht="12.6" customHeight="1" x14ac:dyDescent="0.2">
      <c r="A36" s="103" t="s">
        <v>537</v>
      </c>
      <c r="B36" s="26">
        <v>0</v>
      </c>
      <c r="C36" s="26">
        <v>0</v>
      </c>
      <c r="D36" s="26">
        <v>0</v>
      </c>
      <c r="E36" s="26"/>
      <c r="F36" s="26"/>
      <c r="G36" s="26"/>
      <c r="H36" s="26"/>
      <c r="I36" s="26"/>
      <c r="J36" s="26"/>
      <c r="K36" s="26">
        <v>0</v>
      </c>
      <c r="L36" s="26">
        <v>0</v>
      </c>
      <c r="M36" s="26">
        <v>0</v>
      </c>
      <c r="N36" s="179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103" t="s">
        <v>501</v>
      </c>
      <c r="B37" s="26">
        <v>108.75</v>
      </c>
      <c r="C37" s="26">
        <v>58</v>
      </c>
      <c r="D37" s="26">
        <v>78.95</v>
      </c>
      <c r="E37" s="26"/>
      <c r="F37" s="26"/>
      <c r="G37" s="26"/>
      <c r="H37" s="26"/>
      <c r="I37" s="26"/>
      <c r="J37" s="26"/>
      <c r="K37" s="26">
        <v>0</v>
      </c>
      <c r="L37" s="26">
        <v>0</v>
      </c>
      <c r="M37" s="26">
        <v>0</v>
      </c>
      <c r="N37" s="179">
        <f t="shared" si="0"/>
        <v>245.7</v>
      </c>
      <c r="O37" s="104">
        <f t="shared" si="1"/>
        <v>81.899999999999991</v>
      </c>
    </row>
    <row r="38" spans="1:15" s="25" customFormat="1" ht="12.6" customHeight="1" x14ac:dyDescent="0.2">
      <c r="A38" s="103" t="s">
        <v>95</v>
      </c>
      <c r="B38" s="26">
        <v>225.79</v>
      </c>
      <c r="C38" s="26">
        <v>126.92</v>
      </c>
      <c r="D38" s="26">
        <v>113.55</v>
      </c>
      <c r="E38" s="26"/>
      <c r="F38" s="26"/>
      <c r="G38" s="26"/>
      <c r="H38" s="26"/>
      <c r="I38" s="26"/>
      <c r="J38" s="26"/>
      <c r="K38" s="26">
        <v>0</v>
      </c>
      <c r="L38" s="26">
        <v>0</v>
      </c>
      <c r="M38" s="26">
        <v>0</v>
      </c>
      <c r="N38" s="179">
        <f t="shared" si="0"/>
        <v>466.26</v>
      </c>
      <c r="O38" s="104">
        <f t="shared" si="1"/>
        <v>155.41999999999999</v>
      </c>
    </row>
    <row r="39" spans="1:15" s="25" customFormat="1" ht="12.6" customHeight="1" x14ac:dyDescent="0.2">
      <c r="A39" s="103" t="s">
        <v>112</v>
      </c>
      <c r="B39" s="26">
        <v>0</v>
      </c>
      <c r="C39" s="26">
        <v>0</v>
      </c>
      <c r="D39" s="26">
        <v>0</v>
      </c>
      <c r="E39" s="26"/>
      <c r="F39" s="26"/>
      <c r="G39" s="26"/>
      <c r="H39" s="26"/>
      <c r="I39" s="26"/>
      <c r="J39" s="26"/>
      <c r="K39" s="26">
        <v>0</v>
      </c>
      <c r="L39" s="26">
        <v>0</v>
      </c>
      <c r="M39" s="26">
        <v>0</v>
      </c>
      <c r="N39" s="179">
        <f t="shared" si="0"/>
        <v>0</v>
      </c>
      <c r="O39" s="104" t="str">
        <f t="shared" si="1"/>
        <v/>
      </c>
    </row>
    <row r="40" spans="1:15" s="25" customFormat="1" ht="12.6" customHeight="1" x14ac:dyDescent="0.2">
      <c r="A40" s="103" t="s">
        <v>98</v>
      </c>
      <c r="B40" s="26">
        <v>763.71</v>
      </c>
      <c r="C40" s="26">
        <v>659.01</v>
      </c>
      <c r="D40" s="26">
        <v>669.61</v>
      </c>
      <c r="E40" s="26"/>
      <c r="F40" s="26"/>
      <c r="G40" s="26"/>
      <c r="H40" s="26"/>
      <c r="I40" s="26"/>
      <c r="J40" s="26"/>
      <c r="K40" s="26">
        <v>0</v>
      </c>
      <c r="L40" s="26">
        <v>0</v>
      </c>
      <c r="M40" s="26">
        <v>0</v>
      </c>
      <c r="N40" s="179">
        <f t="shared" si="0"/>
        <v>2092.33</v>
      </c>
      <c r="O40" s="104">
        <f t="shared" si="1"/>
        <v>697.44333333333327</v>
      </c>
    </row>
    <row r="41" spans="1:15" s="25" customFormat="1" ht="12.6" customHeight="1" x14ac:dyDescent="0.2">
      <c r="A41" s="103" t="s">
        <v>99</v>
      </c>
      <c r="B41" s="26">
        <v>559.79999999999995</v>
      </c>
      <c r="C41" s="26">
        <v>559.79999999999995</v>
      </c>
      <c r="D41" s="26">
        <v>559.79999999999995</v>
      </c>
      <c r="E41" s="26"/>
      <c r="F41" s="26"/>
      <c r="G41" s="26"/>
      <c r="H41" s="26"/>
      <c r="I41" s="26"/>
      <c r="J41" s="26"/>
      <c r="K41" s="26">
        <v>0</v>
      </c>
      <c r="L41" s="26">
        <v>0</v>
      </c>
      <c r="M41" s="26">
        <v>0</v>
      </c>
      <c r="N41" s="179">
        <f t="shared" si="0"/>
        <v>1679.3999999999999</v>
      </c>
      <c r="O41" s="104">
        <f t="shared" si="1"/>
        <v>559.79999999999995</v>
      </c>
    </row>
    <row r="42" spans="1:15" s="25" customFormat="1" ht="12.6" customHeight="1" x14ac:dyDescent="0.2">
      <c r="A42" s="103" t="s">
        <v>630</v>
      </c>
      <c r="B42" s="26">
        <v>0</v>
      </c>
      <c r="C42" s="26">
        <v>0</v>
      </c>
      <c r="D42" s="26">
        <v>0</v>
      </c>
      <c r="E42" s="26"/>
      <c r="F42" s="26"/>
      <c r="G42" s="26"/>
      <c r="H42" s="26"/>
      <c r="I42" s="26"/>
      <c r="J42" s="26"/>
      <c r="K42" s="26">
        <v>0</v>
      </c>
      <c r="L42" s="26">
        <v>0</v>
      </c>
      <c r="M42" s="26">
        <v>0</v>
      </c>
      <c r="N42" s="179">
        <f t="shared" si="0"/>
        <v>0</v>
      </c>
      <c r="O42" s="104" t="str">
        <f t="shared" si="1"/>
        <v/>
      </c>
    </row>
    <row r="43" spans="1:15" s="25" customFormat="1" ht="12.6" customHeight="1" x14ac:dyDescent="0.2">
      <c r="A43" s="103" t="s">
        <v>74</v>
      </c>
      <c r="B43" s="26">
        <v>123.25</v>
      </c>
      <c r="C43" s="26">
        <v>123.27</v>
      </c>
      <c r="D43" s="26">
        <v>123.25</v>
      </c>
      <c r="E43" s="26"/>
      <c r="F43" s="26"/>
      <c r="G43" s="26"/>
      <c r="H43" s="26"/>
      <c r="I43" s="26"/>
      <c r="J43" s="26"/>
      <c r="K43" s="26">
        <v>0</v>
      </c>
      <c r="L43" s="26">
        <v>0</v>
      </c>
      <c r="M43" s="26">
        <v>0</v>
      </c>
      <c r="N43" s="179">
        <f t="shared" si="0"/>
        <v>369.77</v>
      </c>
      <c r="O43" s="104">
        <f t="shared" si="1"/>
        <v>123.25666666666666</v>
      </c>
    </row>
    <row r="44" spans="1:15" s="25" customFormat="1" ht="12.6" customHeight="1" x14ac:dyDescent="0.2">
      <c r="A44" s="103" t="s">
        <v>75</v>
      </c>
      <c r="B44" s="26">
        <v>254.74</v>
      </c>
      <c r="C44" s="26">
        <v>228.38</v>
      </c>
      <c r="D44" s="26">
        <v>286.06</v>
      </c>
      <c r="E44" s="26"/>
      <c r="F44" s="26"/>
      <c r="G44" s="26"/>
      <c r="H44" s="26"/>
      <c r="I44" s="26"/>
      <c r="J44" s="26"/>
      <c r="K44" s="26">
        <v>0</v>
      </c>
      <c r="L44" s="26">
        <v>0</v>
      </c>
      <c r="M44" s="26">
        <v>0</v>
      </c>
      <c r="N44" s="179">
        <f t="shared" si="0"/>
        <v>769.18000000000006</v>
      </c>
      <c r="O44" s="104">
        <f t="shared" si="1"/>
        <v>256.39333333333337</v>
      </c>
    </row>
    <row r="45" spans="1:15" s="25" customFormat="1" ht="12.6" customHeight="1" x14ac:dyDescent="0.2">
      <c r="A45" s="103" t="s">
        <v>79</v>
      </c>
      <c r="B45" s="26">
        <v>0</v>
      </c>
      <c r="C45" s="26">
        <v>0</v>
      </c>
      <c r="D45" s="26">
        <v>78.5</v>
      </c>
      <c r="E45" s="26"/>
      <c r="F45" s="26"/>
      <c r="G45" s="26"/>
      <c r="H45" s="26"/>
      <c r="I45" s="26"/>
      <c r="J45" s="26"/>
      <c r="K45" s="26">
        <v>0</v>
      </c>
      <c r="L45" s="26">
        <v>0</v>
      </c>
      <c r="M45" s="26">
        <v>0</v>
      </c>
      <c r="N45" s="179">
        <f t="shared" si="0"/>
        <v>78.5</v>
      </c>
      <c r="O45" s="104">
        <f t="shared" si="1"/>
        <v>78.5</v>
      </c>
    </row>
    <row r="46" spans="1:15" s="25" customFormat="1" ht="12.6" customHeight="1" x14ac:dyDescent="0.2">
      <c r="A46" s="103" t="s">
        <v>521</v>
      </c>
      <c r="B46" s="26">
        <v>0</v>
      </c>
      <c r="C46" s="26">
        <v>114.88</v>
      </c>
      <c r="D46" s="26">
        <v>118.3</v>
      </c>
      <c r="E46" s="26"/>
      <c r="F46" s="26"/>
      <c r="G46" s="26"/>
      <c r="H46" s="26"/>
      <c r="I46" s="26"/>
      <c r="J46" s="26"/>
      <c r="K46" s="26">
        <v>0</v>
      </c>
      <c r="L46" s="26">
        <v>0</v>
      </c>
      <c r="M46" s="26">
        <v>0</v>
      </c>
      <c r="N46" s="179">
        <f t="shared" si="0"/>
        <v>233.18</v>
      </c>
      <c r="O46" s="104">
        <f t="shared" si="1"/>
        <v>116.59</v>
      </c>
    </row>
    <row r="47" spans="1:15" s="25" customFormat="1" ht="12.6" customHeight="1" x14ac:dyDescent="0.2">
      <c r="A47" s="103" t="s">
        <v>81</v>
      </c>
      <c r="B47" s="26">
        <v>129.94</v>
      </c>
      <c r="C47" s="26">
        <v>258.14999999999998</v>
      </c>
      <c r="D47" s="26">
        <v>133.33000000000001</v>
      </c>
      <c r="E47" s="26"/>
      <c r="F47" s="26"/>
      <c r="G47" s="26"/>
      <c r="H47" s="26"/>
      <c r="I47" s="26"/>
      <c r="J47" s="26"/>
      <c r="K47" s="26">
        <v>0</v>
      </c>
      <c r="L47" s="26">
        <v>0</v>
      </c>
      <c r="M47" s="26">
        <v>0</v>
      </c>
      <c r="N47" s="179">
        <f>SUM(B47:M47)</f>
        <v>521.41999999999996</v>
      </c>
      <c r="O47" s="104">
        <f t="shared" si="1"/>
        <v>173.80666666666664</v>
      </c>
    </row>
    <row r="48" spans="1:15" s="25" customFormat="1" ht="12.6" customHeight="1" thickBot="1" x14ac:dyDescent="0.25">
      <c r="A48" s="163" t="s">
        <v>1</v>
      </c>
      <c r="B48" s="173">
        <f t="shared" ref="B48:M48" si="2">SUM(B7:B47)</f>
        <v>2862.81</v>
      </c>
      <c r="C48" s="173">
        <f t="shared" si="2"/>
        <v>3061.7700000000004</v>
      </c>
      <c r="D48" s="173">
        <f t="shared" si="2"/>
        <v>4782.4900000000007</v>
      </c>
      <c r="E48" s="173">
        <f t="shared" si="2"/>
        <v>0</v>
      </c>
      <c r="F48" s="173">
        <f t="shared" si="2"/>
        <v>0</v>
      </c>
      <c r="G48" s="173">
        <f t="shared" si="2"/>
        <v>0</v>
      </c>
      <c r="H48" s="173">
        <f t="shared" si="2"/>
        <v>0</v>
      </c>
      <c r="I48" s="173">
        <f>SUM(I7:I47)</f>
        <v>0</v>
      </c>
      <c r="J48" s="173">
        <f t="shared" si="2"/>
        <v>0</v>
      </c>
      <c r="K48" s="173">
        <f t="shared" si="2"/>
        <v>0</v>
      </c>
      <c r="L48" s="176">
        <f t="shared" si="2"/>
        <v>0</v>
      </c>
      <c r="M48" s="167">
        <f t="shared" si="2"/>
        <v>0</v>
      </c>
      <c r="N48" s="167">
        <f>SUM(N7:N47)</f>
        <v>9661.07</v>
      </c>
      <c r="O48" s="305">
        <f>IFERROR(AVERAGEIF(B48:M48,"&gt;0"),"")</f>
        <v>3569.0233333333331</v>
      </c>
    </row>
    <row r="49" spans="1:15" s="25" customFormat="1" ht="12.6" customHeight="1" thickBot="1" x14ac:dyDescent="0.2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4"/>
      <c r="N49" s="114"/>
      <c r="O49" s="31"/>
    </row>
    <row r="50" spans="1:15" s="70" customFormat="1" ht="12.6" customHeight="1" thickBot="1" x14ac:dyDescent="0.25">
      <c r="A50" s="71" t="s">
        <v>2</v>
      </c>
      <c r="B50" s="84">
        <f t="shared" ref="B50:M50" si="3">B6</f>
        <v>43831</v>
      </c>
      <c r="C50" s="84">
        <f t="shared" si="3"/>
        <v>43862</v>
      </c>
      <c r="D50" s="84">
        <f t="shared" si="3"/>
        <v>43891</v>
      </c>
      <c r="E50" s="84">
        <f t="shared" si="3"/>
        <v>43922</v>
      </c>
      <c r="F50" s="84">
        <f t="shared" si="3"/>
        <v>43952</v>
      </c>
      <c r="G50" s="84">
        <f t="shared" si="3"/>
        <v>43983</v>
      </c>
      <c r="H50" s="84">
        <f t="shared" si="3"/>
        <v>44013</v>
      </c>
      <c r="I50" s="84">
        <f t="shared" si="3"/>
        <v>44044</v>
      </c>
      <c r="J50" s="84">
        <f t="shared" si="3"/>
        <v>44075</v>
      </c>
      <c r="K50" s="84">
        <f t="shared" si="3"/>
        <v>44105</v>
      </c>
      <c r="L50" s="84">
        <f t="shared" si="3"/>
        <v>44136</v>
      </c>
      <c r="M50" s="84">
        <f t="shared" si="3"/>
        <v>44166</v>
      </c>
      <c r="N50" s="72" t="str">
        <f>'PATO BRANCO'!N6</f>
        <v>Total</v>
      </c>
      <c r="O50" s="71" t="str">
        <f>'PATO BRANCO'!O6</f>
        <v>Média</v>
      </c>
    </row>
    <row r="51" spans="1:15" s="25" customFormat="1" ht="12.6" customHeight="1" x14ac:dyDescent="0.2">
      <c r="A51" s="109" t="s">
        <v>5</v>
      </c>
      <c r="B51" s="26">
        <v>0</v>
      </c>
      <c r="C51" s="26">
        <v>3000</v>
      </c>
      <c r="D51" s="26">
        <v>4000</v>
      </c>
      <c r="E51" s="26"/>
      <c r="F51" s="26"/>
      <c r="G51" s="26"/>
      <c r="H51" s="26"/>
      <c r="I51" s="26"/>
      <c r="J51" s="26"/>
      <c r="K51" s="26">
        <v>0</v>
      </c>
      <c r="L51" s="26">
        <v>0</v>
      </c>
      <c r="M51" s="26">
        <v>0</v>
      </c>
      <c r="N51" s="234">
        <f>SUM(B51:M51)</f>
        <v>7000</v>
      </c>
      <c r="O51" s="104">
        <f>IFERROR(AVERAGEIF(B51:M51,"&gt;0"),"")</f>
        <v>3500</v>
      </c>
    </row>
    <row r="52" spans="1:15" s="25" customFormat="1" ht="12.6" customHeight="1" x14ac:dyDescent="0.2">
      <c r="A52" s="109" t="s">
        <v>527</v>
      </c>
      <c r="B52" s="26">
        <v>0</v>
      </c>
      <c r="C52" s="26">
        <v>159.9</v>
      </c>
      <c r="D52" s="26">
        <v>0</v>
      </c>
      <c r="E52" s="26"/>
      <c r="F52" s="26"/>
      <c r="G52" s="26"/>
      <c r="H52" s="26"/>
      <c r="I52" s="26"/>
      <c r="J52" s="26"/>
      <c r="K52" s="26">
        <v>0</v>
      </c>
      <c r="L52" s="26">
        <v>0</v>
      </c>
      <c r="M52" s="26">
        <v>0</v>
      </c>
      <c r="N52" s="234">
        <f t="shared" ref="N52:N61" si="4">SUM(B52:M52)</f>
        <v>159.9</v>
      </c>
      <c r="O52" s="104">
        <f t="shared" ref="O52:O60" si="5">IFERROR(AVERAGEIF(B52:M52,"&gt;0"),"")</f>
        <v>159.9</v>
      </c>
    </row>
    <row r="53" spans="1:15" s="25" customFormat="1" ht="12.6" customHeight="1" x14ac:dyDescent="0.2">
      <c r="A53" s="109" t="s">
        <v>430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/>
      <c r="K53" s="26">
        <v>0</v>
      </c>
      <c r="L53" s="26">
        <v>0</v>
      </c>
      <c r="M53" s="26">
        <v>0</v>
      </c>
      <c r="N53" s="234">
        <f t="shared" si="4"/>
        <v>0</v>
      </c>
      <c r="O53" s="104" t="str">
        <f t="shared" si="5"/>
        <v/>
      </c>
    </row>
    <row r="54" spans="1:15" s="25" customFormat="1" ht="12.6" customHeight="1" x14ac:dyDescent="0.2">
      <c r="A54" s="109" t="s">
        <v>321</v>
      </c>
      <c r="B54" s="26">
        <v>0</v>
      </c>
      <c r="C54" s="26">
        <v>0</v>
      </c>
      <c r="D54" s="26">
        <v>0</v>
      </c>
      <c r="E54" s="26"/>
      <c r="F54" s="26"/>
      <c r="G54" s="26"/>
      <c r="H54" s="26"/>
      <c r="I54" s="26"/>
      <c r="J54" s="26"/>
      <c r="K54" s="26">
        <v>0</v>
      </c>
      <c r="L54" s="26">
        <v>0</v>
      </c>
      <c r="M54" s="26">
        <v>0</v>
      </c>
      <c r="N54" s="234">
        <f t="shared" si="4"/>
        <v>0</v>
      </c>
      <c r="O54" s="104" t="str">
        <f t="shared" si="5"/>
        <v/>
      </c>
    </row>
    <row r="55" spans="1:15" s="25" customFormat="1" ht="12.6" customHeight="1" x14ac:dyDescent="0.2">
      <c r="A55" s="109" t="s">
        <v>148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/>
      <c r="K55" s="26">
        <v>0</v>
      </c>
      <c r="L55" s="26">
        <v>0</v>
      </c>
      <c r="M55" s="26">
        <v>0</v>
      </c>
      <c r="N55" s="234">
        <f t="shared" si="4"/>
        <v>0</v>
      </c>
      <c r="O55" s="104" t="str">
        <f t="shared" si="5"/>
        <v/>
      </c>
    </row>
    <row r="56" spans="1:15" s="25" customFormat="1" ht="12.6" customHeight="1" x14ac:dyDescent="0.2">
      <c r="A56" s="109" t="s">
        <v>252</v>
      </c>
      <c r="B56" s="26">
        <v>210</v>
      </c>
      <c r="C56" s="26">
        <v>0</v>
      </c>
      <c r="D56" s="26">
        <v>2459.6</v>
      </c>
      <c r="E56" s="26"/>
      <c r="F56" s="26"/>
      <c r="G56" s="26"/>
      <c r="H56" s="26"/>
      <c r="I56" s="26"/>
      <c r="J56" s="26"/>
      <c r="K56" s="26">
        <v>0</v>
      </c>
      <c r="L56" s="26">
        <v>0</v>
      </c>
      <c r="M56" s="26">
        <v>0</v>
      </c>
      <c r="N56" s="234">
        <f t="shared" si="4"/>
        <v>2669.6</v>
      </c>
      <c r="O56" s="104">
        <f t="shared" si="5"/>
        <v>1334.8</v>
      </c>
    </row>
    <row r="57" spans="1:15" s="25" customFormat="1" ht="12.6" customHeight="1" x14ac:dyDescent="0.2">
      <c r="A57" s="110" t="s">
        <v>508</v>
      </c>
      <c r="B57" s="26">
        <v>0</v>
      </c>
      <c r="C57" s="26">
        <v>0</v>
      </c>
      <c r="D57" s="26">
        <v>0</v>
      </c>
      <c r="E57" s="26"/>
      <c r="F57" s="26"/>
      <c r="G57" s="26"/>
      <c r="H57" s="26"/>
      <c r="I57" s="26"/>
      <c r="J57" s="26"/>
      <c r="K57" s="26">
        <v>0</v>
      </c>
      <c r="L57" s="26">
        <v>0</v>
      </c>
      <c r="M57" s="26">
        <v>0</v>
      </c>
      <c r="N57" s="234">
        <f t="shared" si="4"/>
        <v>0</v>
      </c>
      <c r="O57" s="104" t="str">
        <f t="shared" si="5"/>
        <v/>
      </c>
    </row>
    <row r="58" spans="1:15" s="25" customFormat="1" ht="12.6" customHeight="1" x14ac:dyDescent="0.2">
      <c r="A58" s="110" t="s">
        <v>658</v>
      </c>
      <c r="B58" s="26">
        <v>0</v>
      </c>
      <c r="C58" s="26">
        <v>40</v>
      </c>
      <c r="D58" s="26">
        <v>120</v>
      </c>
      <c r="E58" s="26"/>
      <c r="F58" s="26"/>
      <c r="G58" s="26"/>
      <c r="H58" s="26"/>
      <c r="I58" s="26"/>
      <c r="J58" s="26"/>
      <c r="K58" s="26">
        <v>0</v>
      </c>
      <c r="L58" s="26">
        <v>0</v>
      </c>
      <c r="M58" s="26">
        <v>0</v>
      </c>
      <c r="N58" s="234">
        <f t="shared" si="4"/>
        <v>160</v>
      </c>
      <c r="O58" s="104">
        <f t="shared" si="5"/>
        <v>80</v>
      </c>
    </row>
    <row r="59" spans="1:15" s="25" customFormat="1" ht="12.6" customHeight="1" x14ac:dyDescent="0.2">
      <c r="A59" s="110" t="s">
        <v>650</v>
      </c>
      <c r="B59" s="26">
        <v>0</v>
      </c>
      <c r="C59" s="26"/>
      <c r="D59" s="26">
        <v>47</v>
      </c>
      <c r="E59" s="26"/>
      <c r="F59" s="26"/>
      <c r="G59" s="26"/>
      <c r="H59" s="26"/>
      <c r="I59" s="26"/>
      <c r="J59" s="26"/>
      <c r="K59" s="26">
        <v>0</v>
      </c>
      <c r="L59" s="26">
        <v>0</v>
      </c>
      <c r="M59" s="26">
        <v>0</v>
      </c>
      <c r="N59" s="234">
        <f t="shared" si="4"/>
        <v>47</v>
      </c>
      <c r="O59" s="104">
        <f t="shared" si="5"/>
        <v>47</v>
      </c>
    </row>
    <row r="60" spans="1:15" s="25" customFormat="1" ht="12.6" customHeight="1" x14ac:dyDescent="0.2">
      <c r="A60" s="110" t="s">
        <v>3</v>
      </c>
      <c r="B60" s="26">
        <v>8.5</v>
      </c>
      <c r="C60" s="26">
        <v>45.3</v>
      </c>
      <c r="D60" s="26">
        <v>0</v>
      </c>
      <c r="E60" s="26"/>
      <c r="F60" s="26"/>
      <c r="G60" s="26"/>
      <c r="H60" s="26"/>
      <c r="I60" s="26"/>
      <c r="J60" s="26"/>
      <c r="K60" s="26">
        <v>0</v>
      </c>
      <c r="L60" s="26">
        <v>0</v>
      </c>
      <c r="M60" s="26">
        <v>0</v>
      </c>
      <c r="N60" s="234">
        <f t="shared" si="4"/>
        <v>53.8</v>
      </c>
      <c r="O60" s="104">
        <f t="shared" si="5"/>
        <v>26.9</v>
      </c>
    </row>
    <row r="61" spans="1:15" s="25" customFormat="1" ht="12.6" customHeight="1" thickBot="1" x14ac:dyDescent="0.25">
      <c r="A61" s="171" t="s">
        <v>1</v>
      </c>
      <c r="B61" s="172">
        <f t="shared" ref="B61:M61" si="6">SUM(B51:B60)</f>
        <v>218.5</v>
      </c>
      <c r="C61" s="172">
        <f t="shared" si="6"/>
        <v>3245.2000000000003</v>
      </c>
      <c r="D61" s="172">
        <f t="shared" si="6"/>
        <v>6626.6</v>
      </c>
      <c r="E61" s="172">
        <f t="shared" si="6"/>
        <v>0</v>
      </c>
      <c r="F61" s="172">
        <f t="shared" si="6"/>
        <v>0</v>
      </c>
      <c r="G61" s="172">
        <f t="shared" si="6"/>
        <v>0</v>
      </c>
      <c r="H61" s="172">
        <f t="shared" si="6"/>
        <v>0</v>
      </c>
      <c r="I61" s="172">
        <f t="shared" si="6"/>
        <v>0</v>
      </c>
      <c r="J61" s="172">
        <f t="shared" si="6"/>
        <v>0</v>
      </c>
      <c r="K61" s="172">
        <f t="shared" si="6"/>
        <v>0</v>
      </c>
      <c r="L61" s="172">
        <f t="shared" si="6"/>
        <v>0</v>
      </c>
      <c r="M61" s="172">
        <f t="shared" si="6"/>
        <v>0</v>
      </c>
      <c r="N61" s="293">
        <f t="shared" si="4"/>
        <v>10090.300000000001</v>
      </c>
      <c r="O61" s="294">
        <f>IFERROR(AVERAGEIF(B61:M61,"&gt;0"),"")</f>
        <v>3363.4333333333338</v>
      </c>
    </row>
    <row r="62" spans="1:15" s="25" customFormat="1" ht="12.6" customHeight="1" thickBo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3"/>
      <c r="O62" s="39"/>
    </row>
    <row r="63" spans="1:15" s="34" customFormat="1" ht="12.6" customHeight="1" thickBot="1" x14ac:dyDescent="0.25">
      <c r="A63" s="180" t="s">
        <v>9</v>
      </c>
      <c r="B63" s="181">
        <f>'[2]2020'!C45</f>
        <v>7209.39</v>
      </c>
      <c r="C63" s="181">
        <f>'[2]2020'!D45</f>
        <v>7595.61</v>
      </c>
      <c r="D63" s="181">
        <f>'[2]2020'!E45</f>
        <v>9518.86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f>'[2]2020'!K45</f>
        <v>0</v>
      </c>
      <c r="K63" s="181">
        <f>'[2]2020'!L45</f>
        <v>0</v>
      </c>
      <c r="L63" s="181">
        <f>'[2]2020'!M45</f>
        <v>0</v>
      </c>
      <c r="M63" s="181">
        <f>'[2]2020'!N45</f>
        <v>0</v>
      </c>
      <c r="N63" s="42"/>
      <c r="O6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8:C48 D48 H48 F48 J48:M48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3"/>
  <dimension ref="A1:Q67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38.5703125" style="44" customWidth="1"/>
    <col min="2" max="2" width="9" style="44" bestFit="1" customWidth="1"/>
    <col min="3" max="3" width="9.7109375" style="44" customWidth="1"/>
    <col min="4" max="4" width="10" style="44" bestFit="1" customWidth="1"/>
    <col min="5" max="5" width="9" style="44" bestFit="1" customWidth="1"/>
    <col min="6" max="6" width="11" style="44" bestFit="1" customWidth="1"/>
    <col min="7" max="7" width="9" style="44" bestFit="1" customWidth="1"/>
    <col min="8" max="8" width="9.7109375" style="44" customWidth="1"/>
    <col min="9" max="9" width="10.7109375" style="44" customWidth="1"/>
    <col min="10" max="12" width="9" style="44" bestFit="1" customWidth="1"/>
    <col min="13" max="13" width="10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7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7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7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7" s="51" customFormat="1" ht="12.6" customHeight="1" x14ac:dyDescent="0.2">
      <c r="A4" s="571" t="s">
        <v>20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7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7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7" s="25" customFormat="1" ht="12.6" customHeight="1" x14ac:dyDescent="0.2">
      <c r="A7" s="103" t="s">
        <v>113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/>
      <c r="K7" s="27">
        <v>0</v>
      </c>
      <c r="L7" s="27">
        <v>0</v>
      </c>
      <c r="M7" s="27">
        <v>0</v>
      </c>
      <c r="N7" s="179">
        <f t="shared" ref="N7:N12" si="0">SUM(B7:M7)</f>
        <v>0</v>
      </c>
      <c r="O7" s="104" t="str">
        <f>IFERROR(AVERAGEIF(B7:M7,"&gt;0"),"")</f>
        <v/>
      </c>
    </row>
    <row r="8" spans="1:17" s="25" customFormat="1" ht="12.6" customHeight="1" x14ac:dyDescent="0.2">
      <c r="A8" s="103" t="s">
        <v>590</v>
      </c>
      <c r="B8" s="27">
        <v>0</v>
      </c>
      <c r="C8" s="27">
        <v>0</v>
      </c>
      <c r="D8" s="27">
        <v>0</v>
      </c>
      <c r="E8" s="27"/>
      <c r="F8" s="27"/>
      <c r="G8" s="27"/>
      <c r="H8" s="27"/>
      <c r="I8" s="27"/>
      <c r="J8" s="27"/>
      <c r="K8" s="27">
        <v>0</v>
      </c>
      <c r="L8" s="27">
        <v>0</v>
      </c>
      <c r="M8" s="27">
        <v>0</v>
      </c>
      <c r="N8" s="179">
        <f t="shared" si="0"/>
        <v>0</v>
      </c>
      <c r="O8" s="104" t="str">
        <f t="shared" ref="O8:O50" si="1">IFERROR(AVERAGEIF(B8:M8,"&gt;0"),"")</f>
        <v/>
      </c>
    </row>
    <row r="9" spans="1:17" s="25" customFormat="1" ht="12.6" customHeight="1" x14ac:dyDescent="0.2">
      <c r="A9" s="103" t="s">
        <v>631</v>
      </c>
      <c r="B9" s="27">
        <v>0</v>
      </c>
      <c r="C9" s="27">
        <v>1424</v>
      </c>
      <c r="D9" s="27">
        <v>0</v>
      </c>
      <c r="E9" s="27"/>
      <c r="F9" s="27"/>
      <c r="G9" s="27"/>
      <c r="H9" s="27"/>
      <c r="I9" s="27"/>
      <c r="J9" s="27"/>
      <c r="K9" s="27">
        <v>0</v>
      </c>
      <c r="L9" s="27">
        <v>0</v>
      </c>
      <c r="M9" s="27">
        <v>0</v>
      </c>
      <c r="N9" s="179">
        <f t="shared" si="0"/>
        <v>1424</v>
      </c>
      <c r="O9" s="104">
        <f t="shared" si="1"/>
        <v>1424</v>
      </c>
    </row>
    <row r="10" spans="1:17" s="25" customFormat="1" ht="12.6" customHeight="1" x14ac:dyDescent="0.2">
      <c r="A10" s="103" t="s">
        <v>278</v>
      </c>
      <c r="B10" s="27">
        <v>0</v>
      </c>
      <c r="C10" s="27">
        <v>0</v>
      </c>
      <c r="D10" s="27">
        <v>0</v>
      </c>
      <c r="E10" s="27"/>
      <c r="F10" s="27"/>
      <c r="G10" s="27"/>
      <c r="H10" s="27"/>
      <c r="I10" s="27"/>
      <c r="J10" s="27"/>
      <c r="K10" s="27">
        <v>0</v>
      </c>
      <c r="L10" s="27">
        <v>0</v>
      </c>
      <c r="M10" s="27">
        <v>0</v>
      </c>
      <c r="N10" s="179">
        <f t="shared" si="0"/>
        <v>0</v>
      </c>
      <c r="O10" s="104" t="str">
        <f t="shared" si="1"/>
        <v/>
      </c>
    </row>
    <row r="11" spans="1:17" s="25" customFormat="1" ht="12.6" customHeight="1" x14ac:dyDescent="0.2">
      <c r="A11" s="103" t="s">
        <v>386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/>
      <c r="J11" s="27"/>
      <c r="K11" s="27">
        <v>0</v>
      </c>
      <c r="L11" s="27">
        <v>0</v>
      </c>
      <c r="M11" s="27">
        <v>0</v>
      </c>
      <c r="N11" s="179">
        <f t="shared" si="0"/>
        <v>0</v>
      </c>
      <c r="O11" s="104" t="str">
        <f t="shared" si="1"/>
        <v/>
      </c>
    </row>
    <row r="12" spans="1:17" s="25" customFormat="1" ht="12.6" customHeight="1" x14ac:dyDescent="0.2">
      <c r="A12" s="103" t="s">
        <v>157</v>
      </c>
      <c r="B12" s="27">
        <v>0</v>
      </c>
      <c r="C12" s="27">
        <v>0</v>
      </c>
      <c r="D12" s="27">
        <v>0</v>
      </c>
      <c r="E12" s="27"/>
      <c r="F12" s="27"/>
      <c r="G12" s="27"/>
      <c r="H12" s="27"/>
      <c r="I12" s="27"/>
      <c r="J12" s="27"/>
      <c r="K12" s="27">
        <v>0</v>
      </c>
      <c r="L12" s="27">
        <v>0</v>
      </c>
      <c r="M12" s="27">
        <v>0</v>
      </c>
      <c r="N12" s="179">
        <f t="shared" si="0"/>
        <v>0</v>
      </c>
      <c r="O12" s="104" t="str">
        <f t="shared" si="1"/>
        <v/>
      </c>
    </row>
    <row r="13" spans="1:17" s="25" customFormat="1" ht="12.6" customHeight="1" x14ac:dyDescent="0.2">
      <c r="A13" s="103" t="s">
        <v>154</v>
      </c>
      <c r="B13" s="27">
        <v>0</v>
      </c>
      <c r="C13" s="27">
        <v>0</v>
      </c>
      <c r="D13" s="27">
        <v>312.5</v>
      </c>
      <c r="E13" s="27"/>
      <c r="F13" s="27"/>
      <c r="G13" s="27"/>
      <c r="H13" s="27"/>
      <c r="I13" s="27"/>
      <c r="J13" s="27"/>
      <c r="K13" s="27">
        <v>0</v>
      </c>
      <c r="L13" s="27">
        <v>0</v>
      </c>
      <c r="M13" s="27">
        <v>0</v>
      </c>
      <c r="N13" s="179">
        <f t="shared" ref="N13:N50" si="2">SUM(B13:M13)</f>
        <v>312.5</v>
      </c>
      <c r="O13" s="104">
        <f t="shared" si="1"/>
        <v>312.5</v>
      </c>
    </row>
    <row r="14" spans="1:17" s="25" customFormat="1" ht="12.6" customHeight="1" x14ac:dyDescent="0.2">
      <c r="A14" s="103" t="s">
        <v>167</v>
      </c>
      <c r="B14" s="27">
        <v>0</v>
      </c>
      <c r="C14" s="27">
        <v>499</v>
      </c>
      <c r="D14" s="27">
        <v>0</v>
      </c>
      <c r="E14" s="27"/>
      <c r="F14" s="27"/>
      <c r="G14" s="27"/>
      <c r="H14" s="27"/>
      <c r="I14" s="27"/>
      <c r="J14" s="27"/>
      <c r="K14" s="27">
        <v>0</v>
      </c>
      <c r="L14" s="27">
        <v>0</v>
      </c>
      <c r="M14" s="27">
        <v>0</v>
      </c>
      <c r="N14" s="179">
        <f>SUM(B14:M14)</f>
        <v>499</v>
      </c>
      <c r="O14" s="104">
        <f t="shared" si="1"/>
        <v>499</v>
      </c>
    </row>
    <row r="15" spans="1:17" s="25" customFormat="1" ht="12.6" customHeight="1" x14ac:dyDescent="0.2">
      <c r="A15" s="103" t="s">
        <v>182</v>
      </c>
      <c r="B15" s="27">
        <v>0</v>
      </c>
      <c r="C15" s="27">
        <v>0</v>
      </c>
      <c r="D15" s="27">
        <v>1481</v>
      </c>
      <c r="E15" s="27"/>
      <c r="F15" s="27"/>
      <c r="G15" s="27"/>
      <c r="H15" s="27"/>
      <c r="I15" s="27"/>
      <c r="J15" s="27"/>
      <c r="K15" s="27">
        <v>0</v>
      </c>
      <c r="L15" s="27">
        <v>0</v>
      </c>
      <c r="M15" s="27">
        <v>0</v>
      </c>
      <c r="N15" s="179">
        <f>SUM(B15:M15)</f>
        <v>1481</v>
      </c>
      <c r="O15" s="104">
        <f t="shared" si="1"/>
        <v>1481</v>
      </c>
    </row>
    <row r="16" spans="1:17" s="25" customFormat="1" ht="12.6" customHeight="1" x14ac:dyDescent="0.2">
      <c r="A16" s="115" t="s">
        <v>187</v>
      </c>
      <c r="B16" s="27">
        <v>0</v>
      </c>
      <c r="C16" s="27">
        <v>0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179">
        <f>SUM(B16:M16)</f>
        <v>0</v>
      </c>
      <c r="O16" s="104" t="str">
        <f t="shared" si="1"/>
        <v/>
      </c>
      <c r="Q16" s="30"/>
    </row>
    <row r="17" spans="1:15" s="25" customFormat="1" ht="12.6" customHeight="1" x14ac:dyDescent="0.2">
      <c r="A17" s="103" t="s">
        <v>492</v>
      </c>
      <c r="B17" s="27">
        <v>0</v>
      </c>
      <c r="C17" s="27">
        <v>29.86</v>
      </c>
      <c r="D17" s="27">
        <v>397.69</v>
      </c>
      <c r="E17" s="27"/>
      <c r="F17" s="27"/>
      <c r="G17" s="27"/>
      <c r="H17" s="27"/>
      <c r="I17" s="27"/>
      <c r="J17" s="27"/>
      <c r="K17" s="27">
        <v>0</v>
      </c>
      <c r="L17" s="27">
        <v>0</v>
      </c>
      <c r="M17" s="27">
        <v>0</v>
      </c>
      <c r="N17" s="179">
        <f t="shared" si="2"/>
        <v>427.55</v>
      </c>
      <c r="O17" s="104">
        <f t="shared" si="1"/>
        <v>213.77500000000001</v>
      </c>
    </row>
    <row r="18" spans="1:15" s="25" customFormat="1" ht="12.6" customHeight="1" x14ac:dyDescent="0.2">
      <c r="A18" s="115" t="s">
        <v>67</v>
      </c>
      <c r="B18" s="27">
        <v>0</v>
      </c>
      <c r="C18" s="27">
        <v>0</v>
      </c>
      <c r="D18" s="27">
        <v>95.25</v>
      </c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179">
        <f t="shared" si="2"/>
        <v>95.25</v>
      </c>
      <c r="O18" s="104">
        <f t="shared" si="1"/>
        <v>95.25</v>
      </c>
    </row>
    <row r="19" spans="1:15" s="25" customFormat="1" ht="12.6" customHeight="1" x14ac:dyDescent="0.2">
      <c r="A19" s="115" t="s">
        <v>591</v>
      </c>
      <c r="B19" s="27">
        <v>0</v>
      </c>
      <c r="C19" s="27">
        <v>0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>
        <v>0</v>
      </c>
      <c r="M19" s="27">
        <v>0</v>
      </c>
      <c r="N19" s="179">
        <f t="shared" si="2"/>
        <v>0</v>
      </c>
      <c r="O19" s="104" t="str">
        <f t="shared" si="1"/>
        <v/>
      </c>
    </row>
    <row r="20" spans="1:15" s="25" customFormat="1" ht="12.6" customHeight="1" x14ac:dyDescent="0.2">
      <c r="A20" s="115" t="s">
        <v>216</v>
      </c>
      <c r="B20" s="27">
        <v>0</v>
      </c>
      <c r="C20" s="27">
        <v>0</v>
      </c>
      <c r="D20" s="27">
        <v>0</v>
      </c>
      <c r="E20" s="27"/>
      <c r="F20" s="27"/>
      <c r="G20" s="27"/>
      <c r="H20" s="27"/>
      <c r="I20" s="27"/>
      <c r="J20" s="27"/>
      <c r="K20" s="27">
        <v>0</v>
      </c>
      <c r="L20" s="27">
        <v>0</v>
      </c>
      <c r="M20" s="27">
        <v>0</v>
      </c>
      <c r="N20" s="179">
        <f t="shared" si="2"/>
        <v>0</v>
      </c>
      <c r="O20" s="104" t="str">
        <f t="shared" si="1"/>
        <v/>
      </c>
    </row>
    <row r="21" spans="1:15" s="25" customFormat="1" ht="12.6" customHeight="1" x14ac:dyDescent="0.2">
      <c r="A21" s="115" t="s">
        <v>91</v>
      </c>
      <c r="B21" s="27">
        <v>0</v>
      </c>
      <c r="C21" s="27">
        <v>0</v>
      </c>
      <c r="D21" s="27">
        <v>0</v>
      </c>
      <c r="E21" s="27"/>
      <c r="F21" s="27"/>
      <c r="G21" s="27"/>
      <c r="H21" s="27"/>
      <c r="I21" s="27"/>
      <c r="J21" s="27"/>
      <c r="K21" s="27">
        <v>0</v>
      </c>
      <c r="L21" s="27">
        <v>0</v>
      </c>
      <c r="M21" s="27">
        <v>0</v>
      </c>
      <c r="N21" s="179">
        <f t="shared" si="2"/>
        <v>0</v>
      </c>
      <c r="O21" s="104" t="str">
        <f t="shared" si="1"/>
        <v/>
      </c>
    </row>
    <row r="22" spans="1:15" s="25" customFormat="1" ht="12.6" customHeight="1" x14ac:dyDescent="0.2">
      <c r="A22" s="115" t="s">
        <v>158</v>
      </c>
      <c r="B22" s="27">
        <v>0</v>
      </c>
      <c r="C22" s="27">
        <v>250</v>
      </c>
      <c r="D22" s="27">
        <v>0</v>
      </c>
      <c r="E22" s="27"/>
      <c r="F22" s="27"/>
      <c r="G22" s="27"/>
      <c r="H22" s="27"/>
      <c r="I22" s="27"/>
      <c r="J22" s="27"/>
      <c r="K22" s="27">
        <v>0</v>
      </c>
      <c r="L22" s="27">
        <v>0</v>
      </c>
      <c r="M22" s="27">
        <v>0</v>
      </c>
      <c r="N22" s="179">
        <f t="shared" si="2"/>
        <v>250</v>
      </c>
      <c r="O22" s="104">
        <f t="shared" si="1"/>
        <v>250</v>
      </c>
    </row>
    <row r="23" spans="1:15" s="25" customFormat="1" ht="12.6" customHeight="1" x14ac:dyDescent="0.2">
      <c r="A23" s="115" t="s">
        <v>196</v>
      </c>
      <c r="B23" s="27">
        <v>0</v>
      </c>
      <c r="C23" s="27">
        <v>70</v>
      </c>
      <c r="D23" s="27">
        <v>0</v>
      </c>
      <c r="E23" s="27"/>
      <c r="F23" s="27"/>
      <c r="G23" s="27"/>
      <c r="H23" s="27"/>
      <c r="I23" s="27"/>
      <c r="J23" s="27"/>
      <c r="K23" s="27">
        <v>0</v>
      </c>
      <c r="L23" s="27">
        <v>0</v>
      </c>
      <c r="M23" s="27">
        <v>0</v>
      </c>
      <c r="N23" s="179">
        <f t="shared" si="2"/>
        <v>70</v>
      </c>
      <c r="O23" s="104">
        <f t="shared" si="1"/>
        <v>70</v>
      </c>
    </row>
    <row r="24" spans="1:15" s="25" customFormat="1" ht="12.6" customHeight="1" x14ac:dyDescent="0.2">
      <c r="A24" s="103" t="s">
        <v>142</v>
      </c>
      <c r="B24" s="27">
        <v>0</v>
      </c>
      <c r="C24" s="27">
        <v>275</v>
      </c>
      <c r="D24" s="27">
        <v>50</v>
      </c>
      <c r="E24" s="27"/>
      <c r="F24" s="27"/>
      <c r="G24" s="27"/>
      <c r="H24" s="27"/>
      <c r="I24" s="27"/>
      <c r="J24" s="27"/>
      <c r="K24" s="27">
        <v>0</v>
      </c>
      <c r="L24" s="27">
        <v>0</v>
      </c>
      <c r="M24" s="27">
        <v>0</v>
      </c>
      <c r="N24" s="179">
        <f t="shared" si="2"/>
        <v>325</v>
      </c>
      <c r="O24" s="104">
        <f t="shared" si="1"/>
        <v>162.5</v>
      </c>
    </row>
    <row r="25" spans="1:15" s="25" customFormat="1" ht="12.6" customHeight="1" x14ac:dyDescent="0.2">
      <c r="A25" s="103" t="s">
        <v>68</v>
      </c>
      <c r="B25" s="27">
        <v>69.3</v>
      </c>
      <c r="C25" s="27">
        <v>0</v>
      </c>
      <c r="D25" s="27">
        <v>104</v>
      </c>
      <c r="E25" s="27"/>
      <c r="F25" s="27"/>
      <c r="G25" s="27"/>
      <c r="H25" s="27"/>
      <c r="I25" s="27"/>
      <c r="J25" s="27"/>
      <c r="K25" s="27">
        <v>0</v>
      </c>
      <c r="L25" s="27">
        <v>0</v>
      </c>
      <c r="M25" s="27">
        <v>0</v>
      </c>
      <c r="N25" s="179">
        <f t="shared" si="2"/>
        <v>173.3</v>
      </c>
      <c r="O25" s="104">
        <f t="shared" si="1"/>
        <v>86.65</v>
      </c>
    </row>
    <row r="26" spans="1:15" s="25" customFormat="1" ht="12.6" customHeight="1" x14ac:dyDescent="0.2">
      <c r="A26" s="103" t="s">
        <v>77</v>
      </c>
      <c r="B26" s="27">
        <v>100</v>
      </c>
      <c r="C26" s="27">
        <v>0</v>
      </c>
      <c r="D26" s="27">
        <v>195</v>
      </c>
      <c r="E26" s="27"/>
      <c r="F26" s="27"/>
      <c r="G26" s="27"/>
      <c r="H26" s="27"/>
      <c r="I26" s="27"/>
      <c r="J26" s="27"/>
      <c r="K26" s="27">
        <v>0</v>
      </c>
      <c r="L26" s="27">
        <v>0</v>
      </c>
      <c r="M26" s="27">
        <v>0</v>
      </c>
      <c r="N26" s="179">
        <f>SUM(B26:M26)</f>
        <v>295</v>
      </c>
      <c r="O26" s="104">
        <f t="shared" si="1"/>
        <v>147.5</v>
      </c>
    </row>
    <row r="27" spans="1:15" s="25" customFormat="1" ht="12.6" customHeight="1" x14ac:dyDescent="0.2">
      <c r="A27" s="103" t="s">
        <v>111</v>
      </c>
      <c r="B27" s="27">
        <v>0</v>
      </c>
      <c r="C27" s="27">
        <v>90.8</v>
      </c>
      <c r="D27" s="27">
        <v>0</v>
      </c>
      <c r="E27" s="27"/>
      <c r="F27" s="27"/>
      <c r="G27" s="27"/>
      <c r="H27" s="27"/>
      <c r="I27" s="27"/>
      <c r="J27" s="27"/>
      <c r="K27" s="27">
        <v>0</v>
      </c>
      <c r="L27" s="27">
        <v>0</v>
      </c>
      <c r="M27" s="27">
        <v>0</v>
      </c>
      <c r="N27" s="179">
        <f>SUM(B27:M27)</f>
        <v>90.8</v>
      </c>
      <c r="O27" s="104">
        <f t="shared" si="1"/>
        <v>90.8</v>
      </c>
    </row>
    <row r="28" spans="1:15" s="25" customFormat="1" ht="12.6" customHeight="1" x14ac:dyDescent="0.2">
      <c r="A28" s="103" t="s">
        <v>69</v>
      </c>
      <c r="B28" s="27">
        <v>170</v>
      </c>
      <c r="C28" s="27">
        <v>0</v>
      </c>
      <c r="D28" s="27">
        <v>0</v>
      </c>
      <c r="E28" s="27"/>
      <c r="F28" s="27"/>
      <c r="G28" s="27"/>
      <c r="H28" s="27"/>
      <c r="I28" s="27"/>
      <c r="J28" s="27"/>
      <c r="K28" s="27">
        <v>0</v>
      </c>
      <c r="L28" s="27">
        <v>0</v>
      </c>
      <c r="M28" s="27">
        <v>0</v>
      </c>
      <c r="N28" s="179">
        <f t="shared" si="2"/>
        <v>170</v>
      </c>
      <c r="O28" s="104">
        <f t="shared" si="1"/>
        <v>170</v>
      </c>
    </row>
    <row r="29" spans="1:15" s="25" customFormat="1" ht="12.6" customHeight="1" x14ac:dyDescent="0.2">
      <c r="A29" s="103" t="s">
        <v>118</v>
      </c>
      <c r="B29" s="27">
        <v>0</v>
      </c>
      <c r="C29" s="27">
        <v>0</v>
      </c>
      <c r="D29" s="27">
        <v>0</v>
      </c>
      <c r="E29" s="27"/>
      <c r="F29" s="27"/>
      <c r="G29" s="27"/>
      <c r="H29" s="27"/>
      <c r="I29" s="27"/>
      <c r="J29" s="27"/>
      <c r="K29" s="27">
        <v>0</v>
      </c>
      <c r="L29" s="27">
        <v>0</v>
      </c>
      <c r="M29" s="27">
        <v>0</v>
      </c>
      <c r="N29" s="179">
        <f t="shared" si="2"/>
        <v>0</v>
      </c>
      <c r="O29" s="104" t="str">
        <f t="shared" si="1"/>
        <v/>
      </c>
    </row>
    <row r="30" spans="1:15" s="25" customFormat="1" ht="12.6" customHeight="1" x14ac:dyDescent="0.2">
      <c r="A30" s="103" t="s">
        <v>76</v>
      </c>
      <c r="B30" s="27">
        <v>237.6</v>
      </c>
      <c r="C30" s="27">
        <v>0</v>
      </c>
      <c r="D30" s="27">
        <v>0</v>
      </c>
      <c r="E30" s="27"/>
      <c r="F30" s="27"/>
      <c r="G30" s="27"/>
      <c r="H30" s="27"/>
      <c r="I30" s="27"/>
      <c r="J30" s="27"/>
      <c r="K30" s="27">
        <v>0</v>
      </c>
      <c r="L30" s="27">
        <v>0</v>
      </c>
      <c r="M30" s="27">
        <v>0</v>
      </c>
      <c r="N30" s="179">
        <f t="shared" si="2"/>
        <v>237.6</v>
      </c>
      <c r="O30" s="104">
        <f t="shared" si="1"/>
        <v>237.6</v>
      </c>
    </row>
    <row r="31" spans="1:15" s="15" customFormat="1" ht="12.6" customHeight="1" x14ac:dyDescent="0.2">
      <c r="A31" s="103" t="s">
        <v>611</v>
      </c>
      <c r="B31" s="27">
        <v>935</v>
      </c>
      <c r="C31" s="27">
        <v>0</v>
      </c>
      <c r="D31" s="27">
        <v>0</v>
      </c>
      <c r="E31" s="27"/>
      <c r="F31" s="27"/>
      <c r="G31" s="27"/>
      <c r="H31" s="27"/>
      <c r="I31" s="27"/>
      <c r="J31" s="27"/>
      <c r="K31" s="27">
        <v>0</v>
      </c>
      <c r="L31" s="27">
        <v>0</v>
      </c>
      <c r="M31" s="27">
        <v>0</v>
      </c>
      <c r="N31" s="235">
        <f t="shared" si="2"/>
        <v>935</v>
      </c>
      <c r="O31" s="104">
        <f t="shared" si="1"/>
        <v>935</v>
      </c>
    </row>
    <row r="32" spans="1:15" s="25" customFormat="1" ht="12.6" customHeight="1" x14ac:dyDescent="0.2">
      <c r="A32" s="103" t="s">
        <v>404</v>
      </c>
      <c r="B32" s="27">
        <v>0</v>
      </c>
      <c r="C32" s="27">
        <v>0</v>
      </c>
      <c r="D32" s="27">
        <v>0</v>
      </c>
      <c r="E32" s="27"/>
      <c r="F32" s="27"/>
      <c r="G32" s="27"/>
      <c r="H32" s="27"/>
      <c r="I32" s="27"/>
      <c r="J32" s="27"/>
      <c r="K32" s="27">
        <v>0</v>
      </c>
      <c r="L32" s="27">
        <v>0</v>
      </c>
      <c r="M32" s="27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260" t="s">
        <v>372</v>
      </c>
      <c r="B33" s="27">
        <v>29.81</v>
      </c>
      <c r="C33" s="27">
        <v>29.81</v>
      </c>
      <c r="D33" s="27">
        <v>29.81</v>
      </c>
      <c r="E33" s="27"/>
      <c r="F33" s="27"/>
      <c r="G33" s="27"/>
      <c r="H33" s="27"/>
      <c r="I33" s="27"/>
      <c r="J33" s="27"/>
      <c r="K33" s="27">
        <v>0</v>
      </c>
      <c r="L33" s="27">
        <v>0</v>
      </c>
      <c r="M33" s="27">
        <v>0</v>
      </c>
      <c r="N33" s="179">
        <f>SUM(B33:M33)</f>
        <v>89.429999999999993</v>
      </c>
      <c r="O33" s="104">
        <f t="shared" si="1"/>
        <v>29.81</v>
      </c>
    </row>
    <row r="34" spans="1:15" s="25" customFormat="1" ht="12.6" customHeight="1" x14ac:dyDescent="0.2">
      <c r="A34" s="103" t="s">
        <v>546</v>
      </c>
      <c r="B34" s="27">
        <v>0</v>
      </c>
      <c r="C34" s="27">
        <v>0</v>
      </c>
      <c r="D34" s="27">
        <v>0</v>
      </c>
      <c r="E34" s="27"/>
      <c r="F34" s="27"/>
      <c r="G34" s="27"/>
      <c r="H34" s="27"/>
      <c r="I34" s="27"/>
      <c r="J34" s="27"/>
      <c r="K34" s="27">
        <v>0</v>
      </c>
      <c r="L34" s="27">
        <v>0</v>
      </c>
      <c r="M34" s="27">
        <v>0</v>
      </c>
      <c r="N34" s="179">
        <f>SUM(B34:M34)</f>
        <v>0</v>
      </c>
      <c r="O34" s="104" t="str">
        <f t="shared" si="1"/>
        <v/>
      </c>
    </row>
    <row r="35" spans="1:15" s="25" customFormat="1" ht="12.6" customHeight="1" x14ac:dyDescent="0.2">
      <c r="A35" s="103" t="s">
        <v>106</v>
      </c>
      <c r="B35" s="27">
        <v>550</v>
      </c>
      <c r="C35" s="27">
        <v>550</v>
      </c>
      <c r="D35" s="27">
        <v>1100</v>
      </c>
      <c r="E35" s="27"/>
      <c r="F35" s="27"/>
      <c r="G35" s="27"/>
      <c r="H35" s="27"/>
      <c r="I35" s="27"/>
      <c r="J35" s="27"/>
      <c r="K35" s="27">
        <v>0</v>
      </c>
      <c r="L35" s="27">
        <v>0</v>
      </c>
      <c r="M35" s="27">
        <v>0</v>
      </c>
      <c r="N35" s="179">
        <f t="shared" si="2"/>
        <v>2200</v>
      </c>
      <c r="O35" s="104">
        <f t="shared" si="1"/>
        <v>733.33333333333337</v>
      </c>
    </row>
    <row r="36" spans="1:15" s="25" customFormat="1" ht="12.6" customHeight="1" x14ac:dyDescent="0.2">
      <c r="A36" s="103" t="s">
        <v>254</v>
      </c>
      <c r="B36" s="27">
        <v>175</v>
      </c>
      <c r="C36" s="27">
        <v>262.5</v>
      </c>
      <c r="D36" s="27">
        <v>158</v>
      </c>
      <c r="E36" s="27"/>
      <c r="F36" s="27"/>
      <c r="G36" s="27"/>
      <c r="H36" s="27"/>
      <c r="I36" s="27"/>
      <c r="J36" s="27"/>
      <c r="K36" s="27">
        <v>0</v>
      </c>
      <c r="L36" s="27">
        <v>0</v>
      </c>
      <c r="M36" s="27">
        <v>0</v>
      </c>
      <c r="N36" s="179">
        <f>SUM(B36:M36)</f>
        <v>595.5</v>
      </c>
      <c r="O36" s="104">
        <f t="shared" si="1"/>
        <v>198.5</v>
      </c>
    </row>
    <row r="37" spans="1:15" s="25" customFormat="1" ht="12.6" customHeight="1" x14ac:dyDescent="0.2">
      <c r="A37" s="103" t="s">
        <v>171</v>
      </c>
      <c r="B37" s="27">
        <v>0</v>
      </c>
      <c r="C37" s="27">
        <v>0</v>
      </c>
      <c r="D37" s="27">
        <v>0</v>
      </c>
      <c r="E37" s="27"/>
      <c r="F37" s="27"/>
      <c r="G37" s="27"/>
      <c r="H37" s="27"/>
      <c r="I37" s="27"/>
      <c r="J37" s="27"/>
      <c r="K37" s="27">
        <v>0</v>
      </c>
      <c r="L37" s="27">
        <v>0</v>
      </c>
      <c r="M37" s="27">
        <v>0</v>
      </c>
      <c r="N37" s="179">
        <f t="shared" si="2"/>
        <v>0</v>
      </c>
      <c r="O37" s="104" t="str">
        <f t="shared" si="1"/>
        <v/>
      </c>
    </row>
    <row r="38" spans="1:15" s="25" customFormat="1" ht="12.6" customHeight="1" x14ac:dyDescent="0.2">
      <c r="A38" s="103" t="s">
        <v>501</v>
      </c>
      <c r="B38" s="27">
        <v>272</v>
      </c>
      <c r="C38" s="27">
        <v>134.55000000000001</v>
      </c>
      <c r="D38" s="27">
        <v>0</v>
      </c>
      <c r="E38" s="27"/>
      <c r="F38" s="27"/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179">
        <f t="shared" si="2"/>
        <v>406.55</v>
      </c>
      <c r="O38" s="104">
        <f t="shared" si="1"/>
        <v>203.27500000000001</v>
      </c>
    </row>
    <row r="39" spans="1:15" s="25" customFormat="1" ht="12.6" customHeight="1" x14ac:dyDescent="0.2">
      <c r="A39" s="103" t="s">
        <v>95</v>
      </c>
      <c r="B39" s="27">
        <v>319.5</v>
      </c>
      <c r="C39" s="27">
        <v>211.91</v>
      </c>
      <c r="D39" s="27">
        <v>332.28</v>
      </c>
      <c r="E39" s="27"/>
      <c r="F39" s="27"/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179">
        <f t="shared" si="2"/>
        <v>863.68999999999994</v>
      </c>
      <c r="O39" s="104">
        <f t="shared" si="1"/>
        <v>287.89666666666665</v>
      </c>
    </row>
    <row r="40" spans="1:15" s="15" customFormat="1" ht="12.6" customHeight="1" x14ac:dyDescent="0.2">
      <c r="A40" s="103" t="s">
        <v>169</v>
      </c>
      <c r="B40" s="27">
        <v>0</v>
      </c>
      <c r="C40" s="27">
        <v>0</v>
      </c>
      <c r="D40" s="27">
        <v>0</v>
      </c>
      <c r="E40" s="27"/>
      <c r="F40" s="27"/>
      <c r="G40" s="27"/>
      <c r="H40" s="27"/>
      <c r="I40" s="27"/>
      <c r="J40" s="27"/>
      <c r="K40" s="27">
        <v>0</v>
      </c>
      <c r="L40" s="27">
        <v>0</v>
      </c>
      <c r="M40" s="27">
        <v>0</v>
      </c>
      <c r="N40" s="235">
        <f t="shared" si="2"/>
        <v>0</v>
      </c>
      <c r="O40" s="104" t="str">
        <f t="shared" si="1"/>
        <v/>
      </c>
    </row>
    <row r="41" spans="1:15" s="15" customFormat="1" ht="12.6" customHeight="1" x14ac:dyDescent="0.2">
      <c r="A41" s="103" t="s">
        <v>96</v>
      </c>
      <c r="B41" s="27">
        <v>0</v>
      </c>
      <c r="C41" s="27">
        <v>0</v>
      </c>
      <c r="D41" s="27">
        <v>0</v>
      </c>
      <c r="E41" s="27"/>
      <c r="F41" s="27"/>
      <c r="G41" s="27"/>
      <c r="H41" s="27"/>
      <c r="I41" s="27"/>
      <c r="J41" s="27"/>
      <c r="K41" s="27">
        <v>0</v>
      </c>
      <c r="L41" s="27">
        <v>0</v>
      </c>
      <c r="M41" s="27">
        <v>0</v>
      </c>
      <c r="N41" s="235">
        <f t="shared" si="2"/>
        <v>0</v>
      </c>
      <c r="O41" s="104" t="str">
        <f t="shared" si="1"/>
        <v/>
      </c>
    </row>
    <row r="42" spans="1:15" s="25" customFormat="1" ht="12.6" customHeight="1" x14ac:dyDescent="0.2">
      <c r="A42" s="103" t="s">
        <v>74</v>
      </c>
      <c r="B42" s="27">
        <v>50</v>
      </c>
      <c r="C42" s="27">
        <v>50</v>
      </c>
      <c r="D42" s="27">
        <v>100</v>
      </c>
      <c r="E42" s="27"/>
      <c r="F42" s="27"/>
      <c r="G42" s="27"/>
      <c r="H42" s="27"/>
      <c r="I42" s="27"/>
      <c r="J42" s="27"/>
      <c r="K42" s="27">
        <v>0</v>
      </c>
      <c r="L42" s="27">
        <v>0</v>
      </c>
      <c r="M42" s="27">
        <v>0</v>
      </c>
      <c r="N42" s="179">
        <f t="shared" si="2"/>
        <v>200</v>
      </c>
      <c r="O42" s="104">
        <f t="shared" si="1"/>
        <v>66.666666666666671</v>
      </c>
    </row>
    <row r="43" spans="1:15" s="25" customFormat="1" ht="12.6" customHeight="1" x14ac:dyDescent="0.2">
      <c r="A43" s="103" t="s">
        <v>75</v>
      </c>
      <c r="B43" s="27">
        <v>906.54</v>
      </c>
      <c r="C43" s="27">
        <v>908.27</v>
      </c>
      <c r="D43" s="27">
        <v>978.15</v>
      </c>
      <c r="E43" s="27"/>
      <c r="F43" s="27"/>
      <c r="G43" s="27"/>
      <c r="H43" s="27"/>
      <c r="I43" s="27"/>
      <c r="J43" s="27"/>
      <c r="K43" s="27">
        <v>0</v>
      </c>
      <c r="L43" s="27">
        <v>0</v>
      </c>
      <c r="M43" s="27">
        <v>0</v>
      </c>
      <c r="N43" s="179">
        <f t="shared" si="2"/>
        <v>2792.96</v>
      </c>
      <c r="O43" s="104">
        <f t="shared" si="1"/>
        <v>930.98666666666668</v>
      </c>
    </row>
    <row r="44" spans="1:15" s="25" customFormat="1" ht="12.6" customHeight="1" x14ac:dyDescent="0.2">
      <c r="A44" s="103" t="s">
        <v>592</v>
      </c>
      <c r="B44" s="27">
        <v>0</v>
      </c>
      <c r="C44" s="27">
        <v>0</v>
      </c>
      <c r="D44" s="27">
        <v>0</v>
      </c>
      <c r="E44" s="27"/>
      <c r="F44" s="27"/>
      <c r="G44" s="27"/>
      <c r="H44" s="27"/>
      <c r="I44" s="27"/>
      <c r="J44" s="27"/>
      <c r="K44" s="27">
        <v>0</v>
      </c>
      <c r="L44" s="27">
        <v>0</v>
      </c>
      <c r="M44" s="27">
        <v>0</v>
      </c>
      <c r="N44" s="179">
        <f t="shared" si="2"/>
        <v>0</v>
      </c>
      <c r="O44" s="104" t="str">
        <f t="shared" si="1"/>
        <v/>
      </c>
    </row>
    <row r="45" spans="1:15" s="25" customFormat="1" ht="12.6" customHeight="1" x14ac:dyDescent="0.2">
      <c r="A45" s="103" t="s">
        <v>184</v>
      </c>
      <c r="B45" s="27">
        <v>0</v>
      </c>
      <c r="C45" s="27">
        <v>0</v>
      </c>
      <c r="D45" s="27">
        <v>171.15</v>
      </c>
      <c r="E45" s="27"/>
      <c r="F45" s="27"/>
      <c r="G45" s="27"/>
      <c r="H45" s="27"/>
      <c r="I45" s="27"/>
      <c r="J45" s="27"/>
      <c r="K45" s="27">
        <v>0</v>
      </c>
      <c r="L45" s="27">
        <v>0</v>
      </c>
      <c r="M45" s="27">
        <v>0</v>
      </c>
      <c r="N45" s="179">
        <f t="shared" si="2"/>
        <v>171.15</v>
      </c>
      <c r="O45" s="104">
        <f t="shared" si="1"/>
        <v>171.15</v>
      </c>
    </row>
    <row r="46" spans="1:15" s="25" customFormat="1" ht="12.6" customHeight="1" x14ac:dyDescent="0.2">
      <c r="A46" s="103" t="s">
        <v>352</v>
      </c>
      <c r="B46" s="27">
        <v>0</v>
      </c>
      <c r="C46" s="27">
        <v>0</v>
      </c>
      <c r="D46" s="27">
        <v>0</v>
      </c>
      <c r="E46" s="27"/>
      <c r="F46" s="27"/>
      <c r="G46" s="27"/>
      <c r="H46" s="27"/>
      <c r="I46" s="27"/>
      <c r="J46" s="27"/>
      <c r="K46" s="27">
        <v>0</v>
      </c>
      <c r="L46" s="27">
        <v>0</v>
      </c>
      <c r="M46" s="27">
        <v>0</v>
      </c>
      <c r="N46" s="179">
        <f t="shared" si="2"/>
        <v>0</v>
      </c>
      <c r="O46" s="104" t="str">
        <f t="shared" si="1"/>
        <v/>
      </c>
    </row>
    <row r="47" spans="1:15" s="25" customFormat="1" ht="12.6" customHeight="1" x14ac:dyDescent="0.2">
      <c r="A47" s="103" t="s">
        <v>269</v>
      </c>
      <c r="B47" s="27">
        <v>0</v>
      </c>
      <c r="C47" s="27">
        <v>0</v>
      </c>
      <c r="D47" s="27">
        <v>0</v>
      </c>
      <c r="E47" s="27"/>
      <c r="F47" s="27"/>
      <c r="G47" s="27"/>
      <c r="H47" s="27"/>
      <c r="I47" s="27"/>
      <c r="J47" s="27"/>
      <c r="K47" s="27">
        <v>0</v>
      </c>
      <c r="L47" s="27">
        <v>0</v>
      </c>
      <c r="M47" s="27">
        <v>0</v>
      </c>
      <c r="N47" s="179">
        <f t="shared" si="2"/>
        <v>0</v>
      </c>
      <c r="O47" s="104" t="str">
        <f t="shared" si="1"/>
        <v/>
      </c>
    </row>
    <row r="48" spans="1:15" s="25" customFormat="1" ht="12.6" customHeight="1" x14ac:dyDescent="0.2">
      <c r="A48" s="103" t="s">
        <v>79</v>
      </c>
      <c r="B48" s="27">
        <v>0</v>
      </c>
      <c r="C48" s="27">
        <v>43.5</v>
      </c>
      <c r="D48" s="27">
        <v>43.5</v>
      </c>
      <c r="E48" s="27"/>
      <c r="F48" s="27"/>
      <c r="G48" s="27"/>
      <c r="H48" s="27"/>
      <c r="I48" s="27"/>
      <c r="J48" s="27"/>
      <c r="K48" s="27">
        <v>0</v>
      </c>
      <c r="L48" s="27">
        <v>0</v>
      </c>
      <c r="M48" s="27">
        <v>0</v>
      </c>
      <c r="N48" s="179">
        <f t="shared" si="2"/>
        <v>87</v>
      </c>
      <c r="O48" s="104">
        <f t="shared" si="1"/>
        <v>43.5</v>
      </c>
    </row>
    <row r="49" spans="1:15" s="25" customFormat="1" ht="12.6" customHeight="1" x14ac:dyDescent="0.2">
      <c r="A49" s="103" t="s">
        <v>81</v>
      </c>
      <c r="B49" s="27">
        <v>130.9</v>
      </c>
      <c r="C49" s="27">
        <v>129.91</v>
      </c>
      <c r="D49" s="27">
        <v>129.88999999999999</v>
      </c>
      <c r="E49" s="27"/>
      <c r="F49" s="27"/>
      <c r="G49" s="27"/>
      <c r="H49" s="27"/>
      <c r="I49" s="27"/>
      <c r="J49" s="27"/>
      <c r="K49" s="27">
        <v>0</v>
      </c>
      <c r="L49" s="27">
        <v>0</v>
      </c>
      <c r="M49" s="27">
        <v>0</v>
      </c>
      <c r="N49" s="179">
        <f t="shared" si="2"/>
        <v>390.7</v>
      </c>
      <c r="O49" s="104">
        <f t="shared" si="1"/>
        <v>130.23333333333332</v>
      </c>
    </row>
    <row r="50" spans="1:15" s="25" customFormat="1" ht="12.6" customHeight="1" x14ac:dyDescent="0.2">
      <c r="A50" s="103" t="s">
        <v>87</v>
      </c>
      <c r="B50" s="27">
        <v>3.57</v>
      </c>
      <c r="C50" s="27">
        <v>0.67</v>
      </c>
      <c r="D50" s="27">
        <v>0</v>
      </c>
      <c r="E50" s="27"/>
      <c r="F50" s="27"/>
      <c r="G50" s="27"/>
      <c r="H50" s="27"/>
      <c r="I50" s="27"/>
      <c r="J50" s="27"/>
      <c r="K50" s="27">
        <v>0</v>
      </c>
      <c r="L50" s="27">
        <v>0</v>
      </c>
      <c r="M50" s="27">
        <v>0</v>
      </c>
      <c r="N50" s="179">
        <f t="shared" si="2"/>
        <v>4.24</v>
      </c>
      <c r="O50" s="104">
        <f t="shared" si="1"/>
        <v>2.12</v>
      </c>
    </row>
    <row r="51" spans="1:15" s="25" customFormat="1" ht="12.6" customHeight="1" thickBot="1" x14ac:dyDescent="0.25">
      <c r="A51" s="163" t="s">
        <v>1</v>
      </c>
      <c r="B51" s="173">
        <f>SUM(B7:B50)</f>
        <v>3949.2200000000003</v>
      </c>
      <c r="C51" s="173">
        <f t="shared" ref="C51:M51" si="3">SUM(C7:C50)</f>
        <v>4959.78</v>
      </c>
      <c r="D51" s="173">
        <f t="shared" si="3"/>
        <v>5678.2199999999993</v>
      </c>
      <c r="E51" s="173">
        <f t="shared" si="3"/>
        <v>0</v>
      </c>
      <c r="F51" s="173">
        <f t="shared" si="3"/>
        <v>0</v>
      </c>
      <c r="G51" s="173">
        <f t="shared" si="3"/>
        <v>0</v>
      </c>
      <c r="H51" s="173">
        <f t="shared" si="3"/>
        <v>0</v>
      </c>
      <c r="I51" s="173">
        <f>SUM(I7:I50)</f>
        <v>0</v>
      </c>
      <c r="J51" s="173">
        <f t="shared" si="3"/>
        <v>0</v>
      </c>
      <c r="K51" s="173">
        <f t="shared" si="3"/>
        <v>0</v>
      </c>
      <c r="L51" s="173">
        <f t="shared" si="3"/>
        <v>0</v>
      </c>
      <c r="M51" s="173">
        <f t="shared" si="3"/>
        <v>0</v>
      </c>
      <c r="N51" s="173">
        <f>SUM(B51:M51)</f>
        <v>14587.22</v>
      </c>
      <c r="O51" s="305">
        <f>IFERROR(AVERAGEIF(B51:M51,"&gt;0"),"")</f>
        <v>4862.4066666666668</v>
      </c>
    </row>
    <row r="52" spans="1:15" s="70" customFormat="1" ht="12.6" customHeight="1" thickBot="1" x14ac:dyDescent="0.25">
      <c r="A52" s="245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160"/>
    </row>
    <row r="53" spans="1:15" s="70" customFormat="1" ht="12.6" customHeight="1" thickBot="1" x14ac:dyDescent="0.25">
      <c r="A53" s="71" t="s">
        <v>2</v>
      </c>
      <c r="B53" s="133">
        <f t="shared" ref="B53:M53" si="4">B6</f>
        <v>43831</v>
      </c>
      <c r="C53" s="134">
        <f t="shared" si="4"/>
        <v>43862</v>
      </c>
      <c r="D53" s="134">
        <f t="shared" si="4"/>
        <v>43891</v>
      </c>
      <c r="E53" s="134">
        <f t="shared" si="4"/>
        <v>43922</v>
      </c>
      <c r="F53" s="134">
        <f t="shared" si="4"/>
        <v>43952</v>
      </c>
      <c r="G53" s="134">
        <f t="shared" si="4"/>
        <v>43983</v>
      </c>
      <c r="H53" s="134">
        <f t="shared" si="4"/>
        <v>44013</v>
      </c>
      <c r="I53" s="134">
        <f t="shared" si="4"/>
        <v>44044</v>
      </c>
      <c r="J53" s="134">
        <f t="shared" si="4"/>
        <v>44075</v>
      </c>
      <c r="K53" s="134">
        <f t="shared" si="4"/>
        <v>44105</v>
      </c>
      <c r="L53" s="134">
        <f t="shared" si="4"/>
        <v>44136</v>
      </c>
      <c r="M53" s="134">
        <f t="shared" si="4"/>
        <v>44166</v>
      </c>
      <c r="N53" s="135" t="str">
        <f>'PATO BRANCO'!N6</f>
        <v>Total</v>
      </c>
      <c r="O53" s="138" t="str">
        <f>'PATO BRANCO'!O6</f>
        <v>Média</v>
      </c>
    </row>
    <row r="54" spans="1:15" s="25" customFormat="1" ht="12.6" customHeight="1" x14ac:dyDescent="0.2">
      <c r="A54" s="109" t="s">
        <v>5</v>
      </c>
      <c r="B54" s="26">
        <v>0</v>
      </c>
      <c r="C54" s="26">
        <v>4000</v>
      </c>
      <c r="D54" s="26">
        <v>4500</v>
      </c>
      <c r="E54" s="26"/>
      <c r="F54" s="26"/>
      <c r="G54" s="26"/>
      <c r="H54" s="26"/>
      <c r="I54" s="26"/>
      <c r="J54" s="26">
        <v>0</v>
      </c>
      <c r="K54" s="26">
        <v>0</v>
      </c>
      <c r="L54" s="26">
        <v>0</v>
      </c>
      <c r="M54" s="26">
        <v>0</v>
      </c>
      <c r="N54" s="207">
        <f t="shared" ref="N54:N65" si="5">SUM(B54:M54)</f>
        <v>8500</v>
      </c>
      <c r="O54" s="104">
        <f>IFERROR(AVERAGEIF(B54:M54,"&gt;0"),"")</f>
        <v>4250</v>
      </c>
    </row>
    <row r="55" spans="1:15" s="25" customFormat="1" ht="12.6" customHeight="1" x14ac:dyDescent="0.2">
      <c r="A55" s="109" t="s">
        <v>318</v>
      </c>
      <c r="B55" s="26">
        <v>0</v>
      </c>
      <c r="C55" s="26">
        <v>42.88</v>
      </c>
      <c r="D55" s="26">
        <v>0</v>
      </c>
      <c r="E55" s="26"/>
      <c r="F55" s="26"/>
      <c r="G55" s="26"/>
      <c r="H55" s="26"/>
      <c r="I55" s="26"/>
      <c r="J55" s="26">
        <v>0</v>
      </c>
      <c r="K55" s="26">
        <v>0</v>
      </c>
      <c r="L55" s="26">
        <v>0</v>
      </c>
      <c r="M55" s="26">
        <v>0</v>
      </c>
      <c r="N55" s="207">
        <f>SUM(B55:M55)</f>
        <v>42.88</v>
      </c>
      <c r="O55" s="104">
        <f t="shared" ref="O55:O64" si="6">IFERROR(AVERAGEIF(B55:M55,"&gt;0"),"")</f>
        <v>42.88</v>
      </c>
    </row>
    <row r="56" spans="1:15" s="25" customFormat="1" ht="12.6" customHeight="1" x14ac:dyDescent="0.2">
      <c r="A56" s="109" t="s">
        <v>321</v>
      </c>
      <c r="B56" s="26">
        <v>0</v>
      </c>
      <c r="C56" s="26">
        <v>0</v>
      </c>
      <c r="D56" s="26">
        <v>0</v>
      </c>
      <c r="E56" s="26"/>
      <c r="F56" s="26"/>
      <c r="G56" s="26"/>
      <c r="H56" s="26"/>
      <c r="I56" s="26"/>
      <c r="J56" s="26">
        <v>0</v>
      </c>
      <c r="K56" s="26">
        <v>0</v>
      </c>
      <c r="L56" s="26">
        <v>0</v>
      </c>
      <c r="M56" s="26">
        <v>0</v>
      </c>
      <c r="N56" s="207">
        <f>SUM(B56:M56)</f>
        <v>0</v>
      </c>
      <c r="O56" s="104" t="str">
        <f t="shared" si="6"/>
        <v/>
      </c>
    </row>
    <row r="57" spans="1:15" s="15" customFormat="1" ht="12.6" customHeight="1" x14ac:dyDescent="0.2">
      <c r="A57" s="109" t="s">
        <v>430</v>
      </c>
      <c r="B57" s="26">
        <v>800</v>
      </c>
      <c r="C57" s="26">
        <v>800</v>
      </c>
      <c r="D57" s="26">
        <v>685</v>
      </c>
      <c r="E57" s="26"/>
      <c r="F57" s="26"/>
      <c r="G57" s="26"/>
      <c r="H57" s="26"/>
      <c r="I57" s="26"/>
      <c r="J57" s="26">
        <v>0</v>
      </c>
      <c r="K57" s="26">
        <v>0</v>
      </c>
      <c r="L57" s="26">
        <v>0</v>
      </c>
      <c r="M57" s="26">
        <v>0</v>
      </c>
      <c r="N57" s="235">
        <f>SUM(B57:M57)</f>
        <v>2285</v>
      </c>
      <c r="O57" s="104">
        <f t="shared" si="6"/>
        <v>761.66666666666663</v>
      </c>
    </row>
    <row r="58" spans="1:15" s="25" customFormat="1" ht="12.6" customHeight="1" x14ac:dyDescent="0.2">
      <c r="A58" s="109" t="s">
        <v>588</v>
      </c>
      <c r="B58" s="26">
        <v>0</v>
      </c>
      <c r="C58" s="26">
        <v>0</v>
      </c>
      <c r="D58" s="26">
        <v>0</v>
      </c>
      <c r="E58" s="26"/>
      <c r="F58" s="26"/>
      <c r="G58" s="26"/>
      <c r="H58" s="26"/>
      <c r="I58" s="26"/>
      <c r="J58" s="26">
        <v>0</v>
      </c>
      <c r="K58" s="26">
        <v>0</v>
      </c>
      <c r="L58" s="26">
        <v>0</v>
      </c>
      <c r="M58" s="26">
        <v>0</v>
      </c>
      <c r="N58" s="207">
        <f>SUM(B58:M58)</f>
        <v>0</v>
      </c>
      <c r="O58" s="104" t="str">
        <f t="shared" si="6"/>
        <v/>
      </c>
    </row>
    <row r="59" spans="1:15" s="25" customFormat="1" ht="12.6" customHeight="1" x14ac:dyDescent="0.2">
      <c r="A59" s="109" t="s">
        <v>148</v>
      </c>
      <c r="B59" s="26">
        <v>0</v>
      </c>
      <c r="C59" s="26">
        <v>0</v>
      </c>
      <c r="D59" s="26">
        <v>0</v>
      </c>
      <c r="E59" s="26"/>
      <c r="F59" s="26"/>
      <c r="G59" s="26"/>
      <c r="H59" s="26"/>
      <c r="I59" s="26"/>
      <c r="J59" s="26">
        <v>0</v>
      </c>
      <c r="K59" s="26">
        <v>0</v>
      </c>
      <c r="L59" s="26">
        <v>0</v>
      </c>
      <c r="M59" s="26">
        <v>0</v>
      </c>
      <c r="N59" s="207">
        <f t="shared" si="5"/>
        <v>0</v>
      </c>
      <c r="O59" s="104" t="str">
        <f t="shared" si="6"/>
        <v/>
      </c>
    </row>
    <row r="60" spans="1:15" s="25" customFormat="1" ht="12.6" customHeight="1" x14ac:dyDescent="0.2">
      <c r="A60" s="110" t="s">
        <v>61</v>
      </c>
      <c r="B60" s="26">
        <v>611</v>
      </c>
      <c r="C60" s="26">
        <v>0</v>
      </c>
      <c r="D60" s="26">
        <v>900</v>
      </c>
      <c r="E60" s="26"/>
      <c r="F60" s="26"/>
      <c r="G60" s="26"/>
      <c r="H60" s="26"/>
      <c r="I60" s="26"/>
      <c r="J60" s="26">
        <v>0</v>
      </c>
      <c r="K60" s="26">
        <v>0</v>
      </c>
      <c r="L60" s="26">
        <v>0</v>
      </c>
      <c r="M60" s="26">
        <v>0</v>
      </c>
      <c r="N60" s="179">
        <f t="shared" si="5"/>
        <v>1511</v>
      </c>
      <c r="O60" s="104">
        <f t="shared" si="6"/>
        <v>755.5</v>
      </c>
    </row>
    <row r="61" spans="1:15" s="25" customFormat="1" ht="12.6" customHeight="1" x14ac:dyDescent="0.2">
      <c r="A61" s="109" t="s">
        <v>589</v>
      </c>
      <c r="B61" s="26">
        <v>0</v>
      </c>
      <c r="C61" s="26">
        <v>0</v>
      </c>
      <c r="D61" s="26">
        <v>0</v>
      </c>
      <c r="E61" s="26"/>
      <c r="F61" s="26"/>
      <c r="G61" s="26"/>
      <c r="H61" s="26"/>
      <c r="I61" s="26"/>
      <c r="J61" s="26">
        <v>0</v>
      </c>
      <c r="K61" s="26">
        <v>0</v>
      </c>
      <c r="L61" s="26">
        <v>0</v>
      </c>
      <c r="M61" s="26">
        <v>0</v>
      </c>
      <c r="N61" s="207">
        <f>SUM(B61:M61)</f>
        <v>0</v>
      </c>
      <c r="O61" s="104" t="str">
        <f t="shared" si="6"/>
        <v/>
      </c>
    </row>
    <row r="62" spans="1:15" s="25" customFormat="1" ht="12.6" customHeight="1" x14ac:dyDescent="0.2">
      <c r="A62" s="110" t="s">
        <v>3</v>
      </c>
      <c r="B62" s="26">
        <v>297.41000000000003</v>
      </c>
      <c r="C62" s="26">
        <v>89.25</v>
      </c>
      <c r="D62" s="26">
        <v>161.5</v>
      </c>
      <c r="E62" s="26"/>
      <c r="F62" s="26"/>
      <c r="G62" s="26"/>
      <c r="H62" s="26"/>
      <c r="I62" s="26"/>
      <c r="J62" s="26">
        <v>0</v>
      </c>
      <c r="K62" s="26">
        <v>0</v>
      </c>
      <c r="L62" s="26">
        <v>0</v>
      </c>
      <c r="M62" s="26">
        <v>0</v>
      </c>
      <c r="N62" s="216">
        <f t="shared" si="5"/>
        <v>548.16000000000008</v>
      </c>
      <c r="O62" s="104">
        <f t="shared" si="6"/>
        <v>182.72000000000003</v>
      </c>
    </row>
    <row r="63" spans="1:15" s="25" customFormat="1" ht="12.6" customHeight="1" x14ac:dyDescent="0.2">
      <c r="A63" s="110" t="s">
        <v>653</v>
      </c>
      <c r="B63" s="26"/>
      <c r="C63" s="26">
        <v>141</v>
      </c>
      <c r="D63" s="26">
        <v>141</v>
      </c>
      <c r="E63" s="26"/>
      <c r="F63" s="26"/>
      <c r="G63" s="26"/>
      <c r="H63" s="26"/>
      <c r="I63" s="26"/>
      <c r="J63" s="26">
        <v>0</v>
      </c>
      <c r="K63" s="26">
        <v>0</v>
      </c>
      <c r="L63" s="26">
        <v>0</v>
      </c>
      <c r="M63" s="26">
        <v>0</v>
      </c>
      <c r="N63" s="216">
        <f t="shared" si="5"/>
        <v>282</v>
      </c>
      <c r="O63" s="104">
        <f t="shared" si="6"/>
        <v>141</v>
      </c>
    </row>
    <row r="64" spans="1:15" s="25" customFormat="1" ht="12.6" customHeight="1" x14ac:dyDescent="0.2">
      <c r="A64" s="110" t="s">
        <v>155</v>
      </c>
      <c r="B64" s="26">
        <v>78.260000000000005</v>
      </c>
      <c r="C64" s="26">
        <v>55.74</v>
      </c>
      <c r="D64" s="26">
        <v>65.91</v>
      </c>
      <c r="E64" s="26"/>
      <c r="F64" s="26"/>
      <c r="G64" s="26"/>
      <c r="H64" s="26"/>
      <c r="I64" s="26"/>
      <c r="J64" s="26">
        <v>0</v>
      </c>
      <c r="K64" s="26">
        <v>0</v>
      </c>
      <c r="L64" s="26">
        <v>0</v>
      </c>
      <c r="M64" s="26">
        <v>0</v>
      </c>
      <c r="N64" s="178">
        <f t="shared" si="5"/>
        <v>199.91</v>
      </c>
      <c r="O64" s="104">
        <f t="shared" si="6"/>
        <v>66.63666666666667</v>
      </c>
    </row>
    <row r="65" spans="1:15" s="25" customFormat="1" ht="12.6" customHeight="1" thickBot="1" x14ac:dyDescent="0.25">
      <c r="A65" s="171" t="s">
        <v>1</v>
      </c>
      <c r="B65" s="172">
        <f t="shared" ref="B65:M65" si="7">SUM(B54:B64)</f>
        <v>1786.67</v>
      </c>
      <c r="C65" s="172">
        <f>SUM(C54:C64)</f>
        <v>5128.87</v>
      </c>
      <c r="D65" s="172">
        <f t="shared" si="7"/>
        <v>6453.41</v>
      </c>
      <c r="E65" s="172">
        <f t="shared" si="7"/>
        <v>0</v>
      </c>
      <c r="F65" s="172">
        <f>SUM(F54:F64)</f>
        <v>0</v>
      </c>
      <c r="G65" s="172">
        <f>SUM(G54:G64)</f>
        <v>0</v>
      </c>
      <c r="H65" s="172">
        <f t="shared" si="7"/>
        <v>0</v>
      </c>
      <c r="I65" s="172">
        <f t="shared" si="7"/>
        <v>0</v>
      </c>
      <c r="J65" s="172">
        <f t="shared" si="7"/>
        <v>0</v>
      </c>
      <c r="K65" s="172">
        <f t="shared" si="7"/>
        <v>0</v>
      </c>
      <c r="L65" s="172">
        <f t="shared" si="7"/>
        <v>0</v>
      </c>
      <c r="M65" s="172">
        <f t="shared" si="7"/>
        <v>0</v>
      </c>
      <c r="N65" s="172">
        <f t="shared" si="5"/>
        <v>13368.95</v>
      </c>
      <c r="O65" s="294">
        <f>IFERROR(AVERAGEIF(B65:M65,"&gt;0"),"")</f>
        <v>4456.3166666666666</v>
      </c>
    </row>
    <row r="66" spans="1:15" s="25" customFormat="1" ht="12.6" customHeight="1" thickBot="1" x14ac:dyDescent="0.25">
      <c r="A66" s="4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43"/>
      <c r="O66" s="39"/>
    </row>
    <row r="67" spans="1:15" s="34" customFormat="1" ht="12.6" customHeight="1" thickBot="1" x14ac:dyDescent="0.25">
      <c r="A67" s="182" t="s">
        <v>9</v>
      </c>
      <c r="B67" s="181">
        <f>'[2]2020'!C46</f>
        <v>32535.24</v>
      </c>
      <c r="C67" s="181">
        <f>'[2]2020'!D46</f>
        <v>33780.959999999999</v>
      </c>
      <c r="D67" s="181">
        <f>'[2]2020'!E46</f>
        <v>33934.089999999997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f>'[2]2020'!K46</f>
        <v>0</v>
      </c>
      <c r="K67" s="181">
        <f>'[2]2020'!L46</f>
        <v>0</v>
      </c>
      <c r="L67" s="181">
        <f>'[2]2020'!M46</f>
        <v>0</v>
      </c>
      <c r="M67" s="181">
        <f>'[2]2020'!N46</f>
        <v>0</v>
      </c>
      <c r="N67" s="42"/>
      <c r="O67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31496062992125984" footer="0.31496062992125984"/>
  <pageSetup paperSize="9" scale="74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4"/>
  <dimension ref="A1:P82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5.7109375" customWidth="1"/>
    <col min="2" max="2" width="9" bestFit="1" customWidth="1"/>
    <col min="3" max="3" width="10" bestFit="1" customWidth="1"/>
    <col min="4" max="4" width="10.42578125" customWidth="1"/>
    <col min="5" max="10" width="10" bestFit="1" customWidth="1"/>
    <col min="11" max="11" width="10.140625" customWidth="1"/>
    <col min="12" max="12" width="10" bestFit="1" customWidth="1"/>
    <col min="13" max="13" width="10.140625" customWidth="1"/>
    <col min="14" max="14" width="10.7109375" style="215" customWidth="1"/>
    <col min="15" max="15" width="10" customWidth="1"/>
  </cols>
  <sheetData>
    <row r="1" spans="1:15" ht="12.6" customHeight="1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ht="12.6" customHeight="1" x14ac:dyDescent="0.2">
      <c r="A2" s="531" t="str">
        <f>APUCARANA!A2</f>
        <v>Demostrativo de Despesas - JANEIRO 2020 A DEZEMBRO 2020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2.6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4"/>
      <c r="O3" s="3"/>
    </row>
    <row r="4" spans="1:15" ht="12.6" customHeight="1" x14ac:dyDescent="0.2">
      <c r="A4" s="592" t="s">
        <v>19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4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0"/>
      <c r="O5" s="2"/>
    </row>
    <row r="6" spans="1:15" s="73" customFormat="1" ht="12.6" customHeight="1" thickBot="1" x14ac:dyDescent="0.25">
      <c r="A6" s="9" t="s">
        <v>128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3" t="s">
        <v>593</v>
      </c>
      <c r="B7" s="35">
        <v>0</v>
      </c>
      <c r="C7" s="35">
        <v>0</v>
      </c>
      <c r="D7" s="35">
        <v>0</v>
      </c>
      <c r="E7" s="35"/>
      <c r="F7" s="35"/>
      <c r="G7" s="35"/>
      <c r="H7" s="35"/>
      <c r="I7" s="35"/>
      <c r="J7" s="35">
        <v>0</v>
      </c>
      <c r="K7" s="35">
        <v>0</v>
      </c>
      <c r="L7" s="35">
        <v>0</v>
      </c>
      <c r="M7" s="35">
        <v>0</v>
      </c>
      <c r="N7" s="235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396</v>
      </c>
      <c r="B8" s="35">
        <v>0</v>
      </c>
      <c r="C8" s="35">
        <v>0</v>
      </c>
      <c r="D8" s="35">
        <v>0</v>
      </c>
      <c r="E8" s="35"/>
      <c r="F8" s="35"/>
      <c r="G8" s="35"/>
      <c r="H8" s="35"/>
      <c r="I8" s="35"/>
      <c r="J8" s="35">
        <v>0</v>
      </c>
      <c r="K8" s="35">
        <v>0</v>
      </c>
      <c r="L8" s="35">
        <v>0</v>
      </c>
      <c r="M8" s="35">
        <v>0</v>
      </c>
      <c r="N8" s="179">
        <f t="shared" ref="N8:N61" si="0">SUM(B8:M8)</f>
        <v>0</v>
      </c>
      <c r="O8" s="104" t="str">
        <f t="shared" ref="O8:O63" si="1">IFERROR(AVERAGEIF(B8:M8,"&gt;0"),"")</f>
        <v/>
      </c>
    </row>
    <row r="9" spans="1:15" s="15" customFormat="1" ht="12.6" customHeight="1" x14ac:dyDescent="0.2">
      <c r="A9" s="103" t="s">
        <v>113</v>
      </c>
      <c r="B9" s="35">
        <v>0</v>
      </c>
      <c r="C9" s="35">
        <v>29.99</v>
      </c>
      <c r="D9" s="35">
        <v>0</v>
      </c>
      <c r="E9" s="35"/>
      <c r="F9" s="35"/>
      <c r="G9" s="35"/>
      <c r="H9" s="35"/>
      <c r="I9" s="35"/>
      <c r="J9" s="35">
        <v>0</v>
      </c>
      <c r="K9" s="35">
        <v>0</v>
      </c>
      <c r="L9" s="35">
        <v>0</v>
      </c>
      <c r="M9" s="35">
        <v>0</v>
      </c>
      <c r="N9" s="235">
        <f t="shared" ref="N9:N26" si="2">SUM(B9:M9)</f>
        <v>29.99</v>
      </c>
      <c r="O9" s="104">
        <f t="shared" si="1"/>
        <v>29.99</v>
      </c>
    </row>
    <row r="10" spans="1:15" s="15" customFormat="1" ht="12.6" customHeight="1" x14ac:dyDescent="0.2">
      <c r="A10" s="103" t="s">
        <v>411</v>
      </c>
      <c r="B10" s="35">
        <v>178.6</v>
      </c>
      <c r="C10" s="35">
        <v>0</v>
      </c>
      <c r="D10" s="35">
        <v>0</v>
      </c>
      <c r="E10" s="35"/>
      <c r="F10" s="35"/>
      <c r="G10" s="35"/>
      <c r="H10" s="35"/>
      <c r="I10" s="35"/>
      <c r="J10" s="35">
        <v>0</v>
      </c>
      <c r="K10" s="35">
        <v>0</v>
      </c>
      <c r="L10" s="35">
        <v>0</v>
      </c>
      <c r="M10" s="35">
        <v>0</v>
      </c>
      <c r="N10" s="235">
        <f>SUM(B10:M10)</f>
        <v>178.6</v>
      </c>
      <c r="O10" s="104">
        <f t="shared" si="1"/>
        <v>178.6</v>
      </c>
    </row>
    <row r="11" spans="1:15" s="15" customFormat="1" ht="12.6" customHeight="1" x14ac:dyDescent="0.2">
      <c r="A11" s="103" t="s">
        <v>491</v>
      </c>
      <c r="B11" s="35"/>
      <c r="C11" s="35">
        <v>0</v>
      </c>
      <c r="D11" s="35">
        <v>0</v>
      </c>
      <c r="E11" s="35"/>
      <c r="F11" s="35"/>
      <c r="G11" s="35"/>
      <c r="H11" s="35"/>
      <c r="I11" s="35"/>
      <c r="J11" s="35">
        <v>0</v>
      </c>
      <c r="K11" s="35">
        <v>0</v>
      </c>
      <c r="L11" s="35">
        <v>0</v>
      </c>
      <c r="M11" s="35">
        <v>0</v>
      </c>
      <c r="N11" s="235">
        <f t="shared" si="2"/>
        <v>0</v>
      </c>
      <c r="O11" s="104" t="str">
        <f t="shared" si="1"/>
        <v/>
      </c>
    </row>
    <row r="12" spans="1:15" s="15" customFormat="1" ht="12.6" customHeight="1" x14ac:dyDescent="0.2">
      <c r="A12" s="103" t="s">
        <v>612</v>
      </c>
      <c r="B12" s="35"/>
      <c r="C12" s="35">
        <v>0</v>
      </c>
      <c r="D12" s="35">
        <v>0</v>
      </c>
      <c r="E12" s="35"/>
      <c r="F12" s="35"/>
      <c r="G12" s="35"/>
      <c r="H12" s="35"/>
      <c r="I12" s="35"/>
      <c r="J12" s="35">
        <v>0</v>
      </c>
      <c r="K12" s="35">
        <v>0</v>
      </c>
      <c r="L12" s="35">
        <v>0</v>
      </c>
      <c r="M12" s="35">
        <v>0</v>
      </c>
      <c r="N12" s="235">
        <f t="shared" si="2"/>
        <v>0</v>
      </c>
      <c r="O12" s="104" t="str">
        <f t="shared" si="1"/>
        <v/>
      </c>
    </row>
    <row r="13" spans="1:15" s="25" customFormat="1" ht="12.6" customHeight="1" x14ac:dyDescent="0.2">
      <c r="A13" s="110" t="s">
        <v>228</v>
      </c>
      <c r="B13" s="35"/>
      <c r="C13" s="35">
        <v>0</v>
      </c>
      <c r="D13" s="35">
        <v>0</v>
      </c>
      <c r="E13" s="35"/>
      <c r="F13" s="35"/>
      <c r="G13" s="35"/>
      <c r="H13" s="35"/>
      <c r="I13" s="35"/>
      <c r="J13" s="35">
        <v>0</v>
      </c>
      <c r="K13" s="35">
        <v>0</v>
      </c>
      <c r="L13" s="35">
        <v>0</v>
      </c>
      <c r="M13" s="35">
        <v>0</v>
      </c>
      <c r="N13" s="207">
        <f t="shared" si="2"/>
        <v>0</v>
      </c>
      <c r="O13" s="104" t="str">
        <f t="shared" si="1"/>
        <v/>
      </c>
    </row>
    <row r="14" spans="1:15" s="15" customFormat="1" ht="12.6" customHeight="1" x14ac:dyDescent="0.2">
      <c r="A14" s="103" t="s">
        <v>253</v>
      </c>
      <c r="B14" s="35"/>
      <c r="C14" s="35">
        <v>0</v>
      </c>
      <c r="D14" s="35">
        <v>0</v>
      </c>
      <c r="E14" s="35"/>
      <c r="F14" s="35"/>
      <c r="G14" s="35"/>
      <c r="H14" s="35"/>
      <c r="I14" s="35"/>
      <c r="J14" s="35">
        <v>0</v>
      </c>
      <c r="K14" s="35">
        <v>0</v>
      </c>
      <c r="L14" s="35">
        <v>0</v>
      </c>
      <c r="M14" s="35">
        <v>0</v>
      </c>
      <c r="N14" s="235">
        <f t="shared" si="2"/>
        <v>0</v>
      </c>
      <c r="O14" s="104" t="str">
        <f t="shared" si="1"/>
        <v/>
      </c>
    </row>
    <row r="15" spans="1:15" s="15" customFormat="1" ht="12.6" customHeight="1" x14ac:dyDescent="0.2">
      <c r="A15" s="103" t="s">
        <v>349</v>
      </c>
      <c r="B15" s="35"/>
      <c r="C15" s="35">
        <v>0</v>
      </c>
      <c r="D15" s="35">
        <v>0</v>
      </c>
      <c r="E15" s="35"/>
      <c r="F15" s="35"/>
      <c r="G15" s="35"/>
      <c r="H15" s="35"/>
      <c r="I15" s="35"/>
      <c r="J15" s="35">
        <v>0</v>
      </c>
      <c r="K15" s="35">
        <v>0</v>
      </c>
      <c r="L15" s="35">
        <v>0</v>
      </c>
      <c r="M15" s="35">
        <v>0</v>
      </c>
      <c r="N15" s="235">
        <f t="shared" si="2"/>
        <v>0</v>
      </c>
      <c r="O15" s="104" t="str">
        <f t="shared" si="1"/>
        <v/>
      </c>
    </row>
    <row r="16" spans="1:15" s="15" customFormat="1" ht="12.6" customHeight="1" x14ac:dyDescent="0.2">
      <c r="A16" s="103" t="s">
        <v>290</v>
      </c>
      <c r="B16" s="35"/>
      <c r="C16" s="35">
        <v>0</v>
      </c>
      <c r="D16" s="35">
        <v>0</v>
      </c>
      <c r="E16" s="35"/>
      <c r="F16" s="35"/>
      <c r="G16" s="35"/>
      <c r="H16" s="35"/>
      <c r="I16" s="35"/>
      <c r="J16" s="35">
        <v>0</v>
      </c>
      <c r="K16" s="35">
        <v>0</v>
      </c>
      <c r="L16" s="35">
        <v>0</v>
      </c>
      <c r="M16" s="35">
        <v>0</v>
      </c>
      <c r="N16" s="235">
        <f>SUM(B16:M16)</f>
        <v>0</v>
      </c>
      <c r="O16" s="104" t="str">
        <f t="shared" si="1"/>
        <v/>
      </c>
    </row>
    <row r="17" spans="1:15" s="15" customFormat="1" ht="12.6" customHeight="1" x14ac:dyDescent="0.2">
      <c r="A17" s="103" t="s">
        <v>131</v>
      </c>
      <c r="B17" s="35"/>
      <c r="C17" s="35">
        <v>0</v>
      </c>
      <c r="D17" s="35">
        <v>0</v>
      </c>
      <c r="E17" s="35"/>
      <c r="F17" s="35"/>
      <c r="G17" s="35"/>
      <c r="H17" s="35"/>
      <c r="I17" s="35"/>
      <c r="J17" s="35">
        <v>0</v>
      </c>
      <c r="K17" s="35">
        <v>0</v>
      </c>
      <c r="L17" s="35">
        <v>0</v>
      </c>
      <c r="M17" s="35">
        <v>0</v>
      </c>
      <c r="N17" s="235">
        <f>SUM(B17:M17)</f>
        <v>0</v>
      </c>
      <c r="O17" s="104" t="str">
        <f t="shared" si="1"/>
        <v/>
      </c>
    </row>
    <row r="18" spans="1:15" s="15" customFormat="1" ht="12.6" customHeight="1" x14ac:dyDescent="0.2">
      <c r="A18" s="103" t="s">
        <v>299</v>
      </c>
      <c r="B18" s="35"/>
      <c r="C18" s="35">
        <v>0</v>
      </c>
      <c r="D18" s="35">
        <v>30</v>
      </c>
      <c r="E18" s="35"/>
      <c r="F18" s="35"/>
      <c r="G18" s="35"/>
      <c r="H18" s="35"/>
      <c r="I18" s="35"/>
      <c r="J18" s="35">
        <v>0</v>
      </c>
      <c r="K18" s="35">
        <v>0</v>
      </c>
      <c r="L18" s="35">
        <v>0</v>
      </c>
      <c r="M18" s="35">
        <v>0</v>
      </c>
      <c r="N18" s="235">
        <f t="shared" si="2"/>
        <v>30</v>
      </c>
      <c r="O18" s="104">
        <f t="shared" si="1"/>
        <v>30</v>
      </c>
    </row>
    <row r="19" spans="1:15" s="15" customFormat="1" ht="12.6" customHeight="1" x14ac:dyDescent="0.2">
      <c r="A19" s="103" t="s">
        <v>311</v>
      </c>
      <c r="B19" s="35"/>
      <c r="C19" s="35">
        <v>0</v>
      </c>
      <c r="D19" s="35">
        <v>0</v>
      </c>
      <c r="E19" s="35"/>
      <c r="F19" s="35"/>
      <c r="G19" s="35"/>
      <c r="H19" s="35"/>
      <c r="I19" s="35"/>
      <c r="J19" s="35">
        <v>0</v>
      </c>
      <c r="K19" s="35">
        <v>0</v>
      </c>
      <c r="L19" s="35">
        <v>0</v>
      </c>
      <c r="M19" s="35">
        <v>0</v>
      </c>
      <c r="N19" s="235">
        <f t="shared" si="2"/>
        <v>0</v>
      </c>
      <c r="O19" s="104" t="str">
        <f t="shared" si="1"/>
        <v/>
      </c>
    </row>
    <row r="20" spans="1:15" s="15" customFormat="1" ht="12.6" customHeight="1" x14ac:dyDescent="0.2">
      <c r="A20" s="103" t="s">
        <v>134</v>
      </c>
      <c r="B20" s="35">
        <v>47</v>
      </c>
      <c r="C20" s="35">
        <v>254.41</v>
      </c>
      <c r="D20" s="35">
        <v>151.57</v>
      </c>
      <c r="E20" s="35"/>
      <c r="F20" s="35"/>
      <c r="G20" s="35"/>
      <c r="H20" s="35"/>
      <c r="I20" s="35"/>
      <c r="J20" s="35">
        <v>0</v>
      </c>
      <c r="K20" s="35">
        <v>0</v>
      </c>
      <c r="L20" s="35">
        <v>0</v>
      </c>
      <c r="M20" s="35">
        <v>0</v>
      </c>
      <c r="N20" s="235">
        <f t="shared" si="2"/>
        <v>452.97999999999996</v>
      </c>
      <c r="O20" s="104">
        <f t="shared" si="1"/>
        <v>150.99333333333331</v>
      </c>
    </row>
    <row r="21" spans="1:15" s="15" customFormat="1" ht="12.6" customHeight="1" x14ac:dyDescent="0.2">
      <c r="A21" s="103" t="s">
        <v>276</v>
      </c>
      <c r="B21" s="35"/>
      <c r="C21" s="35">
        <v>0</v>
      </c>
      <c r="D21" s="35">
        <v>0</v>
      </c>
      <c r="E21" s="35"/>
      <c r="F21" s="35"/>
      <c r="G21" s="35"/>
      <c r="H21" s="35"/>
      <c r="I21" s="35"/>
      <c r="J21" s="35">
        <v>0</v>
      </c>
      <c r="K21" s="35">
        <v>0</v>
      </c>
      <c r="L21" s="35">
        <v>0</v>
      </c>
      <c r="M21" s="35">
        <v>0</v>
      </c>
      <c r="N21" s="235">
        <f t="shared" si="2"/>
        <v>0</v>
      </c>
      <c r="O21" s="104" t="str">
        <f t="shared" si="1"/>
        <v/>
      </c>
    </row>
    <row r="22" spans="1:15" s="15" customFormat="1" ht="12.6" customHeight="1" x14ac:dyDescent="0.2">
      <c r="A22" s="103" t="s">
        <v>492</v>
      </c>
      <c r="B22" s="35"/>
      <c r="C22" s="35">
        <v>242</v>
      </c>
      <c r="D22" s="35">
        <v>0</v>
      </c>
      <c r="E22" s="35"/>
      <c r="F22" s="35"/>
      <c r="G22" s="35"/>
      <c r="H22" s="35"/>
      <c r="I22" s="35"/>
      <c r="J22" s="35">
        <v>0</v>
      </c>
      <c r="K22" s="35">
        <v>0</v>
      </c>
      <c r="L22" s="35">
        <v>0</v>
      </c>
      <c r="M22" s="35">
        <v>0</v>
      </c>
      <c r="N22" s="235">
        <f t="shared" si="2"/>
        <v>242</v>
      </c>
      <c r="O22" s="104">
        <f t="shared" si="1"/>
        <v>242</v>
      </c>
    </row>
    <row r="23" spans="1:15" s="25" customFormat="1" ht="12.6" customHeight="1" x14ac:dyDescent="0.2">
      <c r="A23" s="115" t="s">
        <v>245</v>
      </c>
      <c r="B23" s="35"/>
      <c r="C23" s="35">
        <v>0</v>
      </c>
      <c r="D23" s="35">
        <v>0</v>
      </c>
      <c r="E23" s="35"/>
      <c r="F23" s="35"/>
      <c r="G23" s="35"/>
      <c r="H23" s="35"/>
      <c r="I23" s="35"/>
      <c r="J23" s="35">
        <v>0</v>
      </c>
      <c r="K23" s="35">
        <v>0</v>
      </c>
      <c r="L23" s="35">
        <v>0</v>
      </c>
      <c r="M23" s="35">
        <v>0</v>
      </c>
      <c r="N23" s="179">
        <f t="shared" si="2"/>
        <v>0</v>
      </c>
      <c r="O23" s="104" t="str">
        <f t="shared" si="1"/>
        <v/>
      </c>
    </row>
    <row r="24" spans="1:15" s="15" customFormat="1" ht="12.6" customHeight="1" x14ac:dyDescent="0.2">
      <c r="A24" s="103" t="s">
        <v>331</v>
      </c>
      <c r="B24" s="35"/>
      <c r="C24" s="35">
        <v>0</v>
      </c>
      <c r="D24" s="35">
        <v>0</v>
      </c>
      <c r="E24" s="35"/>
      <c r="F24" s="35"/>
      <c r="G24" s="35"/>
      <c r="H24" s="35"/>
      <c r="I24" s="35"/>
      <c r="J24" s="35">
        <v>0</v>
      </c>
      <c r="K24" s="35">
        <v>0</v>
      </c>
      <c r="L24" s="35">
        <v>0</v>
      </c>
      <c r="M24" s="35">
        <v>0</v>
      </c>
      <c r="N24" s="235">
        <f>SUM(B24:M24)</f>
        <v>0</v>
      </c>
      <c r="O24" s="104" t="str">
        <f t="shared" si="1"/>
        <v/>
      </c>
    </row>
    <row r="25" spans="1:15" s="15" customFormat="1" ht="12.6" customHeight="1" x14ac:dyDescent="0.2">
      <c r="A25" s="103" t="s">
        <v>272</v>
      </c>
      <c r="B25" s="35"/>
      <c r="C25" s="35">
        <v>0</v>
      </c>
      <c r="D25" s="35">
        <v>0</v>
      </c>
      <c r="E25" s="35"/>
      <c r="F25" s="35"/>
      <c r="G25" s="35"/>
      <c r="H25" s="35"/>
      <c r="I25" s="35"/>
      <c r="J25" s="35">
        <v>0</v>
      </c>
      <c r="K25" s="35">
        <v>0</v>
      </c>
      <c r="L25" s="35">
        <v>0</v>
      </c>
      <c r="M25" s="35">
        <v>0</v>
      </c>
      <c r="N25" s="235">
        <f t="shared" si="2"/>
        <v>0</v>
      </c>
      <c r="O25" s="104" t="str">
        <f t="shared" si="1"/>
        <v/>
      </c>
    </row>
    <row r="26" spans="1:15" s="15" customFormat="1" ht="12.6" customHeight="1" x14ac:dyDescent="0.2">
      <c r="A26" s="103" t="s">
        <v>191</v>
      </c>
      <c r="B26" s="35"/>
      <c r="C26" s="35">
        <v>0</v>
      </c>
      <c r="D26" s="35">
        <v>0</v>
      </c>
      <c r="E26" s="35"/>
      <c r="F26" s="35"/>
      <c r="G26" s="35"/>
      <c r="H26" s="35"/>
      <c r="I26" s="35"/>
      <c r="J26" s="35">
        <v>0</v>
      </c>
      <c r="K26" s="35">
        <v>0</v>
      </c>
      <c r="L26" s="35">
        <v>0</v>
      </c>
      <c r="M26" s="35">
        <v>0</v>
      </c>
      <c r="N26" s="235">
        <f t="shared" si="2"/>
        <v>0</v>
      </c>
      <c r="O26" s="104" t="str">
        <f t="shared" si="1"/>
        <v/>
      </c>
    </row>
    <row r="27" spans="1:15" s="15" customFormat="1" ht="12.6" customHeight="1" x14ac:dyDescent="0.2">
      <c r="A27" s="103" t="s">
        <v>91</v>
      </c>
      <c r="B27" s="35">
        <v>1382.3</v>
      </c>
      <c r="C27" s="35">
        <v>1290.7</v>
      </c>
      <c r="D27" s="35">
        <v>1261</v>
      </c>
      <c r="E27" s="35"/>
      <c r="F27" s="35"/>
      <c r="G27" s="35"/>
      <c r="H27" s="35"/>
      <c r="I27" s="35"/>
      <c r="J27" s="35">
        <v>0</v>
      </c>
      <c r="K27" s="35">
        <v>0</v>
      </c>
      <c r="L27" s="35">
        <v>0</v>
      </c>
      <c r="M27" s="35">
        <v>0</v>
      </c>
      <c r="N27" s="235">
        <f t="shared" si="0"/>
        <v>3934</v>
      </c>
      <c r="O27" s="104">
        <f t="shared" si="1"/>
        <v>1311.3333333333333</v>
      </c>
    </row>
    <row r="28" spans="1:15" s="15" customFormat="1" ht="12.6" customHeight="1" x14ac:dyDescent="0.2">
      <c r="A28" s="103" t="s">
        <v>312</v>
      </c>
      <c r="B28" s="35">
        <v>1300</v>
      </c>
      <c r="C28" s="35">
        <v>0</v>
      </c>
      <c r="D28" s="35">
        <v>0</v>
      </c>
      <c r="E28" s="35"/>
      <c r="F28" s="35"/>
      <c r="G28" s="35"/>
      <c r="H28" s="35"/>
      <c r="I28" s="35"/>
      <c r="J28" s="35">
        <v>0</v>
      </c>
      <c r="K28" s="35">
        <v>0</v>
      </c>
      <c r="L28" s="35">
        <v>0</v>
      </c>
      <c r="M28" s="35">
        <v>0</v>
      </c>
      <c r="N28" s="235">
        <f t="shared" si="0"/>
        <v>1300</v>
      </c>
      <c r="O28" s="104">
        <f t="shared" si="1"/>
        <v>1300</v>
      </c>
    </row>
    <row r="29" spans="1:15" s="15" customFormat="1" ht="12.6" customHeight="1" x14ac:dyDescent="0.2">
      <c r="A29" s="103" t="s">
        <v>158</v>
      </c>
      <c r="B29" s="35"/>
      <c r="C29" s="35">
        <v>22</v>
      </c>
      <c r="D29" s="35">
        <v>0</v>
      </c>
      <c r="E29" s="35"/>
      <c r="F29" s="35"/>
      <c r="G29" s="35"/>
      <c r="H29" s="35"/>
      <c r="I29" s="35"/>
      <c r="J29" s="35">
        <v>0</v>
      </c>
      <c r="K29" s="35">
        <v>0</v>
      </c>
      <c r="L29" s="35">
        <v>0</v>
      </c>
      <c r="M29" s="35">
        <v>0</v>
      </c>
      <c r="N29" s="235">
        <f t="shared" si="0"/>
        <v>22</v>
      </c>
      <c r="O29" s="104">
        <f t="shared" si="1"/>
        <v>22</v>
      </c>
    </row>
    <row r="30" spans="1:15" s="15" customFormat="1" ht="12.6" customHeight="1" x14ac:dyDescent="0.2">
      <c r="A30" s="103" t="s">
        <v>142</v>
      </c>
      <c r="B30" s="35"/>
      <c r="C30" s="35">
        <v>0</v>
      </c>
      <c r="D30" s="35">
        <v>0</v>
      </c>
      <c r="E30" s="35"/>
      <c r="F30" s="35"/>
      <c r="G30" s="35"/>
      <c r="H30" s="35"/>
      <c r="I30" s="35"/>
      <c r="J30" s="35">
        <v>0</v>
      </c>
      <c r="K30" s="35">
        <v>0</v>
      </c>
      <c r="L30" s="35">
        <v>0</v>
      </c>
      <c r="M30" s="35">
        <v>0</v>
      </c>
      <c r="N30" s="235">
        <f t="shared" si="0"/>
        <v>0</v>
      </c>
      <c r="O30" s="104" t="str">
        <f t="shared" si="1"/>
        <v/>
      </c>
    </row>
    <row r="31" spans="1:15" s="15" customFormat="1" ht="12.6" customHeight="1" x14ac:dyDescent="0.2">
      <c r="A31" s="103" t="s">
        <v>399</v>
      </c>
      <c r="B31" s="35"/>
      <c r="C31" s="35">
        <v>0</v>
      </c>
      <c r="D31" s="35">
        <v>0</v>
      </c>
      <c r="E31" s="35"/>
      <c r="F31" s="35"/>
      <c r="G31" s="35"/>
      <c r="H31" s="35"/>
      <c r="I31" s="35"/>
      <c r="J31" s="35">
        <v>0</v>
      </c>
      <c r="K31" s="35">
        <v>0</v>
      </c>
      <c r="L31" s="35">
        <v>0</v>
      </c>
      <c r="M31" s="35">
        <v>0</v>
      </c>
      <c r="N31" s="235">
        <f t="shared" si="0"/>
        <v>0</v>
      </c>
      <c r="O31" s="104" t="str">
        <f t="shared" si="1"/>
        <v/>
      </c>
    </row>
    <row r="32" spans="1:15" s="15" customFormat="1" ht="12.6" customHeight="1" x14ac:dyDescent="0.2">
      <c r="A32" s="103" t="s">
        <v>68</v>
      </c>
      <c r="B32" s="35">
        <v>61</v>
      </c>
      <c r="C32" s="35">
        <v>75</v>
      </c>
      <c r="D32" s="35">
        <v>25</v>
      </c>
      <c r="E32" s="35"/>
      <c r="F32" s="35"/>
      <c r="G32" s="35"/>
      <c r="H32" s="35"/>
      <c r="I32" s="35"/>
      <c r="J32" s="35">
        <v>0</v>
      </c>
      <c r="K32" s="35">
        <v>0</v>
      </c>
      <c r="L32" s="35">
        <v>0</v>
      </c>
      <c r="M32" s="35">
        <v>0</v>
      </c>
      <c r="N32" s="235">
        <f t="shared" si="0"/>
        <v>161</v>
      </c>
      <c r="O32" s="104">
        <f t="shared" si="1"/>
        <v>53.666666666666664</v>
      </c>
    </row>
    <row r="33" spans="1:15" s="15" customFormat="1" ht="12.6" customHeight="1" x14ac:dyDescent="0.2">
      <c r="A33" s="103" t="s">
        <v>77</v>
      </c>
      <c r="B33" s="35"/>
      <c r="C33" s="35">
        <v>0</v>
      </c>
      <c r="D33" s="35">
        <v>0</v>
      </c>
      <c r="E33" s="35"/>
      <c r="F33" s="35"/>
      <c r="G33" s="35"/>
      <c r="H33" s="35"/>
      <c r="I33" s="35"/>
      <c r="J33" s="35">
        <v>0</v>
      </c>
      <c r="K33" s="35">
        <v>0</v>
      </c>
      <c r="L33" s="35">
        <v>0</v>
      </c>
      <c r="M33" s="35">
        <v>0</v>
      </c>
      <c r="N33" s="235">
        <f t="shared" si="0"/>
        <v>0</v>
      </c>
      <c r="O33" s="104" t="str">
        <f t="shared" si="1"/>
        <v/>
      </c>
    </row>
    <row r="34" spans="1:15" s="15" customFormat="1" ht="12.6" customHeight="1" x14ac:dyDescent="0.2">
      <c r="A34" s="103" t="s">
        <v>111</v>
      </c>
      <c r="B34" s="35"/>
      <c r="C34" s="35">
        <v>396.65</v>
      </c>
      <c r="D34" s="35">
        <v>0</v>
      </c>
      <c r="E34" s="35"/>
      <c r="F34" s="35"/>
      <c r="G34" s="35"/>
      <c r="H34" s="35"/>
      <c r="I34" s="35"/>
      <c r="J34" s="35">
        <v>0</v>
      </c>
      <c r="K34" s="35">
        <v>0</v>
      </c>
      <c r="L34" s="35">
        <v>0</v>
      </c>
      <c r="M34" s="35">
        <v>0</v>
      </c>
      <c r="N34" s="235">
        <f t="shared" si="0"/>
        <v>396.65</v>
      </c>
      <c r="O34" s="104">
        <f t="shared" si="1"/>
        <v>396.65</v>
      </c>
    </row>
    <row r="35" spans="1:15" s="15" customFormat="1" ht="12.6" customHeight="1" x14ac:dyDescent="0.2">
      <c r="A35" s="103" t="s">
        <v>126</v>
      </c>
      <c r="B35" s="35"/>
      <c r="C35" s="35">
        <v>0</v>
      </c>
      <c r="D35" s="35">
        <v>0</v>
      </c>
      <c r="E35" s="35"/>
      <c r="F35" s="35"/>
      <c r="G35" s="35"/>
      <c r="H35" s="35"/>
      <c r="I35" s="35"/>
      <c r="J35" s="35">
        <v>0</v>
      </c>
      <c r="K35" s="35">
        <v>0</v>
      </c>
      <c r="L35" s="35">
        <v>0</v>
      </c>
      <c r="M35" s="35">
        <v>0</v>
      </c>
      <c r="N35" s="235">
        <f>SUM(B35:M35)</f>
        <v>0</v>
      </c>
      <c r="O35" s="104" t="str">
        <f t="shared" si="1"/>
        <v/>
      </c>
    </row>
    <row r="36" spans="1:15" s="15" customFormat="1" ht="12.6" customHeight="1" x14ac:dyDescent="0.2">
      <c r="A36" s="103" t="s">
        <v>69</v>
      </c>
      <c r="B36" s="35"/>
      <c r="C36" s="35">
        <v>0</v>
      </c>
      <c r="D36" s="35">
        <v>0</v>
      </c>
      <c r="E36" s="35"/>
      <c r="F36" s="35"/>
      <c r="G36" s="35"/>
      <c r="H36" s="35"/>
      <c r="I36" s="35"/>
      <c r="J36" s="35">
        <v>0</v>
      </c>
      <c r="K36" s="35">
        <v>0</v>
      </c>
      <c r="L36" s="35">
        <v>0</v>
      </c>
      <c r="M36" s="35">
        <v>0</v>
      </c>
      <c r="N36" s="235">
        <f>SUM(B36:M36)</f>
        <v>0</v>
      </c>
      <c r="O36" s="104" t="str">
        <f t="shared" si="1"/>
        <v/>
      </c>
    </row>
    <row r="37" spans="1:15" s="15" customFormat="1" ht="12.6" customHeight="1" x14ac:dyDescent="0.2">
      <c r="A37" s="103" t="s">
        <v>76</v>
      </c>
      <c r="B37" s="35"/>
      <c r="C37" s="35">
        <v>83.72</v>
      </c>
      <c r="D37" s="35">
        <v>52.88</v>
      </c>
      <c r="E37" s="35"/>
      <c r="F37" s="35"/>
      <c r="G37" s="35"/>
      <c r="H37" s="35"/>
      <c r="I37" s="35"/>
      <c r="J37" s="35">
        <v>0</v>
      </c>
      <c r="K37" s="35">
        <v>0</v>
      </c>
      <c r="L37" s="35">
        <v>0</v>
      </c>
      <c r="M37" s="35">
        <v>0</v>
      </c>
      <c r="N37" s="235">
        <f>SUM(B37:M37)</f>
        <v>136.6</v>
      </c>
      <c r="O37" s="104">
        <f t="shared" si="1"/>
        <v>68.3</v>
      </c>
    </row>
    <row r="38" spans="1:15" s="15" customFormat="1" ht="12.6" customHeight="1" x14ac:dyDescent="0.2">
      <c r="A38" s="103" t="s">
        <v>594</v>
      </c>
      <c r="B38" s="35"/>
      <c r="C38" s="35">
        <v>0</v>
      </c>
      <c r="D38" s="35">
        <v>0</v>
      </c>
      <c r="E38" s="35"/>
      <c r="F38" s="35"/>
      <c r="G38" s="35"/>
      <c r="H38" s="35"/>
      <c r="I38" s="35"/>
      <c r="J38" s="35">
        <v>0</v>
      </c>
      <c r="K38" s="35">
        <v>0</v>
      </c>
      <c r="L38" s="35">
        <v>0</v>
      </c>
      <c r="M38" s="35">
        <v>0</v>
      </c>
      <c r="N38" s="235">
        <f>SUM(B38:M38)</f>
        <v>0</v>
      </c>
      <c r="O38" s="104" t="str">
        <f t="shared" si="1"/>
        <v/>
      </c>
    </row>
    <row r="39" spans="1:15" s="15" customFormat="1" ht="12.6" customHeight="1" x14ac:dyDescent="0.2">
      <c r="A39" s="103" t="s">
        <v>176</v>
      </c>
      <c r="B39" s="35"/>
      <c r="C39" s="35">
        <v>0</v>
      </c>
      <c r="D39" s="35">
        <v>0</v>
      </c>
      <c r="E39" s="35"/>
      <c r="F39" s="35"/>
      <c r="G39" s="35"/>
      <c r="H39" s="35"/>
      <c r="I39" s="35"/>
      <c r="J39" s="35">
        <v>0</v>
      </c>
      <c r="K39" s="35">
        <v>0</v>
      </c>
      <c r="L39" s="35">
        <v>0</v>
      </c>
      <c r="M39" s="35">
        <v>0</v>
      </c>
      <c r="N39" s="235">
        <f t="shared" si="0"/>
        <v>0</v>
      </c>
      <c r="O39" s="104" t="str">
        <f t="shared" si="1"/>
        <v/>
      </c>
    </row>
    <row r="40" spans="1:15" s="15" customFormat="1" ht="12.6" customHeight="1" x14ac:dyDescent="0.2">
      <c r="A40" s="103" t="s">
        <v>118</v>
      </c>
      <c r="B40" s="35"/>
      <c r="C40" s="35">
        <v>0</v>
      </c>
      <c r="D40" s="35">
        <v>0</v>
      </c>
      <c r="E40" s="35"/>
      <c r="F40" s="35"/>
      <c r="G40" s="35"/>
      <c r="H40" s="35"/>
      <c r="I40" s="35"/>
      <c r="J40" s="35">
        <v>0</v>
      </c>
      <c r="K40" s="35">
        <v>0</v>
      </c>
      <c r="L40" s="35">
        <v>0</v>
      </c>
      <c r="M40" s="35">
        <v>0</v>
      </c>
      <c r="N40" s="235">
        <f t="shared" si="0"/>
        <v>0</v>
      </c>
      <c r="O40" s="104" t="str">
        <f t="shared" si="1"/>
        <v/>
      </c>
    </row>
    <row r="41" spans="1:15" s="15" customFormat="1" ht="12.6" customHeight="1" x14ac:dyDescent="0.2">
      <c r="A41" s="103" t="s">
        <v>217</v>
      </c>
      <c r="B41" s="35">
        <v>600</v>
      </c>
      <c r="C41" s="35">
        <v>0</v>
      </c>
      <c r="D41" s="35">
        <v>0</v>
      </c>
      <c r="E41" s="35"/>
      <c r="F41" s="35"/>
      <c r="G41" s="35"/>
      <c r="H41" s="35"/>
      <c r="I41" s="35"/>
      <c r="J41" s="35">
        <v>0</v>
      </c>
      <c r="K41" s="35">
        <v>0</v>
      </c>
      <c r="L41" s="35">
        <v>0</v>
      </c>
      <c r="M41" s="35">
        <v>0</v>
      </c>
      <c r="N41" s="235">
        <f t="shared" si="0"/>
        <v>600</v>
      </c>
      <c r="O41" s="104">
        <f t="shared" si="1"/>
        <v>600</v>
      </c>
    </row>
    <row r="42" spans="1:15" s="15" customFormat="1" ht="12.6" customHeight="1" x14ac:dyDescent="0.2">
      <c r="A42" s="103" t="s">
        <v>181</v>
      </c>
      <c r="B42" s="35">
        <v>1232</v>
      </c>
      <c r="C42" s="35">
        <v>1012</v>
      </c>
      <c r="D42" s="35">
        <v>1012</v>
      </c>
      <c r="E42" s="35"/>
      <c r="F42" s="35"/>
      <c r="G42" s="35"/>
      <c r="H42" s="35"/>
      <c r="I42" s="35"/>
      <c r="J42" s="35">
        <v>0</v>
      </c>
      <c r="K42" s="35">
        <v>0</v>
      </c>
      <c r="L42" s="35">
        <v>0</v>
      </c>
      <c r="M42" s="35">
        <v>0</v>
      </c>
      <c r="N42" s="235">
        <f t="shared" si="0"/>
        <v>3256</v>
      </c>
      <c r="O42" s="104">
        <f t="shared" si="1"/>
        <v>1085.3333333333333</v>
      </c>
    </row>
    <row r="43" spans="1:15" s="25" customFormat="1" ht="12.6" customHeight="1" x14ac:dyDescent="0.2">
      <c r="A43" s="103" t="s">
        <v>404</v>
      </c>
      <c r="B43" s="35"/>
      <c r="C43" s="35">
        <v>0</v>
      </c>
      <c r="D43" s="35">
        <v>0</v>
      </c>
      <c r="E43" s="35"/>
      <c r="F43" s="35"/>
      <c r="G43" s="35"/>
      <c r="H43" s="35"/>
      <c r="I43" s="35"/>
      <c r="J43" s="35">
        <v>0</v>
      </c>
      <c r="K43" s="35">
        <v>0</v>
      </c>
      <c r="L43" s="35">
        <v>0</v>
      </c>
      <c r="M43" s="35">
        <v>0</v>
      </c>
      <c r="N43" s="179">
        <f>SUM(B43:M43)</f>
        <v>0</v>
      </c>
      <c r="O43" s="104" t="str">
        <f t="shared" si="1"/>
        <v/>
      </c>
    </row>
    <row r="44" spans="1:15" s="25" customFormat="1" ht="12.6" customHeight="1" x14ac:dyDescent="0.2">
      <c r="A44" s="150" t="s">
        <v>372</v>
      </c>
      <c r="B44" s="35">
        <v>90.41</v>
      </c>
      <c r="C44" s="35">
        <v>90.41</v>
      </c>
      <c r="D44" s="35">
        <v>90.41</v>
      </c>
      <c r="E44" s="35"/>
      <c r="F44" s="35"/>
      <c r="G44" s="35"/>
      <c r="H44" s="35"/>
      <c r="I44" s="35"/>
      <c r="J44" s="35">
        <v>0</v>
      </c>
      <c r="K44" s="35">
        <v>0</v>
      </c>
      <c r="L44" s="35">
        <v>0</v>
      </c>
      <c r="M44" s="35">
        <v>0</v>
      </c>
      <c r="N44" s="296">
        <f>SUM(B44:M44)</f>
        <v>271.23</v>
      </c>
      <c r="O44" s="104">
        <f t="shared" si="1"/>
        <v>90.410000000000011</v>
      </c>
    </row>
    <row r="45" spans="1:15" s="15" customFormat="1" ht="12.6" customHeight="1" x14ac:dyDescent="0.2">
      <c r="A45" s="115" t="s">
        <v>106</v>
      </c>
      <c r="B45" s="35">
        <v>150</v>
      </c>
      <c r="C45" s="35">
        <v>2300</v>
      </c>
      <c r="D45" s="35">
        <v>0</v>
      </c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297">
        <f t="shared" si="0"/>
        <v>2450</v>
      </c>
      <c r="O45" s="104">
        <f t="shared" si="1"/>
        <v>1225</v>
      </c>
    </row>
    <row r="46" spans="1:15" s="15" customFormat="1" ht="12.6" customHeight="1" x14ac:dyDescent="0.2">
      <c r="A46" s="115" t="s">
        <v>254</v>
      </c>
      <c r="B46" s="35"/>
      <c r="C46" s="35"/>
      <c r="D46" s="35">
        <v>1300</v>
      </c>
      <c r="E46" s="35"/>
      <c r="F46" s="35"/>
      <c r="G46" s="35"/>
      <c r="H46" s="35"/>
      <c r="I46" s="35"/>
      <c r="J46" s="35">
        <v>0</v>
      </c>
      <c r="K46" s="35">
        <v>0</v>
      </c>
      <c r="L46" s="35">
        <v>0</v>
      </c>
      <c r="M46" s="35">
        <v>0</v>
      </c>
      <c r="N46" s="297">
        <f t="shared" si="0"/>
        <v>1300</v>
      </c>
      <c r="O46" s="104">
        <f t="shared" si="1"/>
        <v>1300</v>
      </c>
    </row>
    <row r="47" spans="1:15" s="15" customFormat="1" ht="12.6" customHeight="1" x14ac:dyDescent="0.2">
      <c r="A47" s="103" t="s">
        <v>546</v>
      </c>
      <c r="B47" s="35"/>
      <c r="C47" s="35">
        <v>0</v>
      </c>
      <c r="D47" s="35">
        <v>0</v>
      </c>
      <c r="E47" s="35"/>
      <c r="F47" s="35"/>
      <c r="G47" s="35"/>
      <c r="H47" s="35"/>
      <c r="I47" s="35"/>
      <c r="J47" s="35">
        <v>0</v>
      </c>
      <c r="K47" s="35">
        <v>0</v>
      </c>
      <c r="L47" s="35">
        <v>0</v>
      </c>
      <c r="M47" s="35">
        <v>0</v>
      </c>
      <c r="N47" s="297">
        <f t="shared" si="0"/>
        <v>0</v>
      </c>
      <c r="O47" s="104" t="str">
        <f t="shared" si="1"/>
        <v/>
      </c>
    </row>
    <row r="48" spans="1:15" s="15" customFormat="1" ht="12.6" customHeight="1" x14ac:dyDescent="0.2">
      <c r="A48" s="103" t="s">
        <v>501</v>
      </c>
      <c r="B48" s="35">
        <v>1047</v>
      </c>
      <c r="C48" s="35">
        <v>565</v>
      </c>
      <c r="D48" s="35">
        <v>1044.75</v>
      </c>
      <c r="E48" s="35"/>
      <c r="F48" s="35"/>
      <c r="G48" s="35"/>
      <c r="H48" s="35"/>
      <c r="I48" s="35"/>
      <c r="J48" s="35">
        <v>0</v>
      </c>
      <c r="K48" s="35">
        <v>0</v>
      </c>
      <c r="L48" s="35">
        <v>0</v>
      </c>
      <c r="M48" s="35">
        <v>0</v>
      </c>
      <c r="N48" s="235">
        <f t="shared" si="0"/>
        <v>2656.75</v>
      </c>
      <c r="O48" s="104">
        <f t="shared" si="1"/>
        <v>885.58333333333337</v>
      </c>
    </row>
    <row r="49" spans="1:15" s="15" customFormat="1" ht="12.6" customHeight="1" x14ac:dyDescent="0.2">
      <c r="A49" s="103" t="s">
        <v>537</v>
      </c>
      <c r="B49" s="35"/>
      <c r="C49" s="35">
        <v>60.2</v>
      </c>
      <c r="D49" s="35">
        <v>23.1</v>
      </c>
      <c r="E49" s="35"/>
      <c r="F49" s="35"/>
      <c r="G49" s="35"/>
      <c r="H49" s="35"/>
      <c r="I49" s="35"/>
      <c r="J49" s="35">
        <v>0</v>
      </c>
      <c r="K49" s="35">
        <v>0</v>
      </c>
      <c r="L49" s="35">
        <v>0</v>
      </c>
      <c r="M49" s="35">
        <v>0</v>
      </c>
      <c r="N49" s="235">
        <f t="shared" si="0"/>
        <v>83.300000000000011</v>
      </c>
      <c r="O49" s="104">
        <f t="shared" si="1"/>
        <v>41.650000000000006</v>
      </c>
    </row>
    <row r="50" spans="1:15" s="15" customFormat="1" ht="12.6" customHeight="1" x14ac:dyDescent="0.2">
      <c r="A50" s="103" t="s">
        <v>95</v>
      </c>
      <c r="B50" s="35">
        <v>332.1</v>
      </c>
      <c r="C50" s="35">
        <v>408.88</v>
      </c>
      <c r="D50" s="35">
        <v>503.03</v>
      </c>
      <c r="E50" s="35"/>
      <c r="F50" s="35"/>
      <c r="G50" s="35"/>
      <c r="H50" s="35"/>
      <c r="I50" s="35"/>
      <c r="J50" s="35">
        <v>0</v>
      </c>
      <c r="K50" s="35">
        <v>0</v>
      </c>
      <c r="L50" s="35">
        <v>0</v>
      </c>
      <c r="M50" s="35">
        <v>0</v>
      </c>
      <c r="N50" s="235">
        <f t="shared" si="0"/>
        <v>1244.01</v>
      </c>
      <c r="O50" s="104">
        <f t="shared" si="1"/>
        <v>414.67</v>
      </c>
    </row>
    <row r="51" spans="1:15" s="15" customFormat="1" ht="12.6" customHeight="1" x14ac:dyDescent="0.2">
      <c r="A51" s="103" t="s">
        <v>169</v>
      </c>
      <c r="B51" s="35">
        <v>460</v>
      </c>
      <c r="C51" s="35">
        <v>140</v>
      </c>
      <c r="D51" s="35">
        <v>257.64</v>
      </c>
      <c r="E51" s="35"/>
      <c r="F51" s="35"/>
      <c r="G51" s="35"/>
      <c r="H51" s="35"/>
      <c r="I51" s="35"/>
      <c r="J51" s="35">
        <v>0</v>
      </c>
      <c r="K51" s="35">
        <v>0</v>
      </c>
      <c r="L51" s="35">
        <v>0</v>
      </c>
      <c r="M51" s="35">
        <v>0</v>
      </c>
      <c r="N51" s="235">
        <f t="shared" si="0"/>
        <v>857.64</v>
      </c>
      <c r="O51" s="104">
        <f t="shared" si="1"/>
        <v>285.88</v>
      </c>
    </row>
    <row r="52" spans="1:15" s="15" customFormat="1" ht="12.6" customHeight="1" x14ac:dyDescent="0.2">
      <c r="A52" s="103" t="s">
        <v>96</v>
      </c>
      <c r="B52" s="35">
        <v>148</v>
      </c>
      <c r="C52" s="35">
        <v>148</v>
      </c>
      <c r="D52" s="35">
        <v>148</v>
      </c>
      <c r="E52" s="35"/>
      <c r="F52" s="35"/>
      <c r="G52" s="35"/>
      <c r="H52" s="35"/>
      <c r="I52" s="35"/>
      <c r="J52" s="35">
        <v>0</v>
      </c>
      <c r="K52" s="35">
        <v>0</v>
      </c>
      <c r="L52" s="35">
        <v>0</v>
      </c>
      <c r="M52" s="35">
        <v>0</v>
      </c>
      <c r="N52" s="235">
        <f t="shared" si="0"/>
        <v>444</v>
      </c>
      <c r="O52" s="104">
        <f t="shared" si="1"/>
        <v>148</v>
      </c>
    </row>
    <row r="53" spans="1:15" s="15" customFormat="1" ht="12.6" customHeight="1" x14ac:dyDescent="0.2">
      <c r="A53" s="103" t="s">
        <v>74</v>
      </c>
      <c r="B53" s="35">
        <v>250</v>
      </c>
      <c r="C53" s="35">
        <v>250</v>
      </c>
      <c r="D53" s="35">
        <v>250</v>
      </c>
      <c r="E53" s="35"/>
      <c r="F53" s="35"/>
      <c r="G53" s="35"/>
      <c r="H53" s="35"/>
      <c r="I53" s="35"/>
      <c r="J53" s="35">
        <v>0</v>
      </c>
      <c r="K53" s="35">
        <v>0</v>
      </c>
      <c r="L53" s="35">
        <v>0</v>
      </c>
      <c r="M53" s="35">
        <v>0</v>
      </c>
      <c r="N53" s="235">
        <f t="shared" si="0"/>
        <v>750</v>
      </c>
      <c r="O53" s="104">
        <f t="shared" si="1"/>
        <v>250</v>
      </c>
    </row>
    <row r="54" spans="1:15" s="15" customFormat="1" ht="12.6" customHeight="1" x14ac:dyDescent="0.2">
      <c r="A54" s="103" t="s">
        <v>115</v>
      </c>
      <c r="B54" s="35">
        <v>145.88</v>
      </c>
      <c r="C54" s="35">
        <v>249.51</v>
      </c>
      <c r="D54" s="35">
        <v>311.05</v>
      </c>
      <c r="E54" s="35"/>
      <c r="F54" s="35"/>
      <c r="G54" s="35"/>
      <c r="H54" s="35"/>
      <c r="I54" s="35"/>
      <c r="J54" s="35">
        <v>0</v>
      </c>
      <c r="K54" s="35">
        <v>0</v>
      </c>
      <c r="L54" s="35">
        <v>0</v>
      </c>
      <c r="M54" s="35">
        <v>0</v>
      </c>
      <c r="N54" s="235">
        <f t="shared" si="0"/>
        <v>706.44</v>
      </c>
      <c r="O54" s="104">
        <f t="shared" si="1"/>
        <v>235.48000000000002</v>
      </c>
    </row>
    <row r="55" spans="1:15" s="15" customFormat="1" ht="12.6" customHeight="1" x14ac:dyDescent="0.2">
      <c r="A55" s="103" t="s">
        <v>75</v>
      </c>
      <c r="B55" s="35">
        <v>2007.13</v>
      </c>
      <c r="C55" s="35">
        <v>1913.14</v>
      </c>
      <c r="D55" s="35">
        <v>1886.94</v>
      </c>
      <c r="E55" s="35"/>
      <c r="F55" s="35"/>
      <c r="G55" s="35"/>
      <c r="H55" s="35"/>
      <c r="I55" s="35"/>
      <c r="J55" s="35">
        <v>0</v>
      </c>
      <c r="K55" s="35">
        <v>0</v>
      </c>
      <c r="L55" s="35">
        <v>0</v>
      </c>
      <c r="M55" s="35">
        <v>0</v>
      </c>
      <c r="N55" s="235">
        <f t="shared" si="0"/>
        <v>5807.2100000000009</v>
      </c>
      <c r="O55" s="104">
        <f t="shared" si="1"/>
        <v>1935.7366666666669</v>
      </c>
    </row>
    <row r="56" spans="1:15" s="15" customFormat="1" ht="12.6" customHeight="1" x14ac:dyDescent="0.2">
      <c r="A56" s="103" t="s">
        <v>353</v>
      </c>
      <c r="B56" s="35"/>
      <c r="C56" s="35">
        <v>0</v>
      </c>
      <c r="D56" s="35">
        <v>225</v>
      </c>
      <c r="E56" s="35"/>
      <c r="F56" s="35"/>
      <c r="G56" s="35"/>
      <c r="H56" s="35"/>
      <c r="I56" s="35"/>
      <c r="J56" s="35">
        <v>0</v>
      </c>
      <c r="K56" s="35">
        <v>0</v>
      </c>
      <c r="L56" s="35">
        <v>0</v>
      </c>
      <c r="M56" s="35">
        <v>0</v>
      </c>
      <c r="N56" s="235">
        <f t="shared" si="0"/>
        <v>225</v>
      </c>
      <c r="O56" s="104">
        <f t="shared" si="1"/>
        <v>225</v>
      </c>
    </row>
    <row r="57" spans="1:15" s="15" customFormat="1" ht="12.6" customHeight="1" x14ac:dyDescent="0.2">
      <c r="A57" s="103" t="s">
        <v>352</v>
      </c>
      <c r="B57" s="35"/>
      <c r="C57" s="35">
        <v>0</v>
      </c>
      <c r="D57" s="35">
        <v>0</v>
      </c>
      <c r="E57" s="35"/>
      <c r="F57" s="35"/>
      <c r="G57" s="35"/>
      <c r="H57" s="35"/>
      <c r="I57" s="35"/>
      <c r="J57" s="35">
        <v>0</v>
      </c>
      <c r="K57" s="35">
        <v>0</v>
      </c>
      <c r="L57" s="35">
        <v>0</v>
      </c>
      <c r="M57" s="35">
        <v>0</v>
      </c>
      <c r="N57" s="235">
        <f t="shared" si="0"/>
        <v>0</v>
      </c>
      <c r="O57" s="104" t="str">
        <f t="shared" si="1"/>
        <v/>
      </c>
    </row>
    <row r="58" spans="1:15" s="15" customFormat="1" ht="12.6" customHeight="1" x14ac:dyDescent="0.2">
      <c r="A58" s="103" t="s">
        <v>269</v>
      </c>
      <c r="B58" s="35"/>
      <c r="C58" s="35">
        <v>0</v>
      </c>
      <c r="D58" s="35">
        <v>0</v>
      </c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235">
        <f t="shared" si="0"/>
        <v>0</v>
      </c>
      <c r="O58" s="104" t="str">
        <f t="shared" si="1"/>
        <v/>
      </c>
    </row>
    <row r="59" spans="1:15" s="15" customFormat="1" ht="12.6" customHeight="1" x14ac:dyDescent="0.2">
      <c r="A59" s="103" t="s">
        <v>79</v>
      </c>
      <c r="B59" s="35"/>
      <c r="C59" s="35">
        <v>0</v>
      </c>
      <c r="D59" s="35">
        <v>9.5</v>
      </c>
      <c r="E59" s="35"/>
      <c r="F59" s="35"/>
      <c r="G59" s="35"/>
      <c r="H59" s="35"/>
      <c r="I59" s="35"/>
      <c r="J59" s="35">
        <v>0</v>
      </c>
      <c r="K59" s="35">
        <v>0</v>
      </c>
      <c r="L59" s="35">
        <v>0</v>
      </c>
      <c r="M59" s="35">
        <v>0</v>
      </c>
      <c r="N59" s="235">
        <f t="shared" si="0"/>
        <v>9.5</v>
      </c>
      <c r="O59" s="104">
        <f t="shared" si="1"/>
        <v>9.5</v>
      </c>
    </row>
    <row r="60" spans="1:15" s="15" customFormat="1" ht="12.6" customHeight="1" x14ac:dyDescent="0.2">
      <c r="A60" s="103" t="s">
        <v>81</v>
      </c>
      <c r="B60" s="35"/>
      <c r="C60" s="35">
        <v>168.95</v>
      </c>
      <c r="D60" s="35">
        <v>156.25</v>
      </c>
      <c r="E60" s="35"/>
      <c r="F60" s="35"/>
      <c r="G60" s="35"/>
      <c r="H60" s="35"/>
      <c r="I60" s="35"/>
      <c r="J60" s="35">
        <v>0</v>
      </c>
      <c r="K60" s="35">
        <v>0</v>
      </c>
      <c r="L60" s="35">
        <v>0</v>
      </c>
      <c r="M60" s="35">
        <v>0</v>
      </c>
      <c r="N60" s="235">
        <f t="shared" si="0"/>
        <v>325.2</v>
      </c>
      <c r="O60" s="104">
        <f t="shared" si="1"/>
        <v>162.6</v>
      </c>
    </row>
    <row r="61" spans="1:15" s="15" customFormat="1" ht="12.6" customHeight="1" x14ac:dyDescent="0.2">
      <c r="A61" s="103" t="s">
        <v>87</v>
      </c>
      <c r="B61" s="35">
        <v>4.2699999999999996</v>
      </c>
      <c r="C61" s="35">
        <v>113.07</v>
      </c>
      <c r="D61" s="35">
        <v>69.8</v>
      </c>
      <c r="E61" s="35"/>
      <c r="F61" s="35"/>
      <c r="G61" s="35"/>
      <c r="H61" s="35"/>
      <c r="I61" s="35"/>
      <c r="J61" s="35">
        <v>0</v>
      </c>
      <c r="K61" s="35">
        <v>0</v>
      </c>
      <c r="L61" s="35">
        <v>0</v>
      </c>
      <c r="M61" s="35">
        <v>0</v>
      </c>
      <c r="N61" s="235">
        <f t="shared" si="0"/>
        <v>187.14</v>
      </c>
      <c r="O61" s="104">
        <f t="shared" si="1"/>
        <v>62.379999999999995</v>
      </c>
    </row>
    <row r="62" spans="1:15" s="15" customFormat="1" ht="12.6" customHeight="1" x14ac:dyDescent="0.2">
      <c r="A62" s="260" t="s">
        <v>127</v>
      </c>
      <c r="B62" s="35">
        <v>156.08000000000001</v>
      </c>
      <c r="C62" s="35">
        <v>0</v>
      </c>
      <c r="D62" s="35">
        <v>0</v>
      </c>
      <c r="E62" s="35"/>
      <c r="F62" s="35"/>
      <c r="G62" s="35"/>
      <c r="H62" s="35"/>
      <c r="I62" s="35"/>
      <c r="J62" s="35">
        <v>0</v>
      </c>
      <c r="K62" s="35">
        <v>0</v>
      </c>
      <c r="L62" s="35">
        <v>0</v>
      </c>
      <c r="M62" s="35">
        <v>0</v>
      </c>
      <c r="N62" s="235">
        <f>SUM(B62:M62)</f>
        <v>156.08000000000001</v>
      </c>
      <c r="O62" s="104">
        <f t="shared" si="1"/>
        <v>156.08000000000001</v>
      </c>
    </row>
    <row r="63" spans="1:15" s="15" customFormat="1" ht="12.6" customHeight="1" x14ac:dyDescent="0.2">
      <c r="A63" s="260" t="s">
        <v>202</v>
      </c>
      <c r="B63" s="35">
        <v>239.96</v>
      </c>
      <c r="C63" s="35">
        <v>119.98</v>
      </c>
      <c r="D63" s="35">
        <v>0</v>
      </c>
      <c r="E63" s="35"/>
      <c r="F63" s="35"/>
      <c r="G63" s="35"/>
      <c r="H63" s="35"/>
      <c r="I63" s="35"/>
      <c r="J63" s="35">
        <v>0</v>
      </c>
      <c r="K63" s="35">
        <v>0</v>
      </c>
      <c r="L63" s="35">
        <v>0</v>
      </c>
      <c r="M63" s="35">
        <v>0</v>
      </c>
      <c r="N63" s="235">
        <f>SUM(B63:M63)</f>
        <v>359.94</v>
      </c>
      <c r="O63" s="104">
        <f t="shared" si="1"/>
        <v>179.97</v>
      </c>
    </row>
    <row r="64" spans="1:15" s="15" customFormat="1" ht="12.6" customHeight="1" thickBot="1" x14ac:dyDescent="0.25">
      <c r="A64" s="196" t="s">
        <v>1</v>
      </c>
      <c r="B64" s="197">
        <f t="shared" ref="B64:M64" si="3">SUM(B7:B63)</f>
        <v>9831.73</v>
      </c>
      <c r="C64" s="197">
        <f t="shared" si="3"/>
        <v>9933.6099999999988</v>
      </c>
      <c r="D64" s="197">
        <f t="shared" si="3"/>
        <v>8807.92</v>
      </c>
      <c r="E64" s="197">
        <f t="shared" si="3"/>
        <v>0</v>
      </c>
      <c r="F64" s="197">
        <f t="shared" si="3"/>
        <v>0</v>
      </c>
      <c r="G64" s="197">
        <f t="shared" si="3"/>
        <v>0</v>
      </c>
      <c r="H64" s="197">
        <f t="shared" si="3"/>
        <v>0</v>
      </c>
      <c r="I64" s="197">
        <f t="shared" si="3"/>
        <v>0</v>
      </c>
      <c r="J64" s="197">
        <f t="shared" si="3"/>
        <v>0</v>
      </c>
      <c r="K64" s="197">
        <f t="shared" si="3"/>
        <v>0</v>
      </c>
      <c r="L64" s="197">
        <f t="shared" si="3"/>
        <v>0</v>
      </c>
      <c r="M64" s="197">
        <f t="shared" si="3"/>
        <v>0</v>
      </c>
      <c r="N64" s="197">
        <f>SUM(B64:M64)</f>
        <v>28573.259999999995</v>
      </c>
      <c r="O64" s="305">
        <f>IFERROR(AVERAGEIF(B64:M64,"&gt;0"),"")</f>
        <v>9524.4199999999983</v>
      </c>
    </row>
    <row r="65" spans="1:16" s="15" customFormat="1" ht="12.6" customHeight="1" thickBot="1" x14ac:dyDescent="0.25">
      <c r="A65" s="281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55"/>
    </row>
    <row r="66" spans="1:16" s="73" customFormat="1" ht="12.6" customHeight="1" thickBot="1" x14ac:dyDescent="0.25">
      <c r="A66" s="71" t="s">
        <v>129</v>
      </c>
      <c r="B66" s="88">
        <f t="shared" ref="B66:M66" si="4">B6</f>
        <v>43831</v>
      </c>
      <c r="C66" s="88">
        <f t="shared" si="4"/>
        <v>43862</v>
      </c>
      <c r="D66" s="88">
        <f t="shared" si="4"/>
        <v>43891</v>
      </c>
      <c r="E66" s="88">
        <f t="shared" si="4"/>
        <v>43922</v>
      </c>
      <c r="F66" s="88">
        <f t="shared" si="4"/>
        <v>43952</v>
      </c>
      <c r="G66" s="88">
        <f t="shared" si="4"/>
        <v>43983</v>
      </c>
      <c r="H66" s="88">
        <f t="shared" si="4"/>
        <v>44013</v>
      </c>
      <c r="I66" s="88">
        <f t="shared" si="4"/>
        <v>44044</v>
      </c>
      <c r="J66" s="88">
        <f t="shared" si="4"/>
        <v>44075</v>
      </c>
      <c r="K66" s="88">
        <f t="shared" si="4"/>
        <v>44105</v>
      </c>
      <c r="L66" s="88">
        <f t="shared" si="4"/>
        <v>44136</v>
      </c>
      <c r="M66" s="88">
        <f t="shared" si="4"/>
        <v>44166</v>
      </c>
      <c r="N66" s="89" t="str">
        <f>'PATO BRANCO'!N6</f>
        <v>Total</v>
      </c>
      <c r="O66" s="90" t="str">
        <f>'PATO BRANCO'!O6</f>
        <v>Média</v>
      </c>
    </row>
    <row r="67" spans="1:16" s="15" customFormat="1" ht="12.6" customHeight="1" x14ac:dyDescent="0.2">
      <c r="A67" s="203" t="s">
        <v>5</v>
      </c>
      <c r="B67" s="35">
        <v>0</v>
      </c>
      <c r="C67" s="35">
        <v>7000</v>
      </c>
      <c r="D67" s="35">
        <v>8000</v>
      </c>
      <c r="E67" s="35"/>
      <c r="F67" s="35"/>
      <c r="G67" s="35"/>
      <c r="H67" s="35"/>
      <c r="I67" s="35"/>
      <c r="J67" s="35">
        <v>0</v>
      </c>
      <c r="K67" s="35">
        <v>0</v>
      </c>
      <c r="L67" s="35">
        <v>0</v>
      </c>
      <c r="M67" s="35">
        <v>0</v>
      </c>
      <c r="N67" s="235">
        <f t="shared" ref="N67:N75" si="5">SUM(B67:M67)</f>
        <v>15000</v>
      </c>
      <c r="O67" s="104">
        <f>IFERROR(AVERAGEIF(B67:M67,"&gt;0"),"")</f>
        <v>7500</v>
      </c>
    </row>
    <row r="68" spans="1:16" s="15" customFormat="1" ht="12.6" customHeight="1" x14ac:dyDescent="0.2">
      <c r="A68" s="109" t="s">
        <v>527</v>
      </c>
      <c r="B68" s="35">
        <v>0</v>
      </c>
      <c r="C68" s="35">
        <v>389.63</v>
      </c>
      <c r="D68" s="35">
        <v>807</v>
      </c>
      <c r="E68" s="35"/>
      <c r="F68" s="35"/>
      <c r="G68" s="35"/>
      <c r="H68" s="35"/>
      <c r="I68" s="35"/>
      <c r="J68" s="35">
        <v>0</v>
      </c>
      <c r="K68" s="35">
        <v>0</v>
      </c>
      <c r="L68" s="35">
        <v>0</v>
      </c>
      <c r="M68" s="35">
        <v>0</v>
      </c>
      <c r="N68" s="235">
        <f t="shared" si="5"/>
        <v>1196.6300000000001</v>
      </c>
      <c r="O68" s="104">
        <f t="shared" ref="O68:O77" si="6">IFERROR(AVERAGEIF(B68:M68,"&gt;0"),"")</f>
        <v>598.31500000000005</v>
      </c>
    </row>
    <row r="69" spans="1:16" s="15" customFormat="1" ht="12.6" customHeight="1" x14ac:dyDescent="0.2">
      <c r="A69" s="109" t="s">
        <v>321</v>
      </c>
      <c r="B69" s="35">
        <v>0</v>
      </c>
      <c r="C69" s="35">
        <v>0</v>
      </c>
      <c r="D69" s="35">
        <v>0</v>
      </c>
      <c r="E69" s="35"/>
      <c r="F69" s="35"/>
      <c r="G69" s="35"/>
      <c r="H69" s="35"/>
      <c r="I69" s="35"/>
      <c r="J69" s="35">
        <v>0</v>
      </c>
      <c r="K69" s="35">
        <v>0</v>
      </c>
      <c r="L69" s="35">
        <v>0</v>
      </c>
      <c r="M69" s="35">
        <v>0</v>
      </c>
      <c r="N69" s="235">
        <f t="shared" si="5"/>
        <v>0</v>
      </c>
      <c r="O69" s="104" t="str">
        <f t="shared" si="6"/>
        <v/>
      </c>
    </row>
    <row r="70" spans="1:16" s="15" customFormat="1" ht="12.6" customHeight="1" x14ac:dyDescent="0.2">
      <c r="A70" s="109" t="s">
        <v>430</v>
      </c>
      <c r="B70" s="35">
        <v>0</v>
      </c>
      <c r="C70" s="35">
        <v>0</v>
      </c>
      <c r="D70" s="35">
        <v>0</v>
      </c>
      <c r="E70" s="35"/>
      <c r="F70" s="35"/>
      <c r="G70" s="35"/>
      <c r="H70" s="35"/>
      <c r="I70" s="35"/>
      <c r="J70" s="35">
        <v>0</v>
      </c>
      <c r="K70" s="35">
        <v>0</v>
      </c>
      <c r="L70" s="35">
        <v>0</v>
      </c>
      <c r="M70" s="35">
        <v>0</v>
      </c>
      <c r="N70" s="235">
        <f t="shared" si="5"/>
        <v>0</v>
      </c>
      <c r="O70" s="104" t="str">
        <f t="shared" si="6"/>
        <v/>
      </c>
    </row>
    <row r="71" spans="1:16" s="15" customFormat="1" ht="12.6" customHeight="1" x14ac:dyDescent="0.2">
      <c r="A71" s="109" t="s">
        <v>148</v>
      </c>
      <c r="B71" s="35">
        <v>0</v>
      </c>
      <c r="C71" s="35">
        <v>0</v>
      </c>
      <c r="D71" s="35">
        <v>6.44</v>
      </c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235">
        <f t="shared" si="5"/>
        <v>6.44</v>
      </c>
      <c r="O71" s="104">
        <f t="shared" si="6"/>
        <v>6.44</v>
      </c>
    </row>
    <row r="72" spans="1:16" s="15" customFormat="1" ht="12.6" customHeight="1" x14ac:dyDescent="0.2">
      <c r="A72" s="110" t="s">
        <v>61</v>
      </c>
      <c r="B72" s="35">
        <v>2474.9699999999998</v>
      </c>
      <c r="C72" s="35">
        <v>1782.95</v>
      </c>
      <c r="D72" s="35">
        <v>1306</v>
      </c>
      <c r="E72" s="35"/>
      <c r="F72" s="35"/>
      <c r="G72" s="35"/>
      <c r="H72" s="35"/>
      <c r="I72" s="35"/>
      <c r="J72" s="35">
        <v>0</v>
      </c>
      <c r="K72" s="35">
        <v>0</v>
      </c>
      <c r="L72" s="35">
        <v>0</v>
      </c>
      <c r="M72" s="35">
        <v>0</v>
      </c>
      <c r="N72" s="235">
        <f t="shared" si="5"/>
        <v>5563.92</v>
      </c>
      <c r="O72" s="104">
        <f t="shared" si="6"/>
        <v>1854.64</v>
      </c>
    </row>
    <row r="73" spans="1:16" s="15" customFormat="1" ht="12.6" customHeight="1" x14ac:dyDescent="0.2">
      <c r="A73" s="110" t="s">
        <v>3</v>
      </c>
      <c r="B73" s="35">
        <v>326.3</v>
      </c>
      <c r="C73" s="35">
        <v>664</v>
      </c>
      <c r="D73" s="35">
        <v>431.7</v>
      </c>
      <c r="E73" s="35"/>
      <c r="F73" s="35"/>
      <c r="G73" s="35"/>
      <c r="H73" s="35"/>
      <c r="I73" s="35"/>
      <c r="J73" s="35">
        <v>0</v>
      </c>
      <c r="K73" s="35">
        <v>0</v>
      </c>
      <c r="L73" s="35">
        <v>0</v>
      </c>
      <c r="M73" s="35">
        <v>0</v>
      </c>
      <c r="N73" s="270">
        <f t="shared" si="5"/>
        <v>1422</v>
      </c>
      <c r="O73" s="104">
        <f t="shared" si="6"/>
        <v>474</v>
      </c>
    </row>
    <row r="74" spans="1:16" s="15" customFormat="1" ht="12.6" customHeight="1" x14ac:dyDescent="0.2">
      <c r="A74" s="269" t="s">
        <v>508</v>
      </c>
      <c r="B74" s="35">
        <v>0</v>
      </c>
      <c r="C74" s="35">
        <v>0</v>
      </c>
      <c r="D74" s="35">
        <v>3500</v>
      </c>
      <c r="E74" s="35"/>
      <c r="F74" s="35"/>
      <c r="G74" s="35"/>
      <c r="H74" s="35"/>
      <c r="I74" s="35"/>
      <c r="J74" s="35">
        <v>0</v>
      </c>
      <c r="K74" s="35">
        <v>0</v>
      </c>
      <c r="L74" s="35">
        <v>0</v>
      </c>
      <c r="M74" s="35">
        <v>0</v>
      </c>
      <c r="N74" s="275">
        <f t="shared" si="5"/>
        <v>3500</v>
      </c>
      <c r="O74" s="104">
        <f t="shared" si="6"/>
        <v>3500</v>
      </c>
    </row>
    <row r="75" spans="1:16" s="15" customFormat="1" ht="12.6" customHeight="1" x14ac:dyDescent="0.2">
      <c r="A75" s="269" t="s">
        <v>155</v>
      </c>
      <c r="B75" s="35">
        <v>24.15</v>
      </c>
      <c r="C75" s="35">
        <v>11.46</v>
      </c>
      <c r="D75" s="35">
        <v>15.53</v>
      </c>
      <c r="E75" s="35"/>
      <c r="F75" s="35"/>
      <c r="G75" s="35"/>
      <c r="H75" s="35"/>
      <c r="I75" s="35"/>
      <c r="J75" s="35">
        <v>0</v>
      </c>
      <c r="K75" s="35">
        <v>0</v>
      </c>
      <c r="L75" s="35">
        <v>0</v>
      </c>
      <c r="M75" s="35">
        <v>0</v>
      </c>
      <c r="N75" s="275">
        <f t="shared" si="5"/>
        <v>51.14</v>
      </c>
      <c r="O75" s="104">
        <f t="shared" si="6"/>
        <v>17.046666666666667</v>
      </c>
    </row>
    <row r="76" spans="1:16" s="15" customFormat="1" ht="12.6" customHeight="1" x14ac:dyDescent="0.2">
      <c r="A76" s="269" t="s">
        <v>652</v>
      </c>
      <c r="B76" s="35"/>
      <c r="C76" s="35">
        <v>1081</v>
      </c>
      <c r="D76" s="35">
        <v>235</v>
      </c>
      <c r="E76" s="35"/>
      <c r="F76" s="35"/>
      <c r="G76" s="35"/>
      <c r="H76" s="35"/>
      <c r="I76" s="35"/>
      <c r="J76" s="35"/>
      <c r="K76" s="35"/>
      <c r="L76" s="35"/>
      <c r="M76" s="35"/>
      <c r="N76" s="275"/>
      <c r="O76" s="104">
        <f>IFERROR(AVERAGEIF(B76:M76,"&gt;0"),"")</f>
        <v>658</v>
      </c>
    </row>
    <row r="77" spans="1:16" s="15" customFormat="1" ht="12.6" customHeight="1" x14ac:dyDescent="0.2">
      <c r="A77" s="269" t="s">
        <v>517</v>
      </c>
      <c r="B77" s="35">
        <v>0</v>
      </c>
      <c r="C77" s="35">
        <v>0</v>
      </c>
      <c r="D77" s="35">
        <v>0</v>
      </c>
      <c r="E77" s="35"/>
      <c r="F77" s="35"/>
      <c r="G77" s="35"/>
      <c r="H77" s="35"/>
      <c r="I77" s="35"/>
      <c r="J77" s="35">
        <v>0</v>
      </c>
      <c r="K77" s="35">
        <v>0</v>
      </c>
      <c r="L77" s="35">
        <v>0</v>
      </c>
      <c r="M77" s="35">
        <v>0</v>
      </c>
      <c r="N77" s="275">
        <f>SUM(B77:M77)</f>
        <v>0</v>
      </c>
      <c r="O77" s="104" t="str">
        <f t="shared" si="6"/>
        <v/>
      </c>
    </row>
    <row r="78" spans="1:16" s="15" customFormat="1" ht="12.6" customHeight="1" thickBot="1" x14ac:dyDescent="0.25">
      <c r="A78" s="198" t="s">
        <v>1</v>
      </c>
      <c r="B78" s="199">
        <f t="shared" ref="B78:G78" si="7">SUM(B67:B77)</f>
        <v>2825.42</v>
      </c>
      <c r="C78" s="199">
        <f t="shared" si="7"/>
        <v>10929.039999999999</v>
      </c>
      <c r="D78" s="199">
        <f t="shared" si="7"/>
        <v>14301.670000000002</v>
      </c>
      <c r="E78" s="199">
        <f t="shared" si="7"/>
        <v>0</v>
      </c>
      <c r="F78" s="199">
        <f t="shared" si="7"/>
        <v>0</v>
      </c>
      <c r="G78" s="199">
        <f t="shared" si="7"/>
        <v>0</v>
      </c>
      <c r="H78" s="199">
        <f t="shared" ref="H78:M78" si="8">SUM(H67:H77)</f>
        <v>0</v>
      </c>
      <c r="I78" s="199">
        <f t="shared" si="8"/>
        <v>0</v>
      </c>
      <c r="J78" s="199">
        <f t="shared" si="8"/>
        <v>0</v>
      </c>
      <c r="K78" s="199">
        <f>SUM(K67:K77)</f>
        <v>0</v>
      </c>
      <c r="L78" s="199">
        <f>SUM(L67:L77)</f>
        <v>0</v>
      </c>
      <c r="M78" s="199">
        <f t="shared" si="8"/>
        <v>0</v>
      </c>
      <c r="N78" s="200">
        <f>SUM(B78:M78)</f>
        <v>28056.13</v>
      </c>
      <c r="O78" s="294">
        <f>IFERROR(AVERAGEIF(B78:M78,"&gt;0"),"")</f>
        <v>9352.0433333333331</v>
      </c>
    </row>
    <row r="79" spans="1:16" s="15" customFormat="1" ht="12.6" customHeight="1" thickBot="1" x14ac:dyDescent="0.2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0"/>
      <c r="O79" s="18"/>
    </row>
    <row r="80" spans="1:16" s="21" customFormat="1" ht="12.6" customHeight="1" thickBot="1" x14ac:dyDescent="0.25">
      <c r="A80" s="201" t="s">
        <v>9</v>
      </c>
      <c r="B80" s="181">
        <f>'[2]2020'!C47</f>
        <v>5059.1499999999996</v>
      </c>
      <c r="C80" s="181">
        <f>'[2]2020'!D47</f>
        <v>6750.95</v>
      </c>
      <c r="D80" s="181">
        <f>'[2]2020'!E47</f>
        <v>11965.9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f>'[2]2020'!K47</f>
        <v>0</v>
      </c>
      <c r="K80" s="181">
        <f>'[2]2020'!L47</f>
        <v>0</v>
      </c>
      <c r="L80" s="181">
        <f>'[2]2020'!M47</f>
        <v>0</v>
      </c>
      <c r="M80" s="181">
        <f>'[2]2020'!N47</f>
        <v>0</v>
      </c>
      <c r="N80" s="19"/>
      <c r="O80" s="19"/>
      <c r="P80" s="20"/>
    </row>
    <row r="81" spans="5:5" ht="12.6" customHeight="1" x14ac:dyDescent="0.2"/>
    <row r="82" spans="5:5" x14ac:dyDescent="0.2">
      <c r="E82" s="238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5"/>
  <dimension ref="A1:O66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6.85546875" customWidth="1"/>
    <col min="2" max="2" width="8.5703125" customWidth="1"/>
    <col min="3" max="3" width="8.85546875" customWidth="1"/>
    <col min="4" max="5" width="8.5703125" customWidth="1"/>
    <col min="6" max="6" width="8.42578125" customWidth="1"/>
    <col min="7" max="7" width="8.7109375" customWidth="1"/>
    <col min="8" max="8" width="8.42578125" customWidth="1"/>
    <col min="9" max="9" width="8.85546875" customWidth="1"/>
    <col min="10" max="10" width="8" customWidth="1"/>
    <col min="11" max="11" width="10.7109375" customWidth="1"/>
    <col min="12" max="12" width="10.5703125" customWidth="1"/>
    <col min="13" max="13" width="10" customWidth="1"/>
    <col min="14" max="14" width="10" style="215" bestFit="1" customWidth="1"/>
    <col min="15" max="15" width="10" bestFit="1" customWidth="1"/>
  </cols>
  <sheetData>
    <row r="1" spans="1:15" ht="12.6" customHeight="1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ht="12.6" customHeight="1" thickBot="1" x14ac:dyDescent="0.25">
      <c r="A2" s="513" t="s">
        <v>646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1:15" ht="12.6" customHeight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36"/>
      <c r="O3" s="8"/>
    </row>
    <row r="4" spans="1:15" s="1" customFormat="1" ht="12.6" customHeight="1" thickBot="1" x14ac:dyDescent="0.25">
      <c r="A4" s="595" t="s">
        <v>25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7"/>
    </row>
    <row r="5" spans="1:15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10"/>
      <c r="O5" s="2"/>
    </row>
    <row r="6" spans="1:15" s="73" customFormat="1" ht="12.6" customHeight="1" thickBot="1" x14ac:dyDescent="0.25">
      <c r="A6" s="9" t="s">
        <v>0</v>
      </c>
      <c r="B6" s="10">
        <v>43831</v>
      </c>
      <c r="C6" s="11">
        <v>43862</v>
      </c>
      <c r="D6" s="11">
        <v>43891</v>
      </c>
      <c r="E6" s="11">
        <v>43922</v>
      </c>
      <c r="F6" s="11">
        <v>43952</v>
      </c>
      <c r="G6" s="11">
        <v>43983</v>
      </c>
      <c r="H6" s="11">
        <v>44013</v>
      </c>
      <c r="I6" s="11">
        <v>44044</v>
      </c>
      <c r="J6" s="11">
        <v>44075</v>
      </c>
      <c r="K6" s="11">
        <v>44105</v>
      </c>
      <c r="L6" s="11">
        <v>44136</v>
      </c>
      <c r="M6" s="11">
        <v>44166</v>
      </c>
      <c r="N6" s="12" t="str">
        <f>APUCARANA!N6</f>
        <v>Total</v>
      </c>
      <c r="O6" s="9" t="str">
        <f>APUCARANA!O6</f>
        <v>Média</v>
      </c>
    </row>
    <row r="7" spans="1:15" s="15" customFormat="1" ht="12.6" customHeight="1" x14ac:dyDescent="0.2">
      <c r="A7" s="103" t="s">
        <v>113</v>
      </c>
      <c r="B7" s="35">
        <v>0</v>
      </c>
      <c r="C7" s="35">
        <v>0</v>
      </c>
      <c r="D7" s="35">
        <v>0</v>
      </c>
      <c r="E7" s="35"/>
      <c r="F7" s="35"/>
      <c r="G7" s="35"/>
      <c r="H7" s="35"/>
      <c r="I7" s="35"/>
      <c r="J7" s="35">
        <v>0</v>
      </c>
      <c r="K7" s="35">
        <v>0</v>
      </c>
      <c r="L7" s="35">
        <v>0</v>
      </c>
      <c r="M7" s="35">
        <v>0</v>
      </c>
      <c r="N7" s="235">
        <f t="shared" ref="N7:N13" si="0">SUM(B7:M7)</f>
        <v>0</v>
      </c>
      <c r="O7" s="104" t="str">
        <f>IFERROR(AVERAGEIF(B7:M7,"&gt;0"),"")</f>
        <v/>
      </c>
    </row>
    <row r="8" spans="1:15" s="15" customFormat="1" ht="12.6" customHeight="1" x14ac:dyDescent="0.2">
      <c r="A8" s="103" t="s">
        <v>595</v>
      </c>
      <c r="B8" s="35">
        <v>300</v>
      </c>
      <c r="C8" s="35">
        <v>0</v>
      </c>
      <c r="D8" s="35">
        <v>0</v>
      </c>
      <c r="E8" s="35"/>
      <c r="F8" s="35"/>
      <c r="G8" s="35"/>
      <c r="H8" s="35"/>
      <c r="I8" s="35"/>
      <c r="J8" s="35">
        <v>0</v>
      </c>
      <c r="K8" s="35">
        <v>0</v>
      </c>
      <c r="L8" s="35">
        <v>0</v>
      </c>
      <c r="M8" s="35">
        <v>0</v>
      </c>
      <c r="N8" s="235">
        <f t="shared" si="0"/>
        <v>300</v>
      </c>
      <c r="O8" s="104">
        <f t="shared" ref="O8:O51" si="1">IFERROR(AVERAGEIF(B8:M8,"&gt;0"),"")</f>
        <v>300</v>
      </c>
    </row>
    <row r="9" spans="1:15" s="25" customFormat="1" ht="12.6" customHeight="1" x14ac:dyDescent="0.2">
      <c r="A9" s="103" t="s">
        <v>614</v>
      </c>
      <c r="B9" s="35">
        <v>0</v>
      </c>
      <c r="C9" s="35">
        <v>0</v>
      </c>
      <c r="D9" s="35">
        <v>0</v>
      </c>
      <c r="E9" s="35"/>
      <c r="F9" s="35"/>
      <c r="G9" s="35"/>
      <c r="H9" s="35"/>
      <c r="I9" s="35"/>
      <c r="J9" s="35">
        <v>0</v>
      </c>
      <c r="K9" s="35">
        <v>0</v>
      </c>
      <c r="L9" s="35">
        <v>0</v>
      </c>
      <c r="M9" s="35">
        <v>0</v>
      </c>
      <c r="N9" s="179">
        <f t="shared" si="0"/>
        <v>0</v>
      </c>
      <c r="O9" s="104" t="str">
        <f t="shared" si="1"/>
        <v/>
      </c>
    </row>
    <row r="10" spans="1:15" s="15" customFormat="1" ht="12.6" customHeight="1" x14ac:dyDescent="0.2">
      <c r="A10" s="103" t="s">
        <v>411</v>
      </c>
      <c r="B10" s="35">
        <v>0</v>
      </c>
      <c r="C10" s="35">
        <v>1157</v>
      </c>
      <c r="D10" s="35">
        <v>0</v>
      </c>
      <c r="E10" s="35"/>
      <c r="F10" s="35"/>
      <c r="G10" s="35"/>
      <c r="H10" s="35"/>
      <c r="I10" s="35"/>
      <c r="J10" s="35">
        <v>0</v>
      </c>
      <c r="K10" s="35">
        <v>0</v>
      </c>
      <c r="L10" s="35">
        <v>0</v>
      </c>
      <c r="M10" s="35">
        <v>0</v>
      </c>
      <c r="N10" s="235">
        <f t="shared" si="0"/>
        <v>1157</v>
      </c>
      <c r="O10" s="104">
        <f t="shared" si="1"/>
        <v>1157</v>
      </c>
    </row>
    <row r="11" spans="1:15" s="15" customFormat="1" ht="12.6" customHeight="1" x14ac:dyDescent="0.2">
      <c r="A11" s="103" t="s">
        <v>149</v>
      </c>
      <c r="B11" s="35">
        <v>0</v>
      </c>
      <c r="C11" s="35">
        <v>0</v>
      </c>
      <c r="D11" s="35">
        <v>0</v>
      </c>
      <c r="E11" s="35"/>
      <c r="F11" s="35"/>
      <c r="G11" s="35"/>
      <c r="H11" s="35"/>
      <c r="I11" s="35"/>
      <c r="J11" s="35">
        <v>0</v>
      </c>
      <c r="K11" s="35">
        <v>0</v>
      </c>
      <c r="L11" s="35">
        <v>0</v>
      </c>
      <c r="M11" s="35">
        <v>0</v>
      </c>
      <c r="N11" s="235">
        <f t="shared" si="0"/>
        <v>0</v>
      </c>
      <c r="O11" s="104" t="str">
        <f t="shared" si="1"/>
        <v/>
      </c>
    </row>
    <row r="12" spans="1:15" s="15" customFormat="1" ht="12.6" customHeight="1" x14ac:dyDescent="0.2">
      <c r="A12" s="103" t="s">
        <v>696</v>
      </c>
      <c r="B12" s="35">
        <v>0</v>
      </c>
      <c r="C12" s="35">
        <v>0</v>
      </c>
      <c r="D12" s="35">
        <v>0</v>
      </c>
      <c r="E12" s="35"/>
      <c r="F12" s="35"/>
      <c r="G12" s="35"/>
      <c r="H12" s="35"/>
      <c r="I12" s="35"/>
      <c r="J12" s="35">
        <v>0</v>
      </c>
      <c r="K12" s="35">
        <v>0</v>
      </c>
      <c r="L12" s="35">
        <v>0</v>
      </c>
      <c r="M12" s="35">
        <v>0</v>
      </c>
      <c r="N12" s="235">
        <f t="shared" si="0"/>
        <v>0</v>
      </c>
      <c r="O12" s="104" t="str">
        <f t="shared" si="1"/>
        <v/>
      </c>
    </row>
    <row r="13" spans="1:15" s="15" customFormat="1" ht="12.6" customHeight="1" x14ac:dyDescent="0.2">
      <c r="A13" s="103" t="s">
        <v>253</v>
      </c>
      <c r="B13" s="35">
        <v>0</v>
      </c>
      <c r="C13" s="35">
        <v>1000</v>
      </c>
      <c r="D13" s="35">
        <v>0</v>
      </c>
      <c r="E13" s="35"/>
      <c r="F13" s="35"/>
      <c r="G13" s="35"/>
      <c r="H13" s="35"/>
      <c r="I13" s="35"/>
      <c r="J13" s="35">
        <v>0</v>
      </c>
      <c r="K13" s="35">
        <v>0</v>
      </c>
      <c r="L13" s="35">
        <v>0</v>
      </c>
      <c r="M13" s="35">
        <v>0</v>
      </c>
      <c r="N13" s="235">
        <f t="shared" si="0"/>
        <v>1000</v>
      </c>
      <c r="O13" s="104">
        <f t="shared" si="1"/>
        <v>1000</v>
      </c>
    </row>
    <row r="14" spans="1:15" s="15" customFormat="1" ht="12.6" customHeight="1" x14ac:dyDescent="0.2">
      <c r="A14" s="103" t="s">
        <v>276</v>
      </c>
      <c r="B14" s="35">
        <v>0</v>
      </c>
      <c r="C14" s="35">
        <v>0</v>
      </c>
      <c r="D14" s="35">
        <v>0</v>
      </c>
      <c r="E14" s="35"/>
      <c r="F14" s="35"/>
      <c r="G14" s="35"/>
      <c r="H14" s="35"/>
      <c r="I14" s="35"/>
      <c r="J14" s="35">
        <v>0</v>
      </c>
      <c r="K14" s="35">
        <v>0</v>
      </c>
      <c r="L14" s="35">
        <v>0</v>
      </c>
      <c r="M14" s="35">
        <v>0</v>
      </c>
      <c r="N14" s="235">
        <f t="shared" ref="N14:N23" si="2">SUM(B14:M14)</f>
        <v>0</v>
      </c>
      <c r="O14" s="104" t="str">
        <f t="shared" si="1"/>
        <v/>
      </c>
    </row>
    <row r="15" spans="1:15" s="15" customFormat="1" ht="12.6" customHeight="1" x14ac:dyDescent="0.2">
      <c r="A15" s="103" t="s">
        <v>182</v>
      </c>
      <c r="B15" s="35">
        <v>268.88</v>
      </c>
      <c r="C15" s="35">
        <v>0</v>
      </c>
      <c r="D15" s="35">
        <v>0</v>
      </c>
      <c r="E15" s="35"/>
      <c r="F15" s="35"/>
      <c r="G15" s="35"/>
      <c r="H15" s="35"/>
      <c r="I15" s="35"/>
      <c r="J15" s="35">
        <v>0</v>
      </c>
      <c r="K15" s="35">
        <v>0</v>
      </c>
      <c r="L15" s="35">
        <v>0</v>
      </c>
      <c r="M15" s="35">
        <v>0</v>
      </c>
      <c r="N15" s="235">
        <f t="shared" si="2"/>
        <v>268.88</v>
      </c>
      <c r="O15" s="104">
        <f t="shared" si="1"/>
        <v>268.88</v>
      </c>
    </row>
    <row r="16" spans="1:15" s="15" customFormat="1" ht="12.6" customHeight="1" x14ac:dyDescent="0.2">
      <c r="A16" s="103" t="s">
        <v>492</v>
      </c>
      <c r="B16" s="35">
        <v>133.63</v>
      </c>
      <c r="C16" s="35">
        <v>0</v>
      </c>
      <c r="D16" s="35">
        <v>0</v>
      </c>
      <c r="E16" s="35"/>
      <c r="F16" s="35"/>
      <c r="G16" s="35"/>
      <c r="H16" s="35"/>
      <c r="I16" s="35"/>
      <c r="J16" s="35">
        <v>0</v>
      </c>
      <c r="K16" s="35">
        <v>0</v>
      </c>
      <c r="L16" s="35">
        <v>0</v>
      </c>
      <c r="M16" s="35">
        <v>0</v>
      </c>
      <c r="N16" s="235">
        <f t="shared" si="2"/>
        <v>133.63</v>
      </c>
      <c r="O16" s="104">
        <f t="shared" si="1"/>
        <v>133.63</v>
      </c>
    </row>
    <row r="17" spans="1:15" s="15" customFormat="1" ht="12.6" customHeight="1" x14ac:dyDescent="0.2">
      <c r="A17" s="103" t="s">
        <v>346</v>
      </c>
      <c r="B17" s="35">
        <v>0</v>
      </c>
      <c r="C17" s="35">
        <v>0</v>
      </c>
      <c r="D17" s="35">
        <v>0</v>
      </c>
      <c r="E17" s="35"/>
      <c r="F17" s="35"/>
      <c r="G17" s="35"/>
      <c r="H17" s="35"/>
      <c r="I17" s="35"/>
      <c r="J17" s="35">
        <v>0</v>
      </c>
      <c r="K17" s="35">
        <v>0</v>
      </c>
      <c r="L17" s="35">
        <v>0</v>
      </c>
      <c r="M17" s="35">
        <v>0</v>
      </c>
      <c r="N17" s="235">
        <f>SUM(B17:M17)</f>
        <v>0</v>
      </c>
      <c r="O17" s="104" t="str">
        <f t="shared" si="1"/>
        <v/>
      </c>
    </row>
    <row r="18" spans="1:15" s="15" customFormat="1" ht="12.6" customHeight="1" x14ac:dyDescent="0.2">
      <c r="A18" s="103" t="s">
        <v>338</v>
      </c>
      <c r="B18" s="35">
        <v>700</v>
      </c>
      <c r="C18" s="35">
        <v>0</v>
      </c>
      <c r="D18" s="35">
        <v>0</v>
      </c>
      <c r="E18" s="35"/>
      <c r="F18" s="35"/>
      <c r="G18" s="35"/>
      <c r="H18" s="35"/>
      <c r="I18" s="35"/>
      <c r="J18" s="35">
        <v>0</v>
      </c>
      <c r="K18" s="35">
        <v>0</v>
      </c>
      <c r="L18" s="35">
        <v>0</v>
      </c>
      <c r="M18" s="35">
        <v>0</v>
      </c>
      <c r="N18" s="235">
        <f>SUM(B18:M18)</f>
        <v>700</v>
      </c>
      <c r="O18" s="104">
        <f t="shared" si="1"/>
        <v>700</v>
      </c>
    </row>
    <row r="19" spans="1:15" s="15" customFormat="1" ht="12.6" customHeight="1" x14ac:dyDescent="0.2">
      <c r="A19" s="103" t="s">
        <v>67</v>
      </c>
      <c r="B19" s="35">
        <v>0</v>
      </c>
      <c r="C19" s="35">
        <v>0</v>
      </c>
      <c r="D19" s="35">
        <v>0</v>
      </c>
      <c r="E19" s="35"/>
      <c r="F19" s="35"/>
      <c r="G19" s="35"/>
      <c r="H19" s="35"/>
      <c r="I19" s="35"/>
      <c r="J19" s="35">
        <v>0</v>
      </c>
      <c r="K19" s="35">
        <v>0</v>
      </c>
      <c r="L19" s="35">
        <v>0</v>
      </c>
      <c r="M19" s="35">
        <v>0</v>
      </c>
      <c r="N19" s="235">
        <f t="shared" si="2"/>
        <v>0</v>
      </c>
      <c r="O19" s="104" t="str">
        <f t="shared" si="1"/>
        <v/>
      </c>
    </row>
    <row r="20" spans="1:15" s="15" customFormat="1" ht="12.6" customHeight="1" x14ac:dyDescent="0.2">
      <c r="A20" s="103" t="s">
        <v>158</v>
      </c>
      <c r="B20" s="35">
        <v>0</v>
      </c>
      <c r="C20" s="35">
        <v>0</v>
      </c>
      <c r="D20" s="35">
        <v>0</v>
      </c>
      <c r="E20" s="35"/>
      <c r="F20" s="35"/>
      <c r="G20" s="35"/>
      <c r="H20" s="35"/>
      <c r="I20" s="35"/>
      <c r="J20" s="35">
        <v>0</v>
      </c>
      <c r="K20" s="35">
        <v>0</v>
      </c>
      <c r="L20" s="35">
        <v>0</v>
      </c>
      <c r="M20" s="35">
        <v>0</v>
      </c>
      <c r="N20" s="235">
        <f t="shared" si="2"/>
        <v>0</v>
      </c>
      <c r="O20" s="104" t="str">
        <f t="shared" si="1"/>
        <v/>
      </c>
    </row>
    <row r="21" spans="1:15" s="15" customFormat="1" ht="12.6" customHeight="1" x14ac:dyDescent="0.2">
      <c r="A21" s="103" t="s">
        <v>227</v>
      </c>
      <c r="B21" s="35">
        <v>0</v>
      </c>
      <c r="C21" s="35">
        <v>0</v>
      </c>
      <c r="D21" s="35">
        <v>0</v>
      </c>
      <c r="E21" s="35"/>
      <c r="F21" s="35"/>
      <c r="G21" s="35"/>
      <c r="H21" s="35"/>
      <c r="I21" s="35"/>
      <c r="J21" s="35">
        <v>0</v>
      </c>
      <c r="K21" s="35">
        <v>0</v>
      </c>
      <c r="L21" s="35">
        <v>0</v>
      </c>
      <c r="M21" s="35">
        <v>0</v>
      </c>
      <c r="N21" s="235">
        <f t="shared" si="2"/>
        <v>0</v>
      </c>
      <c r="O21" s="104" t="str">
        <f t="shared" si="1"/>
        <v/>
      </c>
    </row>
    <row r="22" spans="1:15" s="15" customFormat="1" ht="12.6" customHeight="1" x14ac:dyDescent="0.2">
      <c r="A22" s="103" t="s">
        <v>632</v>
      </c>
      <c r="B22" s="35">
        <v>0</v>
      </c>
      <c r="C22" s="35">
        <v>0</v>
      </c>
      <c r="D22" s="35">
        <v>0</v>
      </c>
      <c r="E22" s="35"/>
      <c r="F22" s="35"/>
      <c r="G22" s="35"/>
      <c r="H22" s="35"/>
      <c r="I22" s="35"/>
      <c r="J22" s="35">
        <v>0</v>
      </c>
      <c r="K22" s="35">
        <v>0</v>
      </c>
      <c r="L22" s="35">
        <v>0</v>
      </c>
      <c r="M22" s="35">
        <v>0</v>
      </c>
      <c r="N22" s="235">
        <f>SUM(B22:M22)</f>
        <v>0</v>
      </c>
      <c r="O22" s="104" t="str">
        <f t="shared" si="1"/>
        <v/>
      </c>
    </row>
    <row r="23" spans="1:15" s="15" customFormat="1" ht="12.6" customHeight="1" x14ac:dyDescent="0.2">
      <c r="A23" s="103" t="s">
        <v>399</v>
      </c>
      <c r="B23" s="35">
        <v>0</v>
      </c>
      <c r="C23" s="35">
        <v>0</v>
      </c>
      <c r="D23" s="35">
        <v>0</v>
      </c>
      <c r="E23" s="35"/>
      <c r="F23" s="35"/>
      <c r="G23" s="35"/>
      <c r="H23" s="35"/>
      <c r="I23" s="35"/>
      <c r="J23" s="35">
        <v>0</v>
      </c>
      <c r="K23" s="35">
        <v>0</v>
      </c>
      <c r="L23" s="35">
        <v>0</v>
      </c>
      <c r="M23" s="35">
        <v>0</v>
      </c>
      <c r="N23" s="235">
        <f t="shared" si="2"/>
        <v>0</v>
      </c>
      <c r="O23" s="104" t="str">
        <f t="shared" si="1"/>
        <v/>
      </c>
    </row>
    <row r="24" spans="1:15" s="15" customFormat="1" ht="12.6" customHeight="1" x14ac:dyDescent="0.2">
      <c r="A24" s="103" t="s">
        <v>88</v>
      </c>
      <c r="B24" s="35">
        <v>0</v>
      </c>
      <c r="C24" s="35">
        <v>0</v>
      </c>
      <c r="D24" s="35">
        <v>0</v>
      </c>
      <c r="E24" s="35"/>
      <c r="F24" s="35"/>
      <c r="G24" s="35"/>
      <c r="H24" s="35"/>
      <c r="I24" s="35"/>
      <c r="J24" s="35">
        <v>0</v>
      </c>
      <c r="K24" s="35">
        <v>0</v>
      </c>
      <c r="L24" s="35">
        <v>0</v>
      </c>
      <c r="M24" s="35">
        <v>0</v>
      </c>
      <c r="N24" s="235">
        <f t="shared" ref="N24:N52" si="3">SUM(B24:M24)</f>
        <v>0</v>
      </c>
      <c r="O24" s="104" t="str">
        <f t="shared" si="1"/>
        <v/>
      </c>
    </row>
    <row r="25" spans="1:15" s="15" customFormat="1" ht="12.6" customHeight="1" x14ac:dyDescent="0.2">
      <c r="A25" s="103" t="s">
        <v>77</v>
      </c>
      <c r="B25" s="35">
        <v>0</v>
      </c>
      <c r="C25" s="35">
        <v>0</v>
      </c>
      <c r="D25" s="35">
        <v>150</v>
      </c>
      <c r="E25" s="35"/>
      <c r="F25" s="35"/>
      <c r="G25" s="35"/>
      <c r="H25" s="35"/>
      <c r="I25" s="35"/>
      <c r="J25" s="35">
        <v>0</v>
      </c>
      <c r="K25" s="35">
        <v>0</v>
      </c>
      <c r="L25" s="35">
        <v>0</v>
      </c>
      <c r="M25" s="35">
        <v>0</v>
      </c>
      <c r="N25" s="235">
        <f t="shared" si="3"/>
        <v>150</v>
      </c>
      <c r="O25" s="104">
        <f t="shared" si="1"/>
        <v>150</v>
      </c>
    </row>
    <row r="26" spans="1:15" s="15" customFormat="1" ht="12.6" customHeight="1" x14ac:dyDescent="0.2">
      <c r="A26" s="103" t="s">
        <v>111</v>
      </c>
      <c r="B26" s="35">
        <v>35</v>
      </c>
      <c r="C26" s="35">
        <v>0</v>
      </c>
      <c r="D26" s="35">
        <v>158.76</v>
      </c>
      <c r="E26" s="35"/>
      <c r="F26" s="35"/>
      <c r="G26" s="35"/>
      <c r="H26" s="35"/>
      <c r="I26" s="35"/>
      <c r="J26" s="35">
        <v>0</v>
      </c>
      <c r="K26" s="35">
        <v>0</v>
      </c>
      <c r="L26" s="35">
        <v>0</v>
      </c>
      <c r="M26" s="35">
        <v>0</v>
      </c>
      <c r="N26" s="235">
        <f t="shared" si="3"/>
        <v>193.76</v>
      </c>
      <c r="O26" s="104">
        <f t="shared" si="1"/>
        <v>96.88</v>
      </c>
    </row>
    <row r="27" spans="1:15" s="15" customFormat="1" ht="12.6" customHeight="1" x14ac:dyDescent="0.2">
      <c r="A27" s="103" t="s">
        <v>126</v>
      </c>
      <c r="B27" s="35">
        <v>0</v>
      </c>
      <c r="C27" s="35">
        <v>0</v>
      </c>
      <c r="D27" s="35">
        <v>0</v>
      </c>
      <c r="E27" s="35"/>
      <c r="F27" s="35"/>
      <c r="G27" s="35"/>
      <c r="H27" s="35"/>
      <c r="I27" s="35"/>
      <c r="J27" s="35">
        <v>0</v>
      </c>
      <c r="K27" s="35">
        <v>0</v>
      </c>
      <c r="L27" s="35">
        <v>0</v>
      </c>
      <c r="M27" s="35">
        <v>0</v>
      </c>
      <c r="N27" s="235">
        <f t="shared" si="3"/>
        <v>0</v>
      </c>
      <c r="O27" s="104" t="str">
        <f t="shared" si="1"/>
        <v/>
      </c>
    </row>
    <row r="28" spans="1:15" s="15" customFormat="1" ht="12.6" customHeight="1" x14ac:dyDescent="0.2">
      <c r="A28" s="103" t="s">
        <v>69</v>
      </c>
      <c r="B28" s="35">
        <v>0</v>
      </c>
      <c r="C28" s="35">
        <v>0</v>
      </c>
      <c r="D28" s="35">
        <v>0</v>
      </c>
      <c r="E28" s="35"/>
      <c r="F28" s="35"/>
      <c r="G28" s="35"/>
      <c r="H28" s="35"/>
      <c r="I28" s="35"/>
      <c r="J28" s="35">
        <v>0</v>
      </c>
      <c r="K28" s="35">
        <v>0</v>
      </c>
      <c r="L28" s="35">
        <v>0</v>
      </c>
      <c r="M28" s="35">
        <v>0</v>
      </c>
      <c r="N28" s="235">
        <f t="shared" si="3"/>
        <v>0</v>
      </c>
      <c r="O28" s="104" t="str">
        <f t="shared" si="1"/>
        <v/>
      </c>
    </row>
    <row r="29" spans="1:15" s="15" customFormat="1" ht="12.6" customHeight="1" x14ac:dyDescent="0.2">
      <c r="A29" s="103" t="s">
        <v>76</v>
      </c>
      <c r="B29" s="35">
        <v>0</v>
      </c>
      <c r="C29" s="35">
        <v>0</v>
      </c>
      <c r="D29" s="35">
        <v>405</v>
      </c>
      <c r="E29" s="35"/>
      <c r="F29" s="35"/>
      <c r="G29" s="35"/>
      <c r="H29" s="35"/>
      <c r="I29" s="35"/>
      <c r="J29" s="35">
        <v>0</v>
      </c>
      <c r="K29" s="35">
        <v>0</v>
      </c>
      <c r="L29" s="35">
        <v>0</v>
      </c>
      <c r="M29" s="35">
        <v>0</v>
      </c>
      <c r="N29" s="235">
        <f t="shared" si="3"/>
        <v>405</v>
      </c>
      <c r="O29" s="104">
        <f t="shared" si="1"/>
        <v>405</v>
      </c>
    </row>
    <row r="30" spans="1:15" s="15" customFormat="1" ht="12.6" customHeight="1" x14ac:dyDescent="0.2">
      <c r="A30" s="103" t="s">
        <v>413</v>
      </c>
      <c r="B30" s="35">
        <v>0</v>
      </c>
      <c r="C30" s="35">
        <v>0</v>
      </c>
      <c r="D30" s="35">
        <v>0</v>
      </c>
      <c r="E30" s="35"/>
      <c r="F30" s="35"/>
      <c r="G30" s="35"/>
      <c r="H30" s="35"/>
      <c r="I30" s="35"/>
      <c r="J30" s="35">
        <v>0</v>
      </c>
      <c r="K30" s="35">
        <v>0</v>
      </c>
      <c r="L30" s="35">
        <v>0</v>
      </c>
      <c r="M30" s="35">
        <v>0</v>
      </c>
      <c r="N30" s="235">
        <f>SUM(B30:M30)</f>
        <v>0</v>
      </c>
      <c r="O30" s="104" t="str">
        <f t="shared" si="1"/>
        <v/>
      </c>
    </row>
    <row r="31" spans="1:15" s="15" customFormat="1" ht="12.6" customHeight="1" x14ac:dyDescent="0.2">
      <c r="A31" s="103" t="s">
        <v>118</v>
      </c>
      <c r="B31" s="35">
        <v>0</v>
      </c>
      <c r="C31" s="35">
        <v>0</v>
      </c>
      <c r="D31" s="35">
        <v>0</v>
      </c>
      <c r="E31" s="35"/>
      <c r="F31" s="35"/>
      <c r="G31" s="35"/>
      <c r="H31" s="35"/>
      <c r="I31" s="35"/>
      <c r="J31" s="35">
        <v>0</v>
      </c>
      <c r="K31" s="35">
        <v>0</v>
      </c>
      <c r="L31" s="35">
        <v>0</v>
      </c>
      <c r="M31" s="35">
        <v>0</v>
      </c>
      <c r="N31" s="235">
        <f t="shared" si="3"/>
        <v>0</v>
      </c>
      <c r="O31" s="104" t="str">
        <f t="shared" si="1"/>
        <v/>
      </c>
    </row>
    <row r="32" spans="1:15" s="15" customFormat="1" ht="12.6" customHeight="1" x14ac:dyDescent="0.2">
      <c r="A32" s="103" t="s">
        <v>176</v>
      </c>
      <c r="B32" s="35">
        <v>0</v>
      </c>
      <c r="C32" s="35">
        <v>0</v>
      </c>
      <c r="D32" s="35">
        <v>0</v>
      </c>
      <c r="E32" s="35"/>
      <c r="F32" s="35"/>
      <c r="G32" s="35"/>
      <c r="H32" s="35"/>
      <c r="I32" s="35"/>
      <c r="J32" s="35">
        <v>0</v>
      </c>
      <c r="K32" s="35">
        <v>0</v>
      </c>
      <c r="L32" s="35">
        <v>0</v>
      </c>
      <c r="M32" s="35">
        <v>0</v>
      </c>
      <c r="N32" s="235">
        <f t="shared" si="3"/>
        <v>0</v>
      </c>
      <c r="O32" s="104" t="str">
        <f t="shared" si="1"/>
        <v/>
      </c>
    </row>
    <row r="33" spans="1:15" s="15" customFormat="1" ht="12.6" customHeight="1" x14ac:dyDescent="0.2">
      <c r="A33" s="103" t="s">
        <v>132</v>
      </c>
      <c r="B33" s="35">
        <v>0</v>
      </c>
      <c r="C33" s="35">
        <v>0</v>
      </c>
      <c r="D33" s="35">
        <v>0</v>
      </c>
      <c r="E33" s="35"/>
      <c r="F33" s="35"/>
      <c r="G33" s="35"/>
      <c r="H33" s="35"/>
      <c r="I33" s="35"/>
      <c r="J33" s="35">
        <v>0</v>
      </c>
      <c r="K33" s="35">
        <v>0</v>
      </c>
      <c r="L33" s="35">
        <v>0</v>
      </c>
      <c r="M33" s="35">
        <v>0</v>
      </c>
      <c r="N33" s="235">
        <f t="shared" si="3"/>
        <v>0</v>
      </c>
      <c r="O33" s="104" t="str">
        <f t="shared" si="1"/>
        <v/>
      </c>
    </row>
    <row r="34" spans="1:15" s="25" customFormat="1" ht="12.6" customHeight="1" x14ac:dyDescent="0.2">
      <c r="A34" s="260" t="s">
        <v>372</v>
      </c>
      <c r="B34" s="35">
        <v>38.82</v>
      </c>
      <c r="C34" s="35">
        <v>38.82</v>
      </c>
      <c r="D34" s="35">
        <v>38.82</v>
      </c>
      <c r="E34" s="35"/>
      <c r="F34" s="35"/>
      <c r="G34" s="35"/>
      <c r="H34" s="35"/>
      <c r="I34" s="35"/>
      <c r="J34" s="35">
        <v>0</v>
      </c>
      <c r="K34" s="35">
        <v>0</v>
      </c>
      <c r="L34" s="35">
        <v>0</v>
      </c>
      <c r="M34" s="35">
        <v>0</v>
      </c>
      <c r="N34" s="179">
        <f>SUM(B34:M34)</f>
        <v>116.46000000000001</v>
      </c>
      <c r="O34" s="104">
        <f t="shared" si="1"/>
        <v>38.82</v>
      </c>
    </row>
    <row r="35" spans="1:15" s="15" customFormat="1" ht="12.6" customHeight="1" x14ac:dyDescent="0.2">
      <c r="A35" s="103" t="s">
        <v>596</v>
      </c>
      <c r="B35" s="35">
        <v>0</v>
      </c>
      <c r="C35" s="35">
        <v>0</v>
      </c>
      <c r="D35" s="35">
        <v>0</v>
      </c>
      <c r="E35" s="35"/>
      <c r="F35" s="35"/>
      <c r="G35" s="35"/>
      <c r="H35" s="35"/>
      <c r="I35" s="35"/>
      <c r="J35" s="35">
        <v>0</v>
      </c>
      <c r="K35" s="35">
        <v>0</v>
      </c>
      <c r="L35" s="35">
        <v>0</v>
      </c>
      <c r="M35" s="35">
        <v>0</v>
      </c>
      <c r="N35" s="235">
        <f t="shared" si="3"/>
        <v>0</v>
      </c>
      <c r="O35" s="104" t="str">
        <f t="shared" si="1"/>
        <v/>
      </c>
    </row>
    <row r="36" spans="1:15" s="15" customFormat="1" ht="12.6" customHeight="1" x14ac:dyDescent="0.2">
      <c r="A36" s="103" t="s">
        <v>597</v>
      </c>
      <c r="B36" s="35">
        <v>0</v>
      </c>
      <c r="C36" s="35">
        <v>0</v>
      </c>
      <c r="D36" s="35">
        <v>150</v>
      </c>
      <c r="E36" s="35"/>
      <c r="F36" s="35"/>
      <c r="G36" s="35"/>
      <c r="H36" s="35"/>
      <c r="I36" s="35"/>
      <c r="J36" s="35">
        <v>0</v>
      </c>
      <c r="K36" s="35">
        <v>0</v>
      </c>
      <c r="L36" s="35">
        <v>0</v>
      </c>
      <c r="M36" s="35">
        <v>0</v>
      </c>
      <c r="N36" s="235">
        <f t="shared" si="3"/>
        <v>150</v>
      </c>
      <c r="O36" s="104">
        <f t="shared" si="1"/>
        <v>150</v>
      </c>
    </row>
    <row r="37" spans="1:15" s="15" customFormat="1" ht="12.6" customHeight="1" x14ac:dyDescent="0.2">
      <c r="A37" s="103" t="s">
        <v>669</v>
      </c>
      <c r="B37" s="35">
        <v>0</v>
      </c>
      <c r="C37" s="35">
        <v>0</v>
      </c>
      <c r="D37" s="35">
        <v>1800</v>
      </c>
      <c r="E37" s="35"/>
      <c r="F37" s="35"/>
      <c r="G37" s="35"/>
      <c r="H37" s="35"/>
      <c r="I37" s="35"/>
      <c r="J37" s="35">
        <v>0</v>
      </c>
      <c r="K37" s="35">
        <v>0</v>
      </c>
      <c r="L37" s="35">
        <v>0</v>
      </c>
      <c r="M37" s="35">
        <v>0</v>
      </c>
      <c r="N37" s="235">
        <f t="shared" si="3"/>
        <v>1800</v>
      </c>
      <c r="O37" s="104">
        <f t="shared" si="1"/>
        <v>1800</v>
      </c>
    </row>
    <row r="38" spans="1:15" s="15" customFormat="1" ht="12.6" customHeight="1" x14ac:dyDescent="0.2">
      <c r="A38" s="103" t="s">
        <v>537</v>
      </c>
      <c r="B38" s="35">
        <v>0</v>
      </c>
      <c r="C38" s="35">
        <v>0</v>
      </c>
      <c r="D38" s="35">
        <v>265</v>
      </c>
      <c r="E38" s="35"/>
      <c r="F38" s="35"/>
      <c r="G38" s="35"/>
      <c r="H38" s="35"/>
      <c r="I38" s="35"/>
      <c r="J38" s="35">
        <v>0</v>
      </c>
      <c r="K38" s="35">
        <v>0</v>
      </c>
      <c r="L38" s="35">
        <v>0</v>
      </c>
      <c r="M38" s="35">
        <v>0</v>
      </c>
      <c r="N38" s="235">
        <f t="shared" si="3"/>
        <v>265</v>
      </c>
      <c r="O38" s="104">
        <f t="shared" si="1"/>
        <v>265</v>
      </c>
    </row>
    <row r="39" spans="1:15" s="15" customFormat="1" ht="12.6" customHeight="1" x14ac:dyDescent="0.2">
      <c r="A39" s="103" t="s">
        <v>501</v>
      </c>
      <c r="B39" s="35">
        <v>25.8</v>
      </c>
      <c r="C39" s="35">
        <v>0</v>
      </c>
      <c r="D39" s="35">
        <v>227.05</v>
      </c>
      <c r="E39" s="35"/>
      <c r="F39" s="35"/>
      <c r="G39" s="35"/>
      <c r="H39" s="35"/>
      <c r="I39" s="35"/>
      <c r="J39" s="35">
        <v>0</v>
      </c>
      <c r="K39" s="35">
        <v>0</v>
      </c>
      <c r="L39" s="35">
        <v>0</v>
      </c>
      <c r="M39" s="35">
        <v>0</v>
      </c>
      <c r="N39" s="235">
        <f t="shared" si="3"/>
        <v>252.85000000000002</v>
      </c>
      <c r="O39" s="104">
        <f t="shared" si="1"/>
        <v>126.42500000000001</v>
      </c>
    </row>
    <row r="40" spans="1:15" s="15" customFormat="1" ht="12.6" customHeight="1" x14ac:dyDescent="0.2">
      <c r="A40" s="103" t="s">
        <v>95</v>
      </c>
      <c r="B40" s="35">
        <v>153.82</v>
      </c>
      <c r="C40" s="35">
        <v>283.2</v>
      </c>
      <c r="D40" s="35">
        <v>211.69</v>
      </c>
      <c r="E40" s="35"/>
      <c r="F40" s="35"/>
      <c r="G40" s="35"/>
      <c r="H40" s="35"/>
      <c r="I40" s="35"/>
      <c r="J40" s="35">
        <v>0</v>
      </c>
      <c r="K40" s="35">
        <v>0</v>
      </c>
      <c r="L40" s="35">
        <v>0</v>
      </c>
      <c r="M40" s="35">
        <v>0</v>
      </c>
      <c r="N40" s="235">
        <f t="shared" si="3"/>
        <v>648.71</v>
      </c>
      <c r="O40" s="104">
        <f t="shared" si="1"/>
        <v>216.23666666666668</v>
      </c>
    </row>
    <row r="41" spans="1:15" s="15" customFormat="1" ht="12.6" customHeight="1" x14ac:dyDescent="0.2">
      <c r="A41" s="103" t="s">
        <v>353</v>
      </c>
      <c r="B41" s="35">
        <v>0</v>
      </c>
      <c r="C41" s="35">
        <v>0</v>
      </c>
      <c r="D41" s="35">
        <v>0</v>
      </c>
      <c r="E41" s="35"/>
      <c r="F41" s="35"/>
      <c r="G41" s="35"/>
      <c r="H41" s="35"/>
      <c r="I41" s="35"/>
      <c r="J41" s="35">
        <v>0</v>
      </c>
      <c r="K41" s="35">
        <v>0</v>
      </c>
      <c r="L41" s="35">
        <v>0</v>
      </c>
      <c r="M41" s="35">
        <v>0</v>
      </c>
      <c r="N41" s="235">
        <f t="shared" si="3"/>
        <v>0</v>
      </c>
      <c r="O41" s="104" t="str">
        <f t="shared" si="1"/>
        <v/>
      </c>
    </row>
    <row r="42" spans="1:15" s="15" customFormat="1" ht="12.6" customHeight="1" x14ac:dyDescent="0.2">
      <c r="A42" s="103" t="s">
        <v>98</v>
      </c>
      <c r="B42" s="35">
        <v>0</v>
      </c>
      <c r="C42" s="35">
        <v>0</v>
      </c>
      <c r="D42" s="35">
        <v>200</v>
      </c>
      <c r="E42" s="35"/>
      <c r="F42" s="35"/>
      <c r="G42" s="35"/>
      <c r="H42" s="35"/>
      <c r="I42" s="35"/>
      <c r="J42" s="35">
        <v>0</v>
      </c>
      <c r="K42" s="35">
        <v>0</v>
      </c>
      <c r="L42" s="35">
        <v>0</v>
      </c>
      <c r="M42" s="35">
        <v>0</v>
      </c>
      <c r="N42" s="235">
        <f t="shared" si="3"/>
        <v>200</v>
      </c>
      <c r="O42" s="104">
        <f t="shared" si="1"/>
        <v>200</v>
      </c>
    </row>
    <row r="43" spans="1:15" s="15" customFormat="1" ht="12.6" customHeight="1" x14ac:dyDescent="0.2">
      <c r="A43" s="103" t="s">
        <v>74</v>
      </c>
      <c r="B43" s="35">
        <v>95</v>
      </c>
      <c r="C43" s="35">
        <v>0</v>
      </c>
      <c r="D43" s="35">
        <v>190</v>
      </c>
      <c r="E43" s="35"/>
      <c r="F43" s="35"/>
      <c r="G43" s="35"/>
      <c r="H43" s="35"/>
      <c r="I43" s="35"/>
      <c r="J43" s="35">
        <v>0</v>
      </c>
      <c r="K43" s="35">
        <v>0</v>
      </c>
      <c r="L43" s="35">
        <v>0</v>
      </c>
      <c r="M43" s="35">
        <v>0</v>
      </c>
      <c r="N43" s="235">
        <f t="shared" si="3"/>
        <v>285</v>
      </c>
      <c r="O43" s="104">
        <f t="shared" si="1"/>
        <v>142.5</v>
      </c>
    </row>
    <row r="44" spans="1:15" s="15" customFormat="1" ht="12.6" customHeight="1" x14ac:dyDescent="0.2">
      <c r="A44" s="103" t="s">
        <v>427</v>
      </c>
      <c r="B44" s="35">
        <v>0</v>
      </c>
      <c r="C44" s="35">
        <v>0</v>
      </c>
      <c r="D44" s="35">
        <v>0</v>
      </c>
      <c r="E44" s="35"/>
      <c r="F44" s="35"/>
      <c r="G44" s="35"/>
      <c r="H44" s="35"/>
      <c r="I44" s="35"/>
      <c r="J44" s="35">
        <v>0</v>
      </c>
      <c r="K44" s="35">
        <v>0</v>
      </c>
      <c r="L44" s="35">
        <v>0</v>
      </c>
      <c r="M44" s="35">
        <v>0</v>
      </c>
      <c r="N44" s="235">
        <f t="shared" si="3"/>
        <v>0</v>
      </c>
      <c r="O44" s="104" t="str">
        <f t="shared" si="1"/>
        <v/>
      </c>
    </row>
    <row r="45" spans="1:15" s="15" customFormat="1" ht="12.6" customHeight="1" x14ac:dyDescent="0.2">
      <c r="A45" s="103" t="s">
        <v>75</v>
      </c>
      <c r="B45" s="35">
        <v>1333.6</v>
      </c>
      <c r="C45" s="35">
        <v>1278.29</v>
      </c>
      <c r="D45" s="35">
        <v>1333.87</v>
      </c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235">
        <f t="shared" si="3"/>
        <v>3945.7599999999998</v>
      </c>
      <c r="O45" s="104">
        <f t="shared" si="1"/>
        <v>1315.2533333333333</v>
      </c>
    </row>
    <row r="46" spans="1:15" s="15" customFormat="1" ht="12.6" customHeight="1" x14ac:dyDescent="0.2">
      <c r="A46" s="103" t="s">
        <v>598</v>
      </c>
      <c r="B46" s="35">
        <v>0</v>
      </c>
      <c r="C46" s="35">
        <v>0</v>
      </c>
      <c r="D46" s="35">
        <v>0</v>
      </c>
      <c r="E46" s="35"/>
      <c r="F46" s="35"/>
      <c r="G46" s="35"/>
      <c r="H46" s="35"/>
      <c r="I46" s="35"/>
      <c r="J46" s="35">
        <v>0</v>
      </c>
      <c r="K46" s="35">
        <v>0</v>
      </c>
      <c r="L46" s="35">
        <v>0</v>
      </c>
      <c r="M46" s="35">
        <v>0</v>
      </c>
      <c r="N46" s="235">
        <f t="shared" si="3"/>
        <v>0</v>
      </c>
      <c r="O46" s="104" t="str">
        <f t="shared" si="1"/>
        <v/>
      </c>
    </row>
    <row r="47" spans="1:15" s="15" customFormat="1" ht="12.6" customHeight="1" x14ac:dyDescent="0.2">
      <c r="A47" s="103" t="s">
        <v>151</v>
      </c>
      <c r="B47" s="35">
        <v>0</v>
      </c>
      <c r="C47" s="35">
        <v>0</v>
      </c>
      <c r="D47" s="35">
        <v>0</v>
      </c>
      <c r="E47" s="35"/>
      <c r="F47" s="35"/>
      <c r="G47" s="35"/>
      <c r="H47" s="35"/>
      <c r="I47" s="35"/>
      <c r="J47" s="35">
        <v>0</v>
      </c>
      <c r="K47" s="35">
        <v>0</v>
      </c>
      <c r="L47" s="35">
        <v>0</v>
      </c>
      <c r="M47" s="35">
        <v>0</v>
      </c>
      <c r="N47" s="235">
        <f t="shared" si="3"/>
        <v>0</v>
      </c>
      <c r="O47" s="104" t="str">
        <f t="shared" si="1"/>
        <v/>
      </c>
    </row>
    <row r="48" spans="1:15" s="15" customFormat="1" ht="12.6" customHeight="1" x14ac:dyDescent="0.2">
      <c r="A48" s="103" t="s">
        <v>599</v>
      </c>
      <c r="B48" s="35">
        <v>0</v>
      </c>
      <c r="C48" s="35">
        <v>0</v>
      </c>
      <c r="D48" s="35">
        <v>0</v>
      </c>
      <c r="E48" s="35"/>
      <c r="F48" s="35"/>
      <c r="G48" s="35"/>
      <c r="H48" s="35"/>
      <c r="I48" s="35"/>
      <c r="J48" s="35">
        <v>0</v>
      </c>
      <c r="K48" s="35">
        <v>0</v>
      </c>
      <c r="L48" s="35">
        <v>0</v>
      </c>
      <c r="M48" s="35">
        <v>0</v>
      </c>
      <c r="N48" s="235">
        <f t="shared" si="3"/>
        <v>0</v>
      </c>
      <c r="O48" s="104" t="str">
        <f t="shared" si="1"/>
        <v/>
      </c>
    </row>
    <row r="49" spans="1:15" s="15" customFormat="1" ht="12.6" customHeight="1" x14ac:dyDescent="0.2">
      <c r="A49" s="103" t="s">
        <v>79</v>
      </c>
      <c r="B49" s="35">
        <v>0</v>
      </c>
      <c r="C49" s="35">
        <v>0</v>
      </c>
      <c r="D49" s="35">
        <v>50</v>
      </c>
      <c r="E49" s="35"/>
      <c r="F49" s="35"/>
      <c r="G49" s="35"/>
      <c r="H49" s="35"/>
      <c r="I49" s="35"/>
      <c r="J49" s="35">
        <v>0</v>
      </c>
      <c r="K49" s="35">
        <v>0</v>
      </c>
      <c r="L49" s="35">
        <v>0</v>
      </c>
      <c r="M49" s="35">
        <v>0</v>
      </c>
      <c r="N49" s="235">
        <f t="shared" si="3"/>
        <v>50</v>
      </c>
      <c r="O49" s="104">
        <f t="shared" si="1"/>
        <v>50</v>
      </c>
    </row>
    <row r="50" spans="1:15" s="15" customFormat="1" ht="12.6" customHeight="1" x14ac:dyDescent="0.2">
      <c r="A50" s="103" t="s">
        <v>521</v>
      </c>
      <c r="B50" s="35">
        <v>9.33</v>
      </c>
      <c r="C50" s="35">
        <v>550.58000000000004</v>
      </c>
      <c r="D50" s="35">
        <v>0</v>
      </c>
      <c r="E50" s="35"/>
      <c r="F50" s="35"/>
      <c r="G50" s="35"/>
      <c r="H50" s="35"/>
      <c r="I50" s="35"/>
      <c r="J50" s="35">
        <v>0</v>
      </c>
      <c r="K50" s="35">
        <v>0</v>
      </c>
      <c r="L50" s="35">
        <v>0</v>
      </c>
      <c r="M50" s="35">
        <v>0</v>
      </c>
      <c r="N50" s="235">
        <f t="shared" si="3"/>
        <v>559.91000000000008</v>
      </c>
      <c r="O50" s="104">
        <f t="shared" si="1"/>
        <v>279.95500000000004</v>
      </c>
    </row>
    <row r="51" spans="1:15" s="15" customFormat="1" ht="12.6" customHeight="1" x14ac:dyDescent="0.2">
      <c r="A51" s="103" t="s">
        <v>81</v>
      </c>
      <c r="B51" s="35">
        <v>148.88</v>
      </c>
      <c r="C51" s="35">
        <v>143.37</v>
      </c>
      <c r="D51" s="35">
        <v>143.35</v>
      </c>
      <c r="E51" s="35"/>
      <c r="F51" s="35"/>
      <c r="G51" s="35"/>
      <c r="H51" s="35"/>
      <c r="I51" s="35"/>
      <c r="J51" s="35">
        <v>0</v>
      </c>
      <c r="K51" s="35">
        <v>0</v>
      </c>
      <c r="L51" s="35">
        <v>0</v>
      </c>
      <c r="M51" s="35">
        <v>0</v>
      </c>
      <c r="N51" s="235">
        <f t="shared" si="3"/>
        <v>435.6</v>
      </c>
      <c r="O51" s="104">
        <f t="shared" si="1"/>
        <v>145.20000000000002</v>
      </c>
    </row>
    <row r="52" spans="1:15" s="15" customFormat="1" ht="12.6" customHeight="1" thickBot="1" x14ac:dyDescent="0.25">
      <c r="A52" s="196" t="s">
        <v>1</v>
      </c>
      <c r="B52" s="204">
        <f>SUM(B7:B51)</f>
        <v>3242.7599999999998</v>
      </c>
      <c r="C52" s="204">
        <f>SUM(C7:C51)</f>
        <v>4451.26</v>
      </c>
      <c r="D52" s="204">
        <f t="shared" ref="D52:M52" si="4">SUM(D7:D51)</f>
        <v>5323.5400000000009</v>
      </c>
      <c r="E52" s="204">
        <f t="shared" si="4"/>
        <v>0</v>
      </c>
      <c r="F52" s="204">
        <f t="shared" si="4"/>
        <v>0</v>
      </c>
      <c r="G52" s="204">
        <f t="shared" si="4"/>
        <v>0</v>
      </c>
      <c r="H52" s="204">
        <f t="shared" si="4"/>
        <v>0</v>
      </c>
      <c r="I52" s="204">
        <f t="shared" si="4"/>
        <v>0</v>
      </c>
      <c r="J52" s="204">
        <f t="shared" si="4"/>
        <v>0</v>
      </c>
      <c r="K52" s="204">
        <f t="shared" si="4"/>
        <v>0</v>
      </c>
      <c r="L52" s="204">
        <f t="shared" si="4"/>
        <v>0</v>
      </c>
      <c r="M52" s="204">
        <f t="shared" si="4"/>
        <v>0</v>
      </c>
      <c r="N52" s="204">
        <f t="shared" si="3"/>
        <v>13017.560000000001</v>
      </c>
      <c r="O52" s="305">
        <f>IFERROR(AVERAGEIF(B52:M52,"&gt;0"),"")</f>
        <v>4339.1866666666674</v>
      </c>
    </row>
    <row r="53" spans="1:15" s="15" customFormat="1" ht="12.6" customHeight="1" thickBot="1" x14ac:dyDescent="0.2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5"/>
    </row>
    <row r="54" spans="1:15" s="73" customFormat="1" ht="12.6" customHeight="1" thickBot="1" x14ac:dyDescent="0.25">
      <c r="A54" s="71" t="s">
        <v>2</v>
      </c>
      <c r="B54" s="146">
        <f t="shared" ref="B54:M54" si="5">B6</f>
        <v>43831</v>
      </c>
      <c r="C54" s="147">
        <f t="shared" si="5"/>
        <v>43862</v>
      </c>
      <c r="D54" s="147">
        <f t="shared" si="5"/>
        <v>43891</v>
      </c>
      <c r="E54" s="147">
        <f t="shared" si="5"/>
        <v>43922</v>
      </c>
      <c r="F54" s="147">
        <f t="shared" si="5"/>
        <v>43952</v>
      </c>
      <c r="G54" s="147">
        <f t="shared" si="5"/>
        <v>43983</v>
      </c>
      <c r="H54" s="147">
        <f t="shared" si="5"/>
        <v>44013</v>
      </c>
      <c r="I54" s="147">
        <f t="shared" si="5"/>
        <v>44044</v>
      </c>
      <c r="J54" s="147">
        <f t="shared" si="5"/>
        <v>44075</v>
      </c>
      <c r="K54" s="147">
        <f t="shared" si="5"/>
        <v>44105</v>
      </c>
      <c r="L54" s="147">
        <f t="shared" si="5"/>
        <v>44136</v>
      </c>
      <c r="M54" s="147">
        <f t="shared" si="5"/>
        <v>44166</v>
      </c>
      <c r="N54" s="148" t="str">
        <f>'PATO BRANCO'!N6</f>
        <v>Total</v>
      </c>
      <c r="O54" s="149" t="str">
        <f>'PATO BRANCO'!O6</f>
        <v>Média</v>
      </c>
    </row>
    <row r="55" spans="1:15" s="15" customFormat="1" ht="12.6" customHeight="1" x14ac:dyDescent="0.2">
      <c r="A55" s="203" t="s">
        <v>332</v>
      </c>
      <c r="B55" s="50">
        <v>0</v>
      </c>
      <c r="C55" s="50">
        <v>4000</v>
      </c>
      <c r="D55" s="50">
        <v>4500</v>
      </c>
      <c r="E55" s="50"/>
      <c r="F55" s="50"/>
      <c r="G55" s="50"/>
      <c r="H55" s="50"/>
      <c r="I55" s="50"/>
      <c r="J55" s="50">
        <v>0</v>
      </c>
      <c r="K55" s="50">
        <v>0</v>
      </c>
      <c r="L55" s="50">
        <v>0</v>
      </c>
      <c r="M55" s="50">
        <v>0</v>
      </c>
      <c r="N55" s="237">
        <f t="shared" ref="N55:N64" si="6">SUM(B55:M55)</f>
        <v>8500</v>
      </c>
      <c r="O55" s="104">
        <f>IFERROR(AVERAGEIF(B55:M55,"&gt;0"),"")</f>
        <v>4250</v>
      </c>
    </row>
    <row r="56" spans="1:15" s="15" customFormat="1" ht="12.6" customHeight="1" x14ac:dyDescent="0.2">
      <c r="A56" s="203" t="s">
        <v>292</v>
      </c>
      <c r="B56" s="50">
        <v>0</v>
      </c>
      <c r="C56" s="50">
        <v>8.2799999999999994</v>
      </c>
      <c r="D56" s="50">
        <v>300</v>
      </c>
      <c r="E56" s="50"/>
      <c r="F56" s="50"/>
      <c r="G56" s="50"/>
      <c r="H56" s="50"/>
      <c r="I56" s="50"/>
      <c r="J56" s="50">
        <v>0</v>
      </c>
      <c r="K56" s="50">
        <v>0</v>
      </c>
      <c r="L56" s="50">
        <v>0</v>
      </c>
      <c r="M56" s="50">
        <v>0</v>
      </c>
      <c r="N56" s="237">
        <f t="shared" si="6"/>
        <v>308.27999999999997</v>
      </c>
      <c r="O56" s="104">
        <f t="shared" ref="O56:O63" si="7">IFERROR(AVERAGEIF(B56:M56,"&gt;0"),"")</f>
        <v>154.13999999999999</v>
      </c>
    </row>
    <row r="57" spans="1:15" s="15" customFormat="1" ht="12.6" customHeight="1" x14ac:dyDescent="0.2">
      <c r="A57" s="203" t="s">
        <v>516</v>
      </c>
      <c r="B57" s="50">
        <v>0</v>
      </c>
      <c r="C57" s="50">
        <v>0</v>
      </c>
      <c r="D57" s="50">
        <v>0</v>
      </c>
      <c r="E57" s="50"/>
      <c r="F57" s="50"/>
      <c r="G57" s="50"/>
      <c r="H57" s="50"/>
      <c r="I57" s="50"/>
      <c r="J57" s="50">
        <v>0</v>
      </c>
      <c r="K57" s="50">
        <v>0</v>
      </c>
      <c r="L57" s="50">
        <v>0</v>
      </c>
      <c r="M57" s="50">
        <v>0</v>
      </c>
      <c r="N57" s="237">
        <f>SUM(B57:M57)</f>
        <v>0</v>
      </c>
      <c r="O57" s="104" t="str">
        <f t="shared" si="7"/>
        <v/>
      </c>
    </row>
    <row r="58" spans="1:15" s="15" customFormat="1" ht="12.6" customHeight="1" x14ac:dyDescent="0.2">
      <c r="A58" s="203" t="s">
        <v>321</v>
      </c>
      <c r="B58" s="50">
        <v>0</v>
      </c>
      <c r="C58" s="50">
        <v>0</v>
      </c>
      <c r="D58" s="50">
        <v>0</v>
      </c>
      <c r="E58" s="50"/>
      <c r="F58" s="50"/>
      <c r="G58" s="50"/>
      <c r="H58" s="50"/>
      <c r="I58" s="50"/>
      <c r="J58" s="50">
        <v>0</v>
      </c>
      <c r="K58" s="50">
        <v>0</v>
      </c>
      <c r="L58" s="50">
        <v>0</v>
      </c>
      <c r="M58" s="50">
        <v>0</v>
      </c>
      <c r="N58" s="237">
        <f t="shared" si="6"/>
        <v>0</v>
      </c>
      <c r="O58" s="104" t="str">
        <f t="shared" si="7"/>
        <v/>
      </c>
    </row>
    <row r="59" spans="1:15" s="15" customFormat="1" ht="12.6" customHeight="1" x14ac:dyDescent="0.2">
      <c r="A59" s="177" t="s">
        <v>569</v>
      </c>
      <c r="B59" s="50">
        <v>893</v>
      </c>
      <c r="C59" s="50">
        <v>0</v>
      </c>
      <c r="D59" s="50"/>
      <c r="E59" s="50"/>
      <c r="F59" s="50"/>
      <c r="G59" s="50"/>
      <c r="H59" s="50"/>
      <c r="I59" s="50"/>
      <c r="J59" s="50">
        <v>0</v>
      </c>
      <c r="K59" s="50">
        <v>0</v>
      </c>
      <c r="L59" s="50">
        <v>0</v>
      </c>
      <c r="M59" s="50">
        <v>0</v>
      </c>
      <c r="N59" s="237">
        <f>SUM(B59:M59)</f>
        <v>893</v>
      </c>
      <c r="O59" s="104">
        <f t="shared" si="7"/>
        <v>893</v>
      </c>
    </row>
    <row r="60" spans="1:15" s="15" customFormat="1" ht="12.6" customHeight="1" x14ac:dyDescent="0.2">
      <c r="A60" s="177" t="s">
        <v>61</v>
      </c>
      <c r="B60" s="50">
        <v>0</v>
      </c>
      <c r="C60" s="50">
        <v>0</v>
      </c>
      <c r="D60" s="50"/>
      <c r="E60" s="50"/>
      <c r="F60" s="50"/>
      <c r="G60" s="50"/>
      <c r="H60" s="50"/>
      <c r="I60" s="50"/>
      <c r="J60" s="50">
        <v>0</v>
      </c>
      <c r="K60" s="50">
        <v>0</v>
      </c>
      <c r="L60" s="50">
        <v>0</v>
      </c>
      <c r="M60" s="50">
        <v>0</v>
      </c>
      <c r="N60" s="237">
        <f t="shared" si="6"/>
        <v>0</v>
      </c>
      <c r="O60" s="104" t="str">
        <f t="shared" si="7"/>
        <v/>
      </c>
    </row>
    <row r="61" spans="1:15" s="15" customFormat="1" ht="12.6" customHeight="1" x14ac:dyDescent="0.2">
      <c r="A61" s="177" t="s">
        <v>426</v>
      </c>
      <c r="B61" s="50">
        <v>0</v>
      </c>
      <c r="C61" s="50">
        <v>0</v>
      </c>
      <c r="D61" s="50"/>
      <c r="E61" s="50"/>
      <c r="F61" s="50"/>
      <c r="G61" s="50"/>
      <c r="H61" s="50"/>
      <c r="I61" s="50"/>
      <c r="J61" s="50">
        <v>0</v>
      </c>
      <c r="K61" s="50">
        <v>0</v>
      </c>
      <c r="L61" s="50">
        <v>0</v>
      </c>
      <c r="M61" s="50">
        <v>0</v>
      </c>
      <c r="N61" s="237">
        <f t="shared" si="6"/>
        <v>0</v>
      </c>
      <c r="O61" s="104" t="str">
        <f t="shared" si="7"/>
        <v/>
      </c>
    </row>
    <row r="62" spans="1:15" s="15" customFormat="1" ht="12.6" customHeight="1" x14ac:dyDescent="0.2">
      <c r="A62" s="177" t="s">
        <v>657</v>
      </c>
      <c r="B62" s="50">
        <v>0</v>
      </c>
      <c r="C62" s="50">
        <v>47</v>
      </c>
      <c r="D62" s="50">
        <v>0</v>
      </c>
      <c r="E62" s="50"/>
      <c r="F62" s="50"/>
      <c r="G62" s="50"/>
      <c r="H62" s="50"/>
      <c r="I62" s="50"/>
      <c r="J62" s="50">
        <v>0</v>
      </c>
      <c r="K62" s="50">
        <v>0</v>
      </c>
      <c r="L62" s="50">
        <v>0</v>
      </c>
      <c r="M62" s="50">
        <v>0</v>
      </c>
      <c r="N62" s="237">
        <f t="shared" si="6"/>
        <v>47</v>
      </c>
      <c r="O62" s="104">
        <f t="shared" si="7"/>
        <v>47</v>
      </c>
    </row>
    <row r="63" spans="1:15" s="15" customFormat="1" ht="12.6" customHeight="1" x14ac:dyDescent="0.2">
      <c r="A63" s="110" t="s">
        <v>3</v>
      </c>
      <c r="B63" s="50">
        <v>0</v>
      </c>
      <c r="C63" s="50">
        <v>0</v>
      </c>
      <c r="D63" s="50">
        <v>0</v>
      </c>
      <c r="E63" s="50"/>
      <c r="F63" s="50"/>
      <c r="G63" s="50"/>
      <c r="H63" s="50"/>
      <c r="I63" s="50"/>
      <c r="J63" s="50">
        <v>0</v>
      </c>
      <c r="K63" s="50">
        <v>0</v>
      </c>
      <c r="L63" s="50">
        <v>0</v>
      </c>
      <c r="M63" s="50">
        <v>0</v>
      </c>
      <c r="N63" s="237">
        <f t="shared" si="6"/>
        <v>0</v>
      </c>
      <c r="O63" s="104" t="str">
        <f t="shared" si="7"/>
        <v/>
      </c>
    </row>
    <row r="64" spans="1:15" s="15" customFormat="1" ht="12.6" customHeight="1" thickBot="1" x14ac:dyDescent="0.25">
      <c r="A64" s="198" t="s">
        <v>1</v>
      </c>
      <c r="B64" s="199">
        <f t="shared" ref="B64:M64" si="8">SUM(B55:B63)</f>
        <v>893</v>
      </c>
      <c r="C64" s="199">
        <f t="shared" si="8"/>
        <v>4055.28</v>
      </c>
      <c r="D64" s="199">
        <f t="shared" si="8"/>
        <v>4800</v>
      </c>
      <c r="E64" s="199">
        <f t="shared" si="8"/>
        <v>0</v>
      </c>
      <c r="F64" s="199">
        <f t="shared" si="8"/>
        <v>0</v>
      </c>
      <c r="G64" s="199">
        <f t="shared" si="8"/>
        <v>0</v>
      </c>
      <c r="H64" s="199">
        <f t="shared" si="8"/>
        <v>0</v>
      </c>
      <c r="I64" s="199">
        <f t="shared" si="8"/>
        <v>0</v>
      </c>
      <c r="J64" s="199">
        <f t="shared" si="8"/>
        <v>0</v>
      </c>
      <c r="K64" s="199">
        <f t="shared" si="8"/>
        <v>0</v>
      </c>
      <c r="L64" s="199">
        <f t="shared" si="8"/>
        <v>0</v>
      </c>
      <c r="M64" s="199">
        <f t="shared" si="8"/>
        <v>0</v>
      </c>
      <c r="N64" s="199">
        <f t="shared" si="6"/>
        <v>9748.2800000000007</v>
      </c>
      <c r="O64" s="294">
        <f>IFERROR(AVERAGEIF(B64:M64,"&gt;0"),"")</f>
        <v>3249.4266666666667</v>
      </c>
    </row>
    <row r="65" spans="1:15" s="15" customFormat="1" ht="12.6" customHeight="1" thickBot="1" x14ac:dyDescent="0.2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0"/>
      <c r="O65" s="18"/>
    </row>
    <row r="66" spans="1:15" s="21" customFormat="1" ht="12.6" customHeight="1" thickBot="1" x14ac:dyDescent="0.25">
      <c r="A66" s="205" t="s">
        <v>9</v>
      </c>
      <c r="B66" s="202">
        <f>'[2]2020'!C48</f>
        <v>17914.09</v>
      </c>
      <c r="C66" s="202">
        <f>'[2]2020'!D48</f>
        <v>18747.75</v>
      </c>
      <c r="D66" s="202">
        <f>'[2]2020'!E48</f>
        <v>18027.21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f>'[2]2020'!K48</f>
        <v>0</v>
      </c>
      <c r="K66" s="202">
        <f>'[2]2020'!L48</f>
        <v>0</v>
      </c>
      <c r="L66" s="202">
        <f>'[2]2020'!M48</f>
        <v>0</v>
      </c>
      <c r="M66" s="202">
        <f>'[2]2020'!N48</f>
        <v>0</v>
      </c>
      <c r="N66" s="20"/>
      <c r="O66" s="20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8" firstPageNumber="0" orientation="landscape" horizontalDpi="300" verticalDpi="300" r:id="rId1"/>
  <headerFooter alignWithMargins="0"/>
  <ignoredErrors>
    <ignoredError sqref="B52:M52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6"/>
  <dimension ref="A1:P80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39" style="44" customWidth="1"/>
    <col min="2" max="4" width="10" style="44" bestFit="1" customWidth="1"/>
    <col min="5" max="5" width="10.42578125" style="44" customWidth="1"/>
    <col min="6" max="6" width="10.5703125" style="44" customWidth="1"/>
    <col min="7" max="9" width="11" style="44" bestFit="1" customWidth="1"/>
    <col min="10" max="10" width="9.7109375" style="44" customWidth="1"/>
    <col min="11" max="11" width="10.28515625" style="44" customWidth="1"/>
    <col min="12" max="12" width="9.7109375" style="44" customWidth="1"/>
    <col min="13" max="13" width="10" style="44" bestFit="1" customWidth="1"/>
    <col min="14" max="14" width="11" style="212" bestFit="1" customWidth="1"/>
    <col min="15" max="15" width="11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31" t="str">
        <f>APUCARANA!A2</f>
        <v>Demostrativo de Despesas - JANEIRO 2020 A DEZEMBRO 2020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71" t="s">
        <v>21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194</v>
      </c>
      <c r="B7" s="26">
        <v>28.33</v>
      </c>
      <c r="C7" s="26">
        <v>28.33</v>
      </c>
      <c r="D7" s="26">
        <v>28.33</v>
      </c>
      <c r="E7" s="26"/>
      <c r="F7" s="26"/>
      <c r="G7" s="26"/>
      <c r="H7" s="26"/>
      <c r="I7" s="26"/>
      <c r="J7" s="26">
        <v>0</v>
      </c>
      <c r="K7" s="26">
        <v>0</v>
      </c>
      <c r="L7" s="26">
        <v>0</v>
      </c>
      <c r="M7" s="26">
        <v>0</v>
      </c>
      <c r="N7" s="179">
        <f t="shared" ref="N7:N12" si="0">SUM(B7:M7)</f>
        <v>84.99</v>
      </c>
      <c r="O7" s="104">
        <f>IFERROR(AVERAGEIF(B7:M7,"&gt;0"),"")</f>
        <v>28.33</v>
      </c>
    </row>
    <row r="8" spans="1:15" s="25" customFormat="1" ht="12.6" customHeight="1" x14ac:dyDescent="0.2">
      <c r="A8" s="103" t="s">
        <v>113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>
        <v>0</v>
      </c>
      <c r="K8" s="26">
        <v>0</v>
      </c>
      <c r="L8" s="26">
        <v>0</v>
      </c>
      <c r="M8" s="26">
        <v>0</v>
      </c>
      <c r="N8" s="179">
        <f t="shared" si="0"/>
        <v>0</v>
      </c>
      <c r="O8" s="104" t="str">
        <f t="shared" ref="O8:O58" si="1">IFERROR(AVERAGEIF(B8:M8,"&gt;0"),"")</f>
        <v/>
      </c>
    </row>
    <row r="9" spans="1:15" s="25" customFormat="1" ht="12.6" customHeight="1" x14ac:dyDescent="0.2">
      <c r="A9" s="103" t="s">
        <v>434</v>
      </c>
      <c r="B9" s="26">
        <v>0</v>
      </c>
      <c r="C9" s="26">
        <v>0</v>
      </c>
      <c r="D9" s="26">
        <v>0</v>
      </c>
      <c r="E9" s="26"/>
      <c r="F9" s="26"/>
      <c r="G9" s="26"/>
      <c r="H9" s="26"/>
      <c r="I9" s="26"/>
      <c r="J9" s="26">
        <v>0</v>
      </c>
      <c r="K9" s="26">
        <v>0</v>
      </c>
      <c r="L9" s="26">
        <v>0</v>
      </c>
      <c r="M9" s="26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350</v>
      </c>
      <c r="B10" s="26">
        <v>0</v>
      </c>
      <c r="C10" s="26">
        <v>0</v>
      </c>
      <c r="D10" s="26">
        <v>0</v>
      </c>
      <c r="E10" s="26"/>
      <c r="F10" s="26"/>
      <c r="G10" s="26"/>
      <c r="H10" s="26"/>
      <c r="I10" s="26"/>
      <c r="J10" s="26">
        <v>0</v>
      </c>
      <c r="K10" s="26">
        <v>0</v>
      </c>
      <c r="L10" s="26">
        <v>0</v>
      </c>
      <c r="M10" s="26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614</v>
      </c>
      <c r="B11" s="26">
        <v>0</v>
      </c>
      <c r="C11" s="26">
        <v>0</v>
      </c>
      <c r="D11" s="26">
        <v>890</v>
      </c>
      <c r="E11" s="26"/>
      <c r="F11" s="26"/>
      <c r="G11" s="26"/>
      <c r="H11" s="26"/>
      <c r="I11" s="26"/>
      <c r="J11" s="26">
        <v>0</v>
      </c>
      <c r="K11" s="26">
        <v>0</v>
      </c>
      <c r="L11" s="26">
        <v>0</v>
      </c>
      <c r="M11" s="26">
        <v>0</v>
      </c>
      <c r="N11" s="179">
        <f t="shared" si="0"/>
        <v>890</v>
      </c>
      <c r="O11" s="104">
        <f t="shared" si="1"/>
        <v>890</v>
      </c>
    </row>
    <row r="12" spans="1:15" s="25" customFormat="1" ht="12.6" customHeight="1" x14ac:dyDescent="0.2">
      <c r="A12" s="103" t="s">
        <v>157</v>
      </c>
      <c r="B12" s="26">
        <v>0</v>
      </c>
      <c r="C12" s="26">
        <v>0</v>
      </c>
      <c r="D12" s="26">
        <v>0</v>
      </c>
      <c r="E12" s="26"/>
      <c r="F12" s="26"/>
      <c r="G12" s="26"/>
      <c r="H12" s="26"/>
      <c r="I12" s="26"/>
      <c r="J12" s="26">
        <v>0</v>
      </c>
      <c r="K12" s="26">
        <v>0</v>
      </c>
      <c r="L12" s="26">
        <v>0</v>
      </c>
      <c r="M12" s="26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149</v>
      </c>
      <c r="B13" s="26">
        <v>311.39999999999998</v>
      </c>
      <c r="C13" s="26">
        <v>1200</v>
      </c>
      <c r="D13" s="26">
        <v>0</v>
      </c>
      <c r="E13" s="26"/>
      <c r="F13" s="26"/>
      <c r="G13" s="26"/>
      <c r="H13" s="26"/>
      <c r="I13" s="26"/>
      <c r="J13" s="26">
        <v>0</v>
      </c>
      <c r="K13" s="26">
        <v>0</v>
      </c>
      <c r="L13" s="26">
        <v>0</v>
      </c>
      <c r="M13" s="26">
        <v>0</v>
      </c>
      <c r="N13" s="179">
        <f t="shared" ref="N13:N25" si="2">SUM(B13:M13)</f>
        <v>1511.4</v>
      </c>
      <c r="O13" s="104">
        <f t="shared" si="1"/>
        <v>755.7</v>
      </c>
    </row>
    <row r="14" spans="1:15" s="25" customFormat="1" ht="12.6" customHeight="1" x14ac:dyDescent="0.2">
      <c r="A14" s="103" t="s">
        <v>253</v>
      </c>
      <c r="B14" s="26">
        <v>0</v>
      </c>
      <c r="C14" s="26">
        <v>0</v>
      </c>
      <c r="D14" s="26">
        <v>0</v>
      </c>
      <c r="E14" s="26"/>
      <c r="F14" s="26"/>
      <c r="G14" s="26"/>
      <c r="H14" s="26"/>
      <c r="I14" s="26"/>
      <c r="J14" s="26">
        <v>0</v>
      </c>
      <c r="K14" s="26">
        <v>0</v>
      </c>
      <c r="L14" s="26">
        <v>0</v>
      </c>
      <c r="M14" s="26">
        <v>0</v>
      </c>
      <c r="N14" s="179">
        <f>SUM(B14:M14)</f>
        <v>0</v>
      </c>
      <c r="O14" s="104" t="str">
        <f t="shared" si="1"/>
        <v/>
      </c>
    </row>
    <row r="15" spans="1:15" s="25" customFormat="1" ht="12.6" customHeight="1" x14ac:dyDescent="0.2">
      <c r="A15" s="103" t="s">
        <v>131</v>
      </c>
      <c r="B15" s="26">
        <v>0</v>
      </c>
      <c r="C15" s="26">
        <v>0</v>
      </c>
      <c r="D15" s="26">
        <v>0</v>
      </c>
      <c r="E15" s="26"/>
      <c r="F15" s="26"/>
      <c r="G15" s="26"/>
      <c r="H15" s="26"/>
      <c r="I15" s="26"/>
      <c r="J15" s="26">
        <v>0</v>
      </c>
      <c r="K15" s="26">
        <v>0</v>
      </c>
      <c r="L15" s="26">
        <v>0</v>
      </c>
      <c r="M15" s="26">
        <v>0</v>
      </c>
      <c r="N15" s="179">
        <f>SUM(B15:M15)</f>
        <v>0</v>
      </c>
      <c r="O15" s="104" t="str">
        <f t="shared" si="1"/>
        <v/>
      </c>
    </row>
    <row r="16" spans="1:15" s="25" customFormat="1" ht="12.6" customHeight="1" x14ac:dyDescent="0.2">
      <c r="A16" s="103" t="s">
        <v>182</v>
      </c>
      <c r="B16" s="26">
        <v>0</v>
      </c>
      <c r="C16" s="26">
        <v>0</v>
      </c>
      <c r="D16" s="26">
        <v>314</v>
      </c>
      <c r="E16" s="26"/>
      <c r="F16" s="26"/>
      <c r="G16" s="26"/>
      <c r="H16" s="26"/>
      <c r="I16" s="26"/>
      <c r="J16" s="26">
        <v>0</v>
      </c>
      <c r="K16" s="26">
        <v>0</v>
      </c>
      <c r="L16" s="26">
        <v>0</v>
      </c>
      <c r="M16" s="26">
        <v>0</v>
      </c>
      <c r="N16" s="179">
        <f>SUM(B16:M16)</f>
        <v>314</v>
      </c>
      <c r="O16" s="104">
        <f t="shared" si="1"/>
        <v>314</v>
      </c>
    </row>
    <row r="17" spans="1:15" s="25" customFormat="1" ht="12.6" customHeight="1" x14ac:dyDescent="0.2">
      <c r="A17" s="103" t="s">
        <v>468</v>
      </c>
      <c r="B17" s="26">
        <v>0</v>
      </c>
      <c r="C17" s="26">
        <v>0</v>
      </c>
      <c r="D17" s="26">
        <v>0</v>
      </c>
      <c r="E17" s="26"/>
      <c r="F17" s="26"/>
      <c r="G17" s="26"/>
      <c r="H17" s="26"/>
      <c r="I17" s="26"/>
      <c r="J17" s="26">
        <v>0</v>
      </c>
      <c r="K17" s="26">
        <v>0</v>
      </c>
      <c r="L17" s="26">
        <v>0</v>
      </c>
      <c r="M17" s="26">
        <v>0</v>
      </c>
      <c r="N17" s="179">
        <f t="shared" si="2"/>
        <v>0</v>
      </c>
      <c r="O17" s="104" t="str">
        <f t="shared" si="1"/>
        <v/>
      </c>
    </row>
    <row r="18" spans="1:15" s="25" customFormat="1" ht="12.6" customHeight="1" x14ac:dyDescent="0.2">
      <c r="A18" s="103" t="s">
        <v>80</v>
      </c>
      <c r="B18" s="26">
        <v>0</v>
      </c>
      <c r="C18" s="26">
        <v>574.91999999999996</v>
      </c>
      <c r="D18" s="26">
        <v>543.97</v>
      </c>
      <c r="E18" s="26"/>
      <c r="F18" s="26"/>
      <c r="G18" s="26"/>
      <c r="H18" s="26"/>
      <c r="I18" s="26"/>
      <c r="J18" s="26">
        <v>0</v>
      </c>
      <c r="K18" s="26">
        <v>0</v>
      </c>
      <c r="L18" s="26">
        <v>0</v>
      </c>
      <c r="M18" s="26">
        <v>0</v>
      </c>
      <c r="N18" s="179">
        <f t="shared" si="2"/>
        <v>1118.8899999999999</v>
      </c>
      <c r="O18" s="104">
        <f t="shared" si="1"/>
        <v>559.44499999999994</v>
      </c>
    </row>
    <row r="19" spans="1:15" s="25" customFormat="1" ht="12.6" customHeight="1" x14ac:dyDescent="0.2">
      <c r="A19" s="103" t="s">
        <v>245</v>
      </c>
      <c r="B19" s="26">
        <v>0</v>
      </c>
      <c r="C19" s="26">
        <v>0</v>
      </c>
      <c r="D19" s="26">
        <v>0</v>
      </c>
      <c r="E19" s="26"/>
      <c r="F19" s="26"/>
      <c r="G19" s="26"/>
      <c r="H19" s="26"/>
      <c r="I19" s="26"/>
      <c r="J19" s="26">
        <v>0</v>
      </c>
      <c r="K19" s="26">
        <v>0</v>
      </c>
      <c r="L19" s="26">
        <v>0</v>
      </c>
      <c r="M19" s="26">
        <v>0</v>
      </c>
      <c r="N19" s="179">
        <f t="shared" si="2"/>
        <v>0</v>
      </c>
      <c r="O19" s="104" t="str">
        <f t="shared" si="1"/>
        <v/>
      </c>
    </row>
    <row r="20" spans="1:15" s="25" customFormat="1" ht="12.6" customHeight="1" x14ac:dyDescent="0.2">
      <c r="A20" s="103" t="s">
        <v>67</v>
      </c>
      <c r="B20" s="26">
        <v>0</v>
      </c>
      <c r="C20" s="26">
        <v>0</v>
      </c>
      <c r="D20" s="26">
        <v>215.4</v>
      </c>
      <c r="E20" s="26"/>
      <c r="F20" s="26"/>
      <c r="G20" s="26"/>
      <c r="H20" s="26"/>
      <c r="I20" s="26"/>
      <c r="J20" s="26">
        <v>0</v>
      </c>
      <c r="K20" s="26">
        <v>0</v>
      </c>
      <c r="L20" s="26">
        <v>0</v>
      </c>
      <c r="M20" s="26">
        <v>0</v>
      </c>
      <c r="N20" s="179">
        <f t="shared" si="2"/>
        <v>215.4</v>
      </c>
      <c r="O20" s="104">
        <f t="shared" si="1"/>
        <v>215.4</v>
      </c>
    </row>
    <row r="21" spans="1:15" s="25" customFormat="1" ht="12.6" customHeight="1" x14ac:dyDescent="0.2">
      <c r="A21" s="103" t="s">
        <v>91</v>
      </c>
      <c r="B21" s="26">
        <v>0</v>
      </c>
      <c r="C21" s="26">
        <v>0</v>
      </c>
      <c r="D21" s="26">
        <v>0</v>
      </c>
      <c r="E21" s="26"/>
      <c r="F21" s="26"/>
      <c r="G21" s="26"/>
      <c r="H21" s="26"/>
      <c r="I21" s="26"/>
      <c r="J21" s="26">
        <v>0</v>
      </c>
      <c r="K21" s="26">
        <v>0</v>
      </c>
      <c r="L21" s="26">
        <v>0</v>
      </c>
      <c r="M21" s="26">
        <v>0</v>
      </c>
      <c r="N21" s="179">
        <f t="shared" si="2"/>
        <v>0</v>
      </c>
      <c r="O21" s="104" t="str">
        <f t="shared" si="1"/>
        <v/>
      </c>
    </row>
    <row r="22" spans="1:15" s="25" customFormat="1" ht="12.6" customHeight="1" x14ac:dyDescent="0.2">
      <c r="A22" s="103" t="s">
        <v>191</v>
      </c>
      <c r="B22" s="26">
        <v>0</v>
      </c>
      <c r="C22" s="26">
        <v>0</v>
      </c>
      <c r="D22" s="26">
        <v>0</v>
      </c>
      <c r="E22" s="26"/>
      <c r="F22" s="26"/>
      <c r="G22" s="26"/>
      <c r="H22" s="26"/>
      <c r="I22" s="26"/>
      <c r="J22" s="26">
        <v>0</v>
      </c>
      <c r="K22" s="26">
        <v>0</v>
      </c>
      <c r="L22" s="26">
        <v>0</v>
      </c>
      <c r="M22" s="26">
        <v>0</v>
      </c>
      <c r="N22" s="179">
        <f t="shared" si="2"/>
        <v>0</v>
      </c>
      <c r="O22" s="104" t="str">
        <f t="shared" si="1"/>
        <v/>
      </c>
    </row>
    <row r="23" spans="1:15" s="25" customFormat="1" ht="12.6" customHeight="1" x14ac:dyDescent="0.2">
      <c r="A23" s="103" t="s">
        <v>216</v>
      </c>
      <c r="B23" s="26">
        <v>0</v>
      </c>
      <c r="C23" s="26">
        <v>0</v>
      </c>
      <c r="D23" s="26">
        <v>0</v>
      </c>
      <c r="E23" s="26"/>
      <c r="F23" s="26"/>
      <c r="G23" s="26"/>
      <c r="H23" s="26"/>
      <c r="I23" s="26"/>
      <c r="J23" s="26">
        <v>0</v>
      </c>
      <c r="K23" s="26">
        <v>0</v>
      </c>
      <c r="L23" s="26">
        <v>0</v>
      </c>
      <c r="M23" s="26">
        <v>0</v>
      </c>
      <c r="N23" s="179">
        <f t="shared" si="2"/>
        <v>0</v>
      </c>
      <c r="O23" s="104" t="str">
        <f t="shared" si="1"/>
        <v/>
      </c>
    </row>
    <row r="24" spans="1:15" s="25" customFormat="1" ht="12.6" customHeight="1" x14ac:dyDescent="0.2">
      <c r="A24" s="103" t="s">
        <v>92</v>
      </c>
      <c r="B24" s="26">
        <v>0</v>
      </c>
      <c r="C24" s="26">
        <v>0</v>
      </c>
      <c r="D24" s="26">
        <v>196</v>
      </c>
      <c r="E24" s="26"/>
      <c r="F24" s="26"/>
      <c r="G24" s="26"/>
      <c r="H24" s="26"/>
      <c r="I24" s="26"/>
      <c r="J24" s="26">
        <v>0</v>
      </c>
      <c r="K24" s="26">
        <v>0</v>
      </c>
      <c r="L24" s="26">
        <v>0</v>
      </c>
      <c r="M24" s="26">
        <v>0</v>
      </c>
      <c r="N24" s="179">
        <f t="shared" si="2"/>
        <v>196</v>
      </c>
      <c r="O24" s="104">
        <f t="shared" si="1"/>
        <v>196</v>
      </c>
    </row>
    <row r="25" spans="1:15" s="25" customFormat="1" ht="12.6" customHeight="1" x14ac:dyDescent="0.2">
      <c r="A25" s="103" t="s">
        <v>391</v>
      </c>
      <c r="B25" s="26">
        <v>0</v>
      </c>
      <c r="C25" s="26">
        <v>0</v>
      </c>
      <c r="D25" s="26">
        <v>0</v>
      </c>
      <c r="E25" s="26"/>
      <c r="F25" s="26"/>
      <c r="G25" s="26"/>
      <c r="H25" s="26"/>
      <c r="I25" s="26"/>
      <c r="J25" s="26">
        <v>0</v>
      </c>
      <c r="K25" s="26">
        <v>0</v>
      </c>
      <c r="L25" s="26">
        <v>0</v>
      </c>
      <c r="M25" s="26">
        <v>0</v>
      </c>
      <c r="N25" s="179">
        <f t="shared" si="2"/>
        <v>0</v>
      </c>
      <c r="O25" s="104" t="str">
        <f t="shared" si="1"/>
        <v/>
      </c>
    </row>
    <row r="26" spans="1:15" s="25" customFormat="1" ht="12.6" customHeight="1" x14ac:dyDescent="0.2">
      <c r="A26" s="103" t="s">
        <v>93</v>
      </c>
      <c r="B26" s="26">
        <v>300</v>
      </c>
      <c r="C26" s="26">
        <v>300</v>
      </c>
      <c r="D26" s="26">
        <v>1330</v>
      </c>
      <c r="E26" s="26"/>
      <c r="F26" s="26"/>
      <c r="G26" s="26"/>
      <c r="H26" s="26"/>
      <c r="I26" s="26"/>
      <c r="J26" s="26">
        <v>0</v>
      </c>
      <c r="K26" s="26">
        <v>0</v>
      </c>
      <c r="L26" s="26">
        <v>0</v>
      </c>
      <c r="M26" s="26">
        <v>0</v>
      </c>
      <c r="N26" s="179">
        <f t="shared" ref="N26:N59" si="3">SUM(B26:M26)</f>
        <v>1930</v>
      </c>
      <c r="O26" s="104">
        <f t="shared" si="1"/>
        <v>643.33333333333337</v>
      </c>
    </row>
    <row r="27" spans="1:15" s="25" customFormat="1" ht="12.6" customHeight="1" x14ac:dyDescent="0.2">
      <c r="A27" s="103" t="s">
        <v>482</v>
      </c>
      <c r="B27" s="26">
        <v>0</v>
      </c>
      <c r="C27" s="26">
        <v>0</v>
      </c>
      <c r="D27" s="26">
        <v>0</v>
      </c>
      <c r="E27" s="26"/>
      <c r="F27" s="26"/>
      <c r="G27" s="26"/>
      <c r="H27" s="26"/>
      <c r="I27" s="26"/>
      <c r="J27" s="26">
        <v>0</v>
      </c>
      <c r="K27" s="26">
        <v>0</v>
      </c>
      <c r="L27" s="26">
        <v>0</v>
      </c>
      <c r="M27" s="26">
        <v>0</v>
      </c>
      <c r="N27" s="179">
        <f t="shared" si="3"/>
        <v>0</v>
      </c>
      <c r="O27" s="104" t="str">
        <f t="shared" si="1"/>
        <v/>
      </c>
    </row>
    <row r="28" spans="1:15" s="25" customFormat="1" ht="12.6" customHeight="1" x14ac:dyDescent="0.2">
      <c r="A28" s="103" t="s">
        <v>88</v>
      </c>
      <c r="B28" s="26">
        <v>28</v>
      </c>
      <c r="C28" s="26">
        <v>0</v>
      </c>
      <c r="D28" s="26">
        <v>98</v>
      </c>
      <c r="E28" s="26"/>
      <c r="F28" s="26"/>
      <c r="G28" s="26"/>
      <c r="H28" s="26"/>
      <c r="I28" s="26"/>
      <c r="J28" s="26">
        <v>0</v>
      </c>
      <c r="K28" s="26">
        <v>0</v>
      </c>
      <c r="L28" s="26">
        <v>0</v>
      </c>
      <c r="M28" s="26">
        <v>0</v>
      </c>
      <c r="N28" s="179">
        <f t="shared" si="3"/>
        <v>126</v>
      </c>
      <c r="O28" s="104">
        <f t="shared" si="1"/>
        <v>63</v>
      </c>
    </row>
    <row r="29" spans="1:15" s="25" customFormat="1" ht="12.6" customHeight="1" x14ac:dyDescent="0.2">
      <c r="A29" s="103" t="s">
        <v>384</v>
      </c>
      <c r="B29" s="26">
        <v>0</v>
      </c>
      <c r="C29" s="26">
        <v>0</v>
      </c>
      <c r="D29" s="26">
        <v>3000</v>
      </c>
      <c r="E29" s="26"/>
      <c r="F29" s="26"/>
      <c r="G29" s="26"/>
      <c r="H29" s="26"/>
      <c r="I29" s="26"/>
      <c r="J29" s="26">
        <v>0</v>
      </c>
      <c r="K29" s="26">
        <v>0</v>
      </c>
      <c r="L29" s="26">
        <v>0</v>
      </c>
      <c r="M29" s="26">
        <v>0</v>
      </c>
      <c r="N29" s="179">
        <f t="shared" si="3"/>
        <v>3000</v>
      </c>
      <c r="O29" s="104">
        <f t="shared" si="1"/>
        <v>3000</v>
      </c>
    </row>
    <row r="30" spans="1:15" s="25" customFormat="1" ht="12.6" customHeight="1" x14ac:dyDescent="0.2">
      <c r="A30" s="103" t="s">
        <v>108</v>
      </c>
      <c r="B30" s="26">
        <v>0</v>
      </c>
      <c r="C30" s="26">
        <v>0</v>
      </c>
      <c r="D30" s="26">
        <v>120</v>
      </c>
      <c r="E30" s="26"/>
      <c r="F30" s="26"/>
      <c r="G30" s="26"/>
      <c r="H30" s="26"/>
      <c r="I30" s="26"/>
      <c r="J30" s="26">
        <v>0</v>
      </c>
      <c r="K30" s="26">
        <v>0</v>
      </c>
      <c r="L30" s="26">
        <v>0</v>
      </c>
      <c r="M30" s="26">
        <v>0</v>
      </c>
      <c r="N30" s="179">
        <f t="shared" si="3"/>
        <v>120</v>
      </c>
      <c r="O30" s="104">
        <f t="shared" si="1"/>
        <v>120</v>
      </c>
    </row>
    <row r="31" spans="1:15" s="25" customFormat="1" ht="12.6" customHeight="1" x14ac:dyDescent="0.2">
      <c r="A31" s="103" t="s">
        <v>111</v>
      </c>
      <c r="B31" s="26">
        <v>0</v>
      </c>
      <c r="C31" s="26">
        <v>702.04</v>
      </c>
      <c r="D31" s="26">
        <v>36.54</v>
      </c>
      <c r="E31" s="26"/>
      <c r="F31" s="26"/>
      <c r="G31" s="26"/>
      <c r="H31" s="26"/>
      <c r="I31" s="26"/>
      <c r="J31" s="26">
        <v>0</v>
      </c>
      <c r="K31" s="26">
        <v>0</v>
      </c>
      <c r="L31" s="26">
        <v>0</v>
      </c>
      <c r="M31" s="26">
        <v>0</v>
      </c>
      <c r="N31" s="179">
        <f t="shared" si="3"/>
        <v>738.57999999999993</v>
      </c>
      <c r="O31" s="104">
        <f t="shared" si="1"/>
        <v>369.28999999999996</v>
      </c>
    </row>
    <row r="32" spans="1:15" s="25" customFormat="1" ht="12.6" customHeight="1" x14ac:dyDescent="0.2">
      <c r="A32" s="103" t="s">
        <v>373</v>
      </c>
      <c r="B32" s="26">
        <v>0</v>
      </c>
      <c r="C32" s="26">
        <v>0</v>
      </c>
      <c r="D32" s="26">
        <v>475</v>
      </c>
      <c r="E32" s="26"/>
      <c r="F32" s="26"/>
      <c r="G32" s="26"/>
      <c r="H32" s="26"/>
      <c r="I32" s="26"/>
      <c r="J32" s="26">
        <v>0</v>
      </c>
      <c r="K32" s="26">
        <v>0</v>
      </c>
      <c r="L32" s="26">
        <v>0</v>
      </c>
      <c r="M32" s="26">
        <v>0</v>
      </c>
      <c r="N32" s="179">
        <f t="shared" si="3"/>
        <v>475</v>
      </c>
      <c r="O32" s="104">
        <f t="shared" si="1"/>
        <v>475</v>
      </c>
    </row>
    <row r="33" spans="1:15" s="25" customFormat="1" ht="12.6" customHeight="1" x14ac:dyDescent="0.2">
      <c r="A33" s="103" t="s">
        <v>69</v>
      </c>
      <c r="B33" s="26">
        <v>9</v>
      </c>
      <c r="C33" s="26">
        <v>0</v>
      </c>
      <c r="D33" s="26">
        <v>0</v>
      </c>
      <c r="E33" s="26"/>
      <c r="F33" s="26"/>
      <c r="G33" s="26"/>
      <c r="H33" s="26"/>
      <c r="I33" s="26"/>
      <c r="J33" s="26">
        <v>0</v>
      </c>
      <c r="K33" s="26">
        <v>0</v>
      </c>
      <c r="L33" s="26">
        <v>0</v>
      </c>
      <c r="M33" s="26">
        <v>0</v>
      </c>
      <c r="N33" s="179">
        <f t="shared" si="3"/>
        <v>9</v>
      </c>
      <c r="O33" s="104">
        <f t="shared" si="1"/>
        <v>9</v>
      </c>
    </row>
    <row r="34" spans="1:15" s="25" customFormat="1" ht="12.6" customHeight="1" x14ac:dyDescent="0.2">
      <c r="A34" s="103" t="s">
        <v>123</v>
      </c>
      <c r="B34" s="26">
        <v>0</v>
      </c>
      <c r="C34" s="26">
        <v>0</v>
      </c>
      <c r="D34" s="26">
        <v>0</v>
      </c>
      <c r="E34" s="26"/>
      <c r="F34" s="26"/>
      <c r="G34" s="26"/>
      <c r="H34" s="26"/>
      <c r="I34" s="26"/>
      <c r="J34" s="26">
        <v>0</v>
      </c>
      <c r="K34" s="26">
        <v>0</v>
      </c>
      <c r="L34" s="26">
        <v>0</v>
      </c>
      <c r="M34" s="26">
        <v>0</v>
      </c>
      <c r="N34" s="179">
        <f t="shared" si="3"/>
        <v>0</v>
      </c>
      <c r="O34" s="104" t="str">
        <f t="shared" si="1"/>
        <v/>
      </c>
    </row>
    <row r="35" spans="1:15" s="25" customFormat="1" ht="12.6" customHeight="1" x14ac:dyDescent="0.2">
      <c r="A35" s="103" t="s">
        <v>176</v>
      </c>
      <c r="B35" s="26">
        <v>0</v>
      </c>
      <c r="C35" s="26">
        <v>0</v>
      </c>
      <c r="D35" s="26">
        <v>0</v>
      </c>
      <c r="E35" s="26"/>
      <c r="F35" s="26"/>
      <c r="G35" s="26"/>
      <c r="H35" s="26"/>
      <c r="I35" s="26"/>
      <c r="J35" s="26">
        <v>0</v>
      </c>
      <c r="K35" s="26">
        <v>0</v>
      </c>
      <c r="L35" s="26">
        <v>0</v>
      </c>
      <c r="M35" s="26">
        <v>0</v>
      </c>
      <c r="N35" s="179">
        <f t="shared" si="3"/>
        <v>0</v>
      </c>
      <c r="O35" s="104" t="str">
        <f t="shared" si="1"/>
        <v/>
      </c>
    </row>
    <row r="36" spans="1:15" s="25" customFormat="1" ht="12.6" customHeight="1" x14ac:dyDescent="0.2">
      <c r="A36" s="103" t="s">
        <v>195</v>
      </c>
      <c r="B36" s="26">
        <v>0</v>
      </c>
      <c r="C36" s="26">
        <v>0</v>
      </c>
      <c r="D36" s="26">
        <v>0</v>
      </c>
      <c r="E36" s="26"/>
      <c r="F36" s="26"/>
      <c r="G36" s="26"/>
      <c r="H36" s="26"/>
      <c r="I36" s="26"/>
      <c r="J36" s="26">
        <v>0</v>
      </c>
      <c r="K36" s="26">
        <v>0</v>
      </c>
      <c r="L36" s="26">
        <v>0</v>
      </c>
      <c r="M36" s="26">
        <v>0</v>
      </c>
      <c r="N36" s="179">
        <f t="shared" si="3"/>
        <v>0</v>
      </c>
      <c r="O36" s="104" t="str">
        <f t="shared" si="1"/>
        <v/>
      </c>
    </row>
    <row r="37" spans="1:15" s="25" customFormat="1" ht="12.6" customHeight="1" x14ac:dyDescent="0.2">
      <c r="A37" s="103" t="s">
        <v>181</v>
      </c>
      <c r="B37" s="26">
        <v>250</v>
      </c>
      <c r="C37" s="26">
        <v>0</v>
      </c>
      <c r="D37" s="26">
        <v>400</v>
      </c>
      <c r="E37" s="26"/>
      <c r="F37" s="26"/>
      <c r="G37" s="26"/>
      <c r="H37" s="26"/>
      <c r="I37" s="26"/>
      <c r="J37" s="26">
        <v>0</v>
      </c>
      <c r="K37" s="26">
        <v>0</v>
      </c>
      <c r="L37" s="26">
        <v>0</v>
      </c>
      <c r="M37" s="26">
        <v>0</v>
      </c>
      <c r="N37" s="179">
        <f t="shared" si="3"/>
        <v>650</v>
      </c>
      <c r="O37" s="104">
        <f t="shared" si="1"/>
        <v>325</v>
      </c>
    </row>
    <row r="38" spans="1:15" s="25" customFormat="1" ht="12.6" customHeight="1" x14ac:dyDescent="0.2">
      <c r="A38" s="103" t="s">
        <v>488</v>
      </c>
      <c r="B38" s="26">
        <v>0</v>
      </c>
      <c r="C38" s="26">
        <v>0</v>
      </c>
      <c r="D38" s="26">
        <v>0</v>
      </c>
      <c r="E38" s="26"/>
      <c r="F38" s="26"/>
      <c r="G38" s="26"/>
      <c r="H38" s="26"/>
      <c r="I38" s="26"/>
      <c r="J38" s="26">
        <v>0</v>
      </c>
      <c r="K38" s="26">
        <v>0</v>
      </c>
      <c r="L38" s="26">
        <v>0</v>
      </c>
      <c r="M38" s="26">
        <v>0</v>
      </c>
      <c r="N38" s="179">
        <f t="shared" si="3"/>
        <v>0</v>
      </c>
      <c r="O38" s="104" t="str">
        <f t="shared" si="1"/>
        <v/>
      </c>
    </row>
    <row r="39" spans="1:15" s="25" customFormat="1" ht="12.6" customHeight="1" x14ac:dyDescent="0.2">
      <c r="A39" s="260" t="s">
        <v>668</v>
      </c>
      <c r="B39" s="26">
        <v>0</v>
      </c>
      <c r="C39" s="26">
        <v>0</v>
      </c>
      <c r="D39" s="26">
        <v>54.37</v>
      </c>
      <c r="E39" s="26"/>
      <c r="F39" s="26"/>
      <c r="G39" s="26"/>
      <c r="H39" s="26"/>
      <c r="I39" s="26"/>
      <c r="J39" s="26">
        <v>0</v>
      </c>
      <c r="K39" s="26">
        <v>0</v>
      </c>
      <c r="L39" s="26">
        <v>0</v>
      </c>
      <c r="M39" s="26">
        <v>0</v>
      </c>
      <c r="N39" s="179">
        <f t="shared" si="3"/>
        <v>54.37</v>
      </c>
      <c r="O39" s="104">
        <f t="shared" si="1"/>
        <v>54.37</v>
      </c>
    </row>
    <row r="40" spans="1:15" s="25" customFormat="1" ht="12.6" customHeight="1" x14ac:dyDescent="0.2">
      <c r="A40" s="260" t="s">
        <v>372</v>
      </c>
      <c r="B40" s="26">
        <v>251.12</v>
      </c>
      <c r="C40" s="26">
        <v>251.12</v>
      </c>
      <c r="D40" s="26">
        <v>251.12</v>
      </c>
      <c r="E40" s="26"/>
      <c r="F40" s="26"/>
      <c r="G40" s="26"/>
      <c r="H40" s="26"/>
      <c r="I40" s="26"/>
      <c r="J40" s="26">
        <v>0</v>
      </c>
      <c r="K40" s="26">
        <v>0</v>
      </c>
      <c r="L40" s="26">
        <v>0</v>
      </c>
      <c r="M40" s="26">
        <v>0</v>
      </c>
      <c r="N40" s="179">
        <f t="shared" si="3"/>
        <v>753.36</v>
      </c>
      <c r="O40" s="104">
        <f t="shared" si="1"/>
        <v>251.12</v>
      </c>
    </row>
    <row r="41" spans="1:15" s="25" customFormat="1" ht="12.6" customHeight="1" x14ac:dyDescent="0.2">
      <c r="A41" s="103" t="s">
        <v>282</v>
      </c>
      <c r="B41" s="26">
        <v>0</v>
      </c>
      <c r="C41" s="26">
        <v>0</v>
      </c>
      <c r="D41" s="26">
        <v>0</v>
      </c>
      <c r="E41" s="26"/>
      <c r="F41" s="26"/>
      <c r="G41" s="26"/>
      <c r="H41" s="26"/>
      <c r="I41" s="26"/>
      <c r="J41" s="26">
        <v>0</v>
      </c>
      <c r="K41" s="26">
        <v>0</v>
      </c>
      <c r="L41" s="26">
        <v>0</v>
      </c>
      <c r="M41" s="26">
        <v>0</v>
      </c>
      <c r="N41" s="179">
        <f t="shared" si="3"/>
        <v>0</v>
      </c>
      <c r="O41" s="104" t="str">
        <f t="shared" si="1"/>
        <v/>
      </c>
    </row>
    <row r="42" spans="1:15" s="25" customFormat="1" ht="12.6" customHeight="1" x14ac:dyDescent="0.2">
      <c r="A42" s="103" t="s">
        <v>283</v>
      </c>
      <c r="B42" s="26">
        <v>0</v>
      </c>
      <c r="C42" s="26">
        <v>0</v>
      </c>
      <c r="D42" s="26">
        <v>0</v>
      </c>
      <c r="E42" s="26"/>
      <c r="F42" s="26"/>
      <c r="G42" s="26"/>
      <c r="H42" s="26"/>
      <c r="I42" s="26"/>
      <c r="J42" s="26">
        <v>0</v>
      </c>
      <c r="K42" s="26">
        <v>0</v>
      </c>
      <c r="L42" s="26">
        <v>0</v>
      </c>
      <c r="M42" s="26">
        <v>0</v>
      </c>
      <c r="N42" s="179">
        <f t="shared" si="3"/>
        <v>0</v>
      </c>
      <c r="O42" s="104" t="str">
        <f t="shared" si="1"/>
        <v/>
      </c>
    </row>
    <row r="43" spans="1:15" s="25" customFormat="1" ht="12.6" customHeight="1" x14ac:dyDescent="0.2">
      <c r="A43" s="103" t="s">
        <v>385</v>
      </c>
      <c r="B43" s="26">
        <v>0</v>
      </c>
      <c r="C43" s="26">
        <v>1353.4</v>
      </c>
      <c r="D43" s="26">
        <v>1481.7</v>
      </c>
      <c r="E43" s="26"/>
      <c r="F43" s="26"/>
      <c r="G43" s="26"/>
      <c r="H43" s="26"/>
      <c r="I43" s="26"/>
      <c r="J43" s="26">
        <v>0</v>
      </c>
      <c r="K43" s="26">
        <v>0</v>
      </c>
      <c r="L43" s="26">
        <v>0</v>
      </c>
      <c r="M43" s="26">
        <v>0</v>
      </c>
      <c r="N43" s="179">
        <f t="shared" si="3"/>
        <v>2835.1000000000004</v>
      </c>
      <c r="O43" s="104">
        <f t="shared" si="1"/>
        <v>1417.5500000000002</v>
      </c>
    </row>
    <row r="44" spans="1:15" s="25" customFormat="1" ht="12.6" customHeight="1" x14ac:dyDescent="0.2">
      <c r="A44" s="103" t="s">
        <v>395</v>
      </c>
      <c r="B44" s="26">
        <v>39</v>
      </c>
      <c r="C44" s="26">
        <v>0</v>
      </c>
      <c r="D44" s="26">
        <v>0</v>
      </c>
      <c r="E44" s="26"/>
      <c r="F44" s="26"/>
      <c r="G44" s="26"/>
      <c r="H44" s="26"/>
      <c r="I44" s="26"/>
      <c r="J44" s="26">
        <v>0</v>
      </c>
      <c r="K44" s="26">
        <v>0</v>
      </c>
      <c r="L44" s="26">
        <v>0</v>
      </c>
      <c r="M44" s="26">
        <v>0</v>
      </c>
      <c r="N44" s="179">
        <f t="shared" si="3"/>
        <v>39</v>
      </c>
      <c r="O44" s="104">
        <f t="shared" si="1"/>
        <v>39</v>
      </c>
    </row>
    <row r="45" spans="1:15" s="25" customFormat="1" ht="12.6" customHeight="1" x14ac:dyDescent="0.2">
      <c r="A45" s="103" t="s">
        <v>145</v>
      </c>
      <c r="B45" s="26">
        <v>0</v>
      </c>
      <c r="C45" s="26">
        <v>0</v>
      </c>
      <c r="D45" s="26">
        <v>0</v>
      </c>
      <c r="E45" s="26"/>
      <c r="F45" s="26"/>
      <c r="G45" s="26"/>
      <c r="H45" s="26"/>
      <c r="I45" s="26"/>
      <c r="J45" s="26">
        <v>0</v>
      </c>
      <c r="K45" s="26">
        <v>0</v>
      </c>
      <c r="L45" s="26">
        <v>0</v>
      </c>
      <c r="M45" s="26">
        <v>0</v>
      </c>
      <c r="N45" s="179">
        <f t="shared" si="3"/>
        <v>0</v>
      </c>
      <c r="O45" s="104" t="str">
        <f t="shared" si="1"/>
        <v/>
      </c>
    </row>
    <row r="46" spans="1:15" s="25" customFormat="1" ht="12.6" customHeight="1" x14ac:dyDescent="0.2">
      <c r="A46" s="103" t="s">
        <v>71</v>
      </c>
      <c r="B46" s="26">
        <v>339.01</v>
      </c>
      <c r="C46" s="26">
        <v>217.45</v>
      </c>
      <c r="D46" s="26">
        <v>286.2</v>
      </c>
      <c r="E46" s="26"/>
      <c r="F46" s="26"/>
      <c r="G46" s="26"/>
      <c r="H46" s="26"/>
      <c r="I46" s="26"/>
      <c r="J46" s="26">
        <v>0</v>
      </c>
      <c r="K46" s="26">
        <v>0</v>
      </c>
      <c r="L46" s="26">
        <v>0</v>
      </c>
      <c r="M46" s="26">
        <v>0</v>
      </c>
      <c r="N46" s="179">
        <f t="shared" si="3"/>
        <v>842.66000000000008</v>
      </c>
      <c r="O46" s="104">
        <f t="shared" si="1"/>
        <v>280.88666666666671</v>
      </c>
    </row>
    <row r="47" spans="1:15" s="25" customFormat="1" ht="12.6" customHeight="1" x14ac:dyDescent="0.2">
      <c r="A47" s="103" t="s">
        <v>95</v>
      </c>
      <c r="B47" s="26">
        <v>1005.89</v>
      </c>
      <c r="C47" s="26">
        <v>1019.9</v>
      </c>
      <c r="D47" s="26">
        <v>1005.79</v>
      </c>
      <c r="E47" s="26"/>
      <c r="F47" s="26"/>
      <c r="G47" s="26"/>
      <c r="H47" s="26"/>
      <c r="I47" s="26"/>
      <c r="J47" s="26">
        <v>0</v>
      </c>
      <c r="K47" s="26">
        <v>0</v>
      </c>
      <c r="L47" s="26">
        <v>0</v>
      </c>
      <c r="M47" s="26">
        <v>0</v>
      </c>
      <c r="N47" s="179">
        <f t="shared" si="3"/>
        <v>3031.58</v>
      </c>
      <c r="O47" s="104">
        <f t="shared" si="1"/>
        <v>1010.5266666666666</v>
      </c>
    </row>
    <row r="48" spans="1:15" s="25" customFormat="1" ht="12.6" customHeight="1" x14ac:dyDescent="0.2">
      <c r="A48" s="103" t="s">
        <v>392</v>
      </c>
      <c r="B48" s="26">
        <v>0</v>
      </c>
      <c r="C48" s="26">
        <v>0</v>
      </c>
      <c r="D48" s="26">
        <v>0</v>
      </c>
      <c r="E48" s="26"/>
      <c r="F48" s="26"/>
      <c r="G48" s="26"/>
      <c r="H48" s="26"/>
      <c r="I48" s="26"/>
      <c r="J48" s="26">
        <v>0</v>
      </c>
      <c r="K48" s="26">
        <v>0</v>
      </c>
      <c r="L48" s="26">
        <v>0</v>
      </c>
      <c r="M48" s="26">
        <v>0</v>
      </c>
      <c r="N48" s="179">
        <f t="shared" si="3"/>
        <v>0</v>
      </c>
      <c r="O48" s="104" t="str">
        <f t="shared" si="1"/>
        <v/>
      </c>
    </row>
    <row r="49" spans="1:15" s="25" customFormat="1" ht="12.6" customHeight="1" x14ac:dyDescent="0.2">
      <c r="A49" s="103" t="s">
        <v>98</v>
      </c>
      <c r="B49" s="26">
        <v>980</v>
      </c>
      <c r="C49" s="26">
        <v>0</v>
      </c>
      <c r="D49" s="26">
        <v>450</v>
      </c>
      <c r="E49" s="26"/>
      <c r="F49" s="26"/>
      <c r="G49" s="26"/>
      <c r="H49" s="26"/>
      <c r="I49" s="26"/>
      <c r="J49" s="26">
        <v>0</v>
      </c>
      <c r="K49" s="26">
        <v>0</v>
      </c>
      <c r="L49" s="26">
        <v>0</v>
      </c>
      <c r="M49" s="26">
        <v>0</v>
      </c>
      <c r="N49" s="179">
        <f t="shared" si="3"/>
        <v>1430</v>
      </c>
      <c r="O49" s="104">
        <f t="shared" si="1"/>
        <v>715</v>
      </c>
    </row>
    <row r="50" spans="1:15" s="25" customFormat="1" ht="12.6" customHeight="1" x14ac:dyDescent="0.2">
      <c r="A50" s="103" t="s">
        <v>99</v>
      </c>
      <c r="B50" s="26">
        <v>99.9</v>
      </c>
      <c r="C50" s="26">
        <v>99.9</v>
      </c>
      <c r="D50" s="26">
        <v>99.9</v>
      </c>
      <c r="E50" s="26"/>
      <c r="F50" s="26"/>
      <c r="G50" s="26"/>
      <c r="H50" s="26"/>
      <c r="I50" s="26"/>
      <c r="J50" s="26">
        <v>0</v>
      </c>
      <c r="K50" s="26">
        <v>0</v>
      </c>
      <c r="L50" s="26">
        <v>0</v>
      </c>
      <c r="M50" s="26">
        <v>0</v>
      </c>
      <c r="N50" s="179">
        <f t="shared" si="3"/>
        <v>299.70000000000005</v>
      </c>
      <c r="O50" s="104">
        <f t="shared" si="1"/>
        <v>99.90000000000002</v>
      </c>
    </row>
    <row r="51" spans="1:15" s="25" customFormat="1" ht="12.6" customHeight="1" x14ac:dyDescent="0.2">
      <c r="A51" s="103" t="s">
        <v>74</v>
      </c>
      <c r="B51" s="26">
        <v>413</v>
      </c>
      <c r="C51" s="26">
        <v>413</v>
      </c>
      <c r="D51" s="26">
        <v>413</v>
      </c>
      <c r="E51" s="26"/>
      <c r="F51" s="26"/>
      <c r="G51" s="26"/>
      <c r="H51" s="26"/>
      <c r="I51" s="26"/>
      <c r="J51" s="26">
        <v>0</v>
      </c>
      <c r="K51" s="26">
        <v>0</v>
      </c>
      <c r="L51" s="26">
        <v>0</v>
      </c>
      <c r="M51" s="26">
        <v>0</v>
      </c>
      <c r="N51" s="179">
        <f t="shared" si="3"/>
        <v>1239</v>
      </c>
      <c r="O51" s="104">
        <f t="shared" si="1"/>
        <v>413</v>
      </c>
    </row>
    <row r="52" spans="1:15" s="25" customFormat="1" ht="12.6" customHeight="1" x14ac:dyDescent="0.2">
      <c r="A52" s="103" t="s">
        <v>75</v>
      </c>
      <c r="B52" s="26">
        <v>594.77</v>
      </c>
      <c r="C52" s="26">
        <v>642.87</v>
      </c>
      <c r="D52" s="26">
        <v>558.92999999999995</v>
      </c>
      <c r="E52" s="26"/>
      <c r="F52" s="26"/>
      <c r="G52" s="26"/>
      <c r="H52" s="26"/>
      <c r="I52" s="26"/>
      <c r="J52" s="26">
        <v>0</v>
      </c>
      <c r="K52" s="26">
        <v>0</v>
      </c>
      <c r="L52" s="26">
        <v>0</v>
      </c>
      <c r="M52" s="26">
        <v>0</v>
      </c>
      <c r="N52" s="179">
        <f t="shared" si="3"/>
        <v>1796.5699999999997</v>
      </c>
      <c r="O52" s="104">
        <f t="shared" si="1"/>
        <v>598.85666666666657</v>
      </c>
    </row>
    <row r="53" spans="1:15" s="25" customFormat="1" ht="12.6" customHeight="1" x14ac:dyDescent="0.2">
      <c r="A53" s="103" t="s">
        <v>184</v>
      </c>
      <c r="B53" s="26">
        <v>0</v>
      </c>
      <c r="C53" s="26">
        <v>0</v>
      </c>
      <c r="D53" s="26">
        <v>0</v>
      </c>
      <c r="E53" s="26"/>
      <c r="F53" s="26"/>
      <c r="G53" s="26"/>
      <c r="H53" s="26"/>
      <c r="I53" s="26"/>
      <c r="J53" s="26">
        <v>0</v>
      </c>
      <c r="K53" s="26">
        <v>0</v>
      </c>
      <c r="L53" s="26">
        <v>0</v>
      </c>
      <c r="M53" s="26">
        <v>0</v>
      </c>
      <c r="N53" s="179">
        <f t="shared" si="3"/>
        <v>0</v>
      </c>
      <c r="O53" s="104" t="str">
        <f t="shared" si="1"/>
        <v/>
      </c>
    </row>
    <row r="54" spans="1:15" s="25" customFormat="1" ht="12.6" customHeight="1" x14ac:dyDescent="0.2">
      <c r="A54" s="103" t="s">
        <v>375</v>
      </c>
      <c r="B54" s="26">
        <v>0</v>
      </c>
      <c r="C54" s="26">
        <v>0</v>
      </c>
      <c r="D54" s="26">
        <v>0</v>
      </c>
      <c r="E54" s="26"/>
      <c r="F54" s="26"/>
      <c r="G54" s="26"/>
      <c r="H54" s="26"/>
      <c r="I54" s="26"/>
      <c r="J54" s="26">
        <v>0</v>
      </c>
      <c r="K54" s="26">
        <v>0</v>
      </c>
      <c r="L54" s="26">
        <v>0</v>
      </c>
      <c r="M54" s="26">
        <v>0</v>
      </c>
      <c r="N54" s="179">
        <f t="shared" si="3"/>
        <v>0</v>
      </c>
      <c r="O54" s="104" t="str">
        <f t="shared" si="1"/>
        <v/>
      </c>
    </row>
    <row r="55" spans="1:15" s="25" customFormat="1" ht="12.6" customHeight="1" x14ac:dyDescent="0.2">
      <c r="A55" s="103" t="s">
        <v>289</v>
      </c>
      <c r="B55" s="26">
        <v>0</v>
      </c>
      <c r="C55" s="26">
        <v>0</v>
      </c>
      <c r="D55" s="26">
        <v>0</v>
      </c>
      <c r="E55" s="26"/>
      <c r="F55" s="26"/>
      <c r="G55" s="26"/>
      <c r="H55" s="26"/>
      <c r="I55" s="26"/>
      <c r="J55" s="26">
        <v>0</v>
      </c>
      <c r="K55" s="26">
        <v>0</v>
      </c>
      <c r="L55" s="26">
        <v>0</v>
      </c>
      <c r="M55" s="26">
        <v>0</v>
      </c>
      <c r="N55" s="179">
        <f t="shared" si="3"/>
        <v>0</v>
      </c>
      <c r="O55" s="104" t="str">
        <f t="shared" si="1"/>
        <v/>
      </c>
    </row>
    <row r="56" spans="1:15" s="25" customFormat="1" ht="12.6" customHeight="1" x14ac:dyDescent="0.2">
      <c r="A56" s="103" t="s">
        <v>79</v>
      </c>
      <c r="B56" s="26">
        <v>0</v>
      </c>
      <c r="C56" s="26">
        <v>0</v>
      </c>
      <c r="D56" s="26">
        <v>43.5</v>
      </c>
      <c r="E56" s="26"/>
      <c r="F56" s="26"/>
      <c r="G56" s="26"/>
      <c r="H56" s="26"/>
      <c r="I56" s="26"/>
      <c r="J56" s="26">
        <v>0</v>
      </c>
      <c r="K56" s="26">
        <v>0</v>
      </c>
      <c r="L56" s="26">
        <v>0</v>
      </c>
      <c r="M56" s="26">
        <v>0</v>
      </c>
      <c r="N56" s="179">
        <f t="shared" si="3"/>
        <v>43.5</v>
      </c>
      <c r="O56" s="104">
        <f t="shared" si="1"/>
        <v>43.5</v>
      </c>
    </row>
    <row r="57" spans="1:15" s="25" customFormat="1" ht="12.6" customHeight="1" x14ac:dyDescent="0.2">
      <c r="A57" s="103" t="s">
        <v>81</v>
      </c>
      <c r="B57" s="26">
        <v>268.13</v>
      </c>
      <c r="C57" s="26">
        <v>259.82</v>
      </c>
      <c r="D57" s="26">
        <v>264.69</v>
      </c>
      <c r="E57" s="26"/>
      <c r="F57" s="26"/>
      <c r="G57" s="26"/>
      <c r="H57" s="26"/>
      <c r="I57" s="26"/>
      <c r="J57" s="26">
        <v>0</v>
      </c>
      <c r="K57" s="26">
        <v>0</v>
      </c>
      <c r="L57" s="26">
        <v>0</v>
      </c>
      <c r="M57" s="26">
        <v>0</v>
      </c>
      <c r="N57" s="179">
        <f t="shared" si="3"/>
        <v>792.6400000000001</v>
      </c>
      <c r="O57" s="104">
        <f t="shared" si="1"/>
        <v>264.21333333333337</v>
      </c>
    </row>
    <row r="58" spans="1:15" s="25" customFormat="1" ht="12.6" customHeight="1" x14ac:dyDescent="0.2">
      <c r="A58" s="260" t="s">
        <v>193</v>
      </c>
      <c r="B58" s="26">
        <v>7.08</v>
      </c>
      <c r="C58" s="26">
        <v>504.38</v>
      </c>
      <c r="D58" s="26">
        <v>3125.76</v>
      </c>
      <c r="E58" s="26"/>
      <c r="F58" s="26"/>
      <c r="G58" s="26"/>
      <c r="H58" s="26"/>
      <c r="I58" s="26"/>
      <c r="J58" s="26">
        <v>0</v>
      </c>
      <c r="K58" s="26">
        <v>0</v>
      </c>
      <c r="L58" s="26">
        <v>0</v>
      </c>
      <c r="M58" s="26">
        <v>0</v>
      </c>
      <c r="N58" s="265">
        <f t="shared" si="3"/>
        <v>3637.2200000000003</v>
      </c>
      <c r="O58" s="104">
        <f t="shared" si="1"/>
        <v>1212.4066666666668</v>
      </c>
    </row>
    <row r="59" spans="1:15" s="25" customFormat="1" ht="12.6" customHeight="1" thickBot="1" x14ac:dyDescent="0.25">
      <c r="A59" s="163" t="s">
        <v>1</v>
      </c>
      <c r="B59" s="173">
        <f t="shared" ref="B59:M59" si="4">SUM(B7:B58)</f>
        <v>4924.63</v>
      </c>
      <c r="C59" s="173">
        <f t="shared" si="4"/>
        <v>7567.1299999999983</v>
      </c>
      <c r="D59" s="173">
        <f t="shared" si="4"/>
        <v>15682.200000000003</v>
      </c>
      <c r="E59" s="173">
        <f t="shared" si="4"/>
        <v>0</v>
      </c>
      <c r="F59" s="173">
        <f t="shared" si="4"/>
        <v>0</v>
      </c>
      <c r="G59" s="173">
        <f t="shared" si="4"/>
        <v>0</v>
      </c>
      <c r="H59" s="173">
        <f t="shared" si="4"/>
        <v>0</v>
      </c>
      <c r="I59" s="173">
        <f t="shared" si="4"/>
        <v>0</v>
      </c>
      <c r="J59" s="173">
        <f t="shared" si="4"/>
        <v>0</v>
      </c>
      <c r="K59" s="173">
        <f t="shared" si="4"/>
        <v>0</v>
      </c>
      <c r="L59" s="173">
        <f t="shared" si="4"/>
        <v>0</v>
      </c>
      <c r="M59" s="173">
        <f t="shared" si="4"/>
        <v>0</v>
      </c>
      <c r="N59" s="173">
        <f t="shared" si="3"/>
        <v>28173.96</v>
      </c>
      <c r="O59" s="305">
        <f>IFERROR(AVERAGEIF(B59:M59,"&gt;0"),"")</f>
        <v>9391.32</v>
      </c>
    </row>
    <row r="60" spans="1:15" s="25" customFormat="1" ht="12.6" customHeight="1" thickBot="1" x14ac:dyDescent="0.25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33"/>
    </row>
    <row r="61" spans="1:15" s="70" customFormat="1" ht="12.6" customHeight="1" thickBot="1" x14ac:dyDescent="0.25">
      <c r="A61" s="71" t="s">
        <v>2</v>
      </c>
      <c r="B61" s="133">
        <f t="shared" ref="B61:M61" si="5">B6</f>
        <v>43831</v>
      </c>
      <c r="C61" s="134">
        <f t="shared" si="5"/>
        <v>43862</v>
      </c>
      <c r="D61" s="134">
        <f t="shared" si="5"/>
        <v>43891</v>
      </c>
      <c r="E61" s="134">
        <f t="shared" si="5"/>
        <v>43922</v>
      </c>
      <c r="F61" s="134">
        <f t="shared" si="5"/>
        <v>43952</v>
      </c>
      <c r="G61" s="134">
        <f t="shared" si="5"/>
        <v>43983</v>
      </c>
      <c r="H61" s="134">
        <f t="shared" si="5"/>
        <v>44013</v>
      </c>
      <c r="I61" s="134">
        <f t="shared" si="5"/>
        <v>44044</v>
      </c>
      <c r="J61" s="134">
        <f t="shared" si="5"/>
        <v>44075</v>
      </c>
      <c r="K61" s="134">
        <f t="shared" si="5"/>
        <v>44105</v>
      </c>
      <c r="L61" s="134">
        <f t="shared" si="5"/>
        <v>44136</v>
      </c>
      <c r="M61" s="134">
        <f t="shared" si="5"/>
        <v>44166</v>
      </c>
      <c r="N61" s="135" t="str">
        <f>'PATO BRANCO'!N6</f>
        <v>Total</v>
      </c>
      <c r="O61" s="138" t="str">
        <f>'PATO BRANCO'!O6</f>
        <v>Média</v>
      </c>
    </row>
    <row r="62" spans="1:15" s="25" customFormat="1" ht="12.6" customHeight="1" x14ac:dyDescent="0.2">
      <c r="A62" s="109" t="s">
        <v>5</v>
      </c>
      <c r="B62" s="26">
        <v>0</v>
      </c>
      <c r="C62" s="26">
        <v>5000</v>
      </c>
      <c r="D62" s="26">
        <v>5500</v>
      </c>
      <c r="E62" s="26"/>
      <c r="F62" s="26"/>
      <c r="G62" s="26"/>
      <c r="H62" s="26"/>
      <c r="I62" s="26"/>
      <c r="J62" s="26">
        <v>0</v>
      </c>
      <c r="K62" s="26">
        <v>0</v>
      </c>
      <c r="L62" s="26">
        <v>0</v>
      </c>
      <c r="M62" s="26">
        <v>0</v>
      </c>
      <c r="N62" s="179">
        <f t="shared" ref="N62:N72" si="6">SUM(B62:M62)</f>
        <v>10500</v>
      </c>
      <c r="O62" s="104">
        <f>IFERROR(AVERAGEIF(B62:M62,"&gt;0"),"")</f>
        <v>5250</v>
      </c>
    </row>
    <row r="63" spans="1:15" s="25" customFormat="1" ht="12.6" customHeight="1" x14ac:dyDescent="0.2">
      <c r="A63" s="109" t="s">
        <v>292</v>
      </c>
      <c r="B63" s="26">
        <v>0</v>
      </c>
      <c r="C63" s="26">
        <v>1360.62</v>
      </c>
      <c r="D63" s="26">
        <v>0</v>
      </c>
      <c r="E63" s="26"/>
      <c r="F63" s="26"/>
      <c r="G63" s="26"/>
      <c r="H63" s="26"/>
      <c r="I63" s="26"/>
      <c r="J63" s="26">
        <v>0</v>
      </c>
      <c r="K63" s="26">
        <v>0</v>
      </c>
      <c r="L63" s="26">
        <v>0</v>
      </c>
      <c r="M63" s="26">
        <v>0</v>
      </c>
      <c r="N63" s="179">
        <f>SUM(B63:M63)</f>
        <v>1360.62</v>
      </c>
      <c r="O63" s="104">
        <f t="shared" ref="O63:O72" si="7">IFERROR(AVERAGEIF(B63:M63,"&gt;0"),"")</f>
        <v>1360.62</v>
      </c>
    </row>
    <row r="64" spans="1:15" s="25" customFormat="1" ht="12.6" customHeight="1" x14ac:dyDescent="0.2">
      <c r="A64" s="109" t="s">
        <v>333</v>
      </c>
      <c r="B64" s="26">
        <v>0</v>
      </c>
      <c r="C64" s="26">
        <v>0</v>
      </c>
      <c r="D64" s="26">
        <v>0</v>
      </c>
      <c r="E64" s="26"/>
      <c r="F64" s="26"/>
      <c r="G64" s="26"/>
      <c r="H64" s="26"/>
      <c r="I64" s="26"/>
      <c r="J64" s="26">
        <v>0</v>
      </c>
      <c r="K64" s="26">
        <v>0</v>
      </c>
      <c r="L64" s="26">
        <v>0</v>
      </c>
      <c r="M64" s="26">
        <v>0</v>
      </c>
      <c r="N64" s="179">
        <f>SUM(B64:M64)</f>
        <v>0</v>
      </c>
      <c r="O64" s="104" t="str">
        <f t="shared" si="7"/>
        <v/>
      </c>
    </row>
    <row r="65" spans="1:16" s="25" customFormat="1" ht="12.6" customHeight="1" x14ac:dyDescent="0.2">
      <c r="A65" s="109" t="s">
        <v>481</v>
      </c>
      <c r="B65" s="26">
        <v>2400</v>
      </c>
      <c r="C65" s="26">
        <v>1600</v>
      </c>
      <c r="D65" s="26">
        <v>1600</v>
      </c>
      <c r="E65" s="26"/>
      <c r="F65" s="26"/>
      <c r="G65" s="26"/>
      <c r="H65" s="26"/>
      <c r="I65" s="26"/>
      <c r="J65" s="26">
        <v>0</v>
      </c>
      <c r="K65" s="26">
        <v>0</v>
      </c>
      <c r="L65" s="26">
        <v>0</v>
      </c>
      <c r="M65" s="26">
        <v>0</v>
      </c>
      <c r="N65" s="179">
        <f>SUM(B65:M65)</f>
        <v>5600</v>
      </c>
      <c r="O65" s="104">
        <f t="shared" si="7"/>
        <v>1866.6666666666667</v>
      </c>
    </row>
    <row r="66" spans="1:16" s="25" customFormat="1" ht="12.6" customHeight="1" x14ac:dyDescent="0.2">
      <c r="A66" s="109" t="s">
        <v>148</v>
      </c>
      <c r="B66" s="26">
        <v>0</v>
      </c>
      <c r="C66" s="26">
        <v>0</v>
      </c>
      <c r="D66" s="26">
        <v>0</v>
      </c>
      <c r="E66" s="26"/>
      <c r="F66" s="26"/>
      <c r="G66" s="26"/>
      <c r="H66" s="26"/>
      <c r="I66" s="26"/>
      <c r="J66" s="26">
        <v>0</v>
      </c>
      <c r="K66" s="26">
        <v>0</v>
      </c>
      <c r="L66" s="26">
        <v>0</v>
      </c>
      <c r="M66" s="26">
        <v>0</v>
      </c>
      <c r="N66" s="179">
        <f t="shared" si="6"/>
        <v>0</v>
      </c>
      <c r="O66" s="104" t="str">
        <f t="shared" si="7"/>
        <v/>
      </c>
    </row>
    <row r="67" spans="1:16" s="25" customFormat="1" ht="12.6" customHeight="1" x14ac:dyDescent="0.2">
      <c r="A67" s="110" t="s">
        <v>61</v>
      </c>
      <c r="B67" s="26">
        <v>67</v>
      </c>
      <c r="C67" s="26">
        <v>945</v>
      </c>
      <c r="D67" s="26">
        <v>40</v>
      </c>
      <c r="E67" s="26"/>
      <c r="F67" s="26"/>
      <c r="G67" s="26"/>
      <c r="H67" s="26"/>
      <c r="I67" s="26"/>
      <c r="J67" s="26">
        <v>0</v>
      </c>
      <c r="K67" s="26">
        <v>0</v>
      </c>
      <c r="L67" s="26">
        <v>0</v>
      </c>
      <c r="M67" s="26">
        <v>0</v>
      </c>
      <c r="N67" s="179">
        <f>SUM(B67:M67)</f>
        <v>1052</v>
      </c>
      <c r="O67" s="104">
        <f t="shared" si="7"/>
        <v>350.66666666666669</v>
      </c>
    </row>
    <row r="68" spans="1:16" s="25" customFormat="1" ht="12.6" customHeight="1" x14ac:dyDescent="0.2">
      <c r="A68" s="110" t="s">
        <v>387</v>
      </c>
      <c r="B68" s="26">
        <v>0</v>
      </c>
      <c r="C68" s="26">
        <v>0</v>
      </c>
      <c r="D68" s="26">
        <v>0</v>
      </c>
      <c r="E68" s="26"/>
      <c r="F68" s="26"/>
      <c r="G68" s="26"/>
      <c r="H68" s="26"/>
      <c r="I68" s="26"/>
      <c r="J68" s="26">
        <v>0</v>
      </c>
      <c r="K68" s="26">
        <v>0</v>
      </c>
      <c r="L68" s="26">
        <v>0</v>
      </c>
      <c r="M68" s="26">
        <v>0</v>
      </c>
      <c r="N68" s="179">
        <f t="shared" si="6"/>
        <v>0</v>
      </c>
      <c r="O68" s="104" t="str">
        <f t="shared" si="7"/>
        <v/>
      </c>
    </row>
    <row r="69" spans="1:16" s="25" customFormat="1" ht="12.6" customHeight="1" x14ac:dyDescent="0.2">
      <c r="A69" s="177" t="s">
        <v>3</v>
      </c>
      <c r="B69" s="26">
        <v>512.4</v>
      </c>
      <c r="C69" s="26">
        <v>176.1</v>
      </c>
      <c r="D69" s="26">
        <v>92.1</v>
      </c>
      <c r="E69" s="26"/>
      <c r="F69" s="26"/>
      <c r="G69" s="26"/>
      <c r="H69" s="26"/>
      <c r="I69" s="26"/>
      <c r="J69" s="26">
        <v>0</v>
      </c>
      <c r="K69" s="26">
        <v>0</v>
      </c>
      <c r="L69" s="26">
        <v>0</v>
      </c>
      <c r="M69" s="26">
        <v>0</v>
      </c>
      <c r="N69" s="179">
        <f t="shared" si="6"/>
        <v>780.6</v>
      </c>
      <c r="O69" s="104">
        <f t="shared" si="7"/>
        <v>260.2</v>
      </c>
    </row>
    <row r="70" spans="1:16" s="25" customFormat="1" ht="12.6" customHeight="1" x14ac:dyDescent="0.2">
      <c r="A70" s="110" t="s">
        <v>307</v>
      </c>
      <c r="B70" s="26">
        <v>0</v>
      </c>
      <c r="C70" s="26">
        <v>0</v>
      </c>
      <c r="D70" s="26">
        <v>0</v>
      </c>
      <c r="E70" s="26"/>
      <c r="F70" s="26"/>
      <c r="G70" s="26"/>
      <c r="H70" s="26"/>
      <c r="I70" s="26"/>
      <c r="J70" s="26">
        <v>0</v>
      </c>
      <c r="K70" s="26">
        <v>0</v>
      </c>
      <c r="L70" s="26">
        <v>0</v>
      </c>
      <c r="M70" s="26">
        <v>0</v>
      </c>
      <c r="N70" s="207">
        <f t="shared" si="6"/>
        <v>0</v>
      </c>
      <c r="O70" s="104" t="str">
        <f t="shared" si="7"/>
        <v/>
      </c>
    </row>
    <row r="71" spans="1:16" s="25" customFormat="1" ht="12.6" customHeight="1" x14ac:dyDescent="0.2">
      <c r="A71" s="110" t="s">
        <v>667</v>
      </c>
      <c r="B71" s="26">
        <v>0</v>
      </c>
      <c r="C71" s="26">
        <v>0</v>
      </c>
      <c r="D71" s="26">
        <v>846</v>
      </c>
      <c r="E71" s="26"/>
      <c r="F71" s="26"/>
      <c r="G71" s="26"/>
      <c r="H71" s="26"/>
      <c r="I71" s="26"/>
      <c r="J71" s="26">
        <v>0</v>
      </c>
      <c r="K71" s="26">
        <v>0</v>
      </c>
      <c r="L71" s="26">
        <v>0</v>
      </c>
      <c r="M71" s="26">
        <v>0</v>
      </c>
      <c r="N71" s="207">
        <f t="shared" si="6"/>
        <v>846</v>
      </c>
      <c r="O71" s="104">
        <f t="shared" si="7"/>
        <v>846</v>
      </c>
    </row>
    <row r="72" spans="1:16" s="25" customFormat="1" ht="12.6" customHeight="1" x14ac:dyDescent="0.2">
      <c r="A72" s="110" t="s">
        <v>363</v>
      </c>
      <c r="B72" s="26">
        <v>57.3</v>
      </c>
      <c r="C72" s="26">
        <v>38.47</v>
      </c>
      <c r="D72" s="26">
        <v>10.86</v>
      </c>
      <c r="E72" s="26"/>
      <c r="F72" s="26"/>
      <c r="G72" s="26"/>
      <c r="H72" s="26"/>
      <c r="I72" s="26"/>
      <c r="J72" s="26">
        <v>0</v>
      </c>
      <c r="K72" s="26">
        <v>0</v>
      </c>
      <c r="L72" s="26">
        <v>0</v>
      </c>
      <c r="M72" s="26">
        <v>0</v>
      </c>
      <c r="N72" s="179">
        <f t="shared" si="6"/>
        <v>106.63</v>
      </c>
      <c r="O72" s="104">
        <f t="shared" si="7"/>
        <v>35.543333333333329</v>
      </c>
    </row>
    <row r="73" spans="1:16" s="25" customFormat="1" ht="12.6" customHeight="1" thickBot="1" x14ac:dyDescent="0.25">
      <c r="A73" s="171" t="s">
        <v>1</v>
      </c>
      <c r="B73" s="172">
        <f t="shared" ref="B73:M73" si="8">SUM(B62:B72)</f>
        <v>3036.7000000000003</v>
      </c>
      <c r="C73" s="172">
        <f t="shared" si="8"/>
        <v>9120.1899999999987</v>
      </c>
      <c r="D73" s="172">
        <f t="shared" si="8"/>
        <v>8088.96</v>
      </c>
      <c r="E73" s="172">
        <f>SUM(E62:E72)</f>
        <v>0</v>
      </c>
      <c r="F73" s="172">
        <f t="shared" si="8"/>
        <v>0</v>
      </c>
      <c r="G73" s="172">
        <f t="shared" si="8"/>
        <v>0</v>
      </c>
      <c r="H73" s="172">
        <f t="shared" si="8"/>
        <v>0</v>
      </c>
      <c r="I73" s="172">
        <f t="shared" si="8"/>
        <v>0</v>
      </c>
      <c r="J73" s="172">
        <f t="shared" si="8"/>
        <v>0</v>
      </c>
      <c r="K73" s="172">
        <f t="shared" si="8"/>
        <v>0</v>
      </c>
      <c r="L73" s="172">
        <f t="shared" si="8"/>
        <v>0</v>
      </c>
      <c r="M73" s="172">
        <f t="shared" si="8"/>
        <v>0</v>
      </c>
      <c r="N73" s="185">
        <f>SUM(B73:M73)</f>
        <v>20245.849999999999</v>
      </c>
      <c r="O73" s="294">
        <f>IFERROR(AVERAGEIF(B73:M73,"&gt;0"),"")</f>
        <v>6748.6166666666659</v>
      </c>
    </row>
    <row r="74" spans="1:16" s="25" customFormat="1" ht="12.6" customHeight="1" thickBot="1" x14ac:dyDescent="0.25">
      <c r="A74" s="4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43"/>
      <c r="O74" s="39"/>
    </row>
    <row r="75" spans="1:16" s="34" customFormat="1" ht="12.6" customHeight="1" thickBot="1" x14ac:dyDescent="0.25">
      <c r="A75" s="180" t="s">
        <v>9</v>
      </c>
      <c r="B75" s="181">
        <f>'[2]2020'!C49</f>
        <v>17336.02</v>
      </c>
      <c r="C75" s="181">
        <f>'[2]2020'!D49</f>
        <v>18858.41</v>
      </c>
      <c r="D75" s="181">
        <f>'[2]2020'!E49</f>
        <v>11675.72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f>'[2]2020'!K49</f>
        <v>0</v>
      </c>
      <c r="K75" s="181">
        <f>'[2]2020'!L49</f>
        <v>0</v>
      </c>
      <c r="L75" s="181">
        <f>'[2]2020'!M49</f>
        <v>0</v>
      </c>
      <c r="M75" s="181">
        <f>'[2]2020'!N49</f>
        <v>0</v>
      </c>
      <c r="N75" s="43"/>
      <c r="O75" s="43"/>
      <c r="P75" s="43"/>
    </row>
    <row r="80" spans="1:16" x14ac:dyDescent="0.2">
      <c r="E80" s="239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62992125984251968" right="0.43307086614173229" top="0.35433070866141736" bottom="0.35433070866141736" header="0.31496062992125984" footer="0.31496062992125984"/>
  <pageSetup paperSize="9" scale="70" firstPageNumber="0" fitToHeight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7"/>
  <dimension ref="A1:O73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40.140625" style="44" customWidth="1"/>
    <col min="2" max="2" width="9" style="44" bestFit="1" customWidth="1"/>
    <col min="3" max="4" width="10" style="44" bestFit="1" customWidth="1"/>
    <col min="5" max="5" width="9.5703125" style="44" bestFit="1" customWidth="1"/>
    <col min="6" max="6" width="10.7109375" style="44" customWidth="1"/>
    <col min="7" max="7" width="10" style="44" bestFit="1" customWidth="1"/>
    <col min="8" max="8" width="9.7109375" style="44" customWidth="1"/>
    <col min="9" max="11" width="10" style="44" bestFit="1" customWidth="1"/>
    <col min="12" max="12" width="16.7109375" style="44" customWidth="1"/>
    <col min="13" max="13" width="10" style="44" bestFit="1" customWidth="1"/>
    <col min="14" max="14" width="12.140625" style="212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71" t="s">
        <v>22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1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222</v>
      </c>
      <c r="B7" s="53">
        <v>0</v>
      </c>
      <c r="C7" s="53">
        <v>0</v>
      </c>
      <c r="D7" s="53">
        <v>0</v>
      </c>
      <c r="E7" s="53"/>
      <c r="F7" s="53"/>
      <c r="G7" s="53"/>
      <c r="H7" s="53"/>
      <c r="I7" s="53"/>
      <c r="J7" s="53">
        <v>0</v>
      </c>
      <c r="K7" s="53">
        <v>0</v>
      </c>
      <c r="L7" s="53">
        <v>0</v>
      </c>
      <c r="M7" s="53">
        <v>0</v>
      </c>
      <c r="N7" s="219">
        <f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574</v>
      </c>
      <c r="B8" s="53">
        <v>17.329999999999998</v>
      </c>
      <c r="C8" s="53">
        <v>17.32</v>
      </c>
      <c r="D8" s="53">
        <v>17.329999999999998</v>
      </c>
      <c r="E8" s="53"/>
      <c r="F8" s="53"/>
      <c r="G8" s="53"/>
      <c r="H8" s="53"/>
      <c r="I8" s="53"/>
      <c r="J8" s="53">
        <v>0</v>
      </c>
      <c r="K8" s="53">
        <v>0</v>
      </c>
      <c r="L8" s="53">
        <v>0</v>
      </c>
      <c r="M8" s="53">
        <v>0</v>
      </c>
      <c r="N8" s="219">
        <f t="shared" ref="N8:N27" si="0">SUM(B8:M8)</f>
        <v>51.98</v>
      </c>
      <c r="O8" s="104">
        <f t="shared" ref="O8:O58" si="1">IFERROR(AVERAGEIF(B8:M8,"&gt;0"),"")</f>
        <v>17.326666666666664</v>
      </c>
    </row>
    <row r="9" spans="1:15" s="25" customFormat="1" ht="12.6" customHeight="1" x14ac:dyDescent="0.2">
      <c r="A9" s="103" t="s">
        <v>113</v>
      </c>
      <c r="B9" s="53">
        <v>0</v>
      </c>
      <c r="C9" s="53">
        <v>0</v>
      </c>
      <c r="D9" s="53"/>
      <c r="E9" s="53"/>
      <c r="F9" s="53"/>
      <c r="G9" s="53"/>
      <c r="H9" s="53"/>
      <c r="I9" s="53"/>
      <c r="J9" s="53">
        <v>0</v>
      </c>
      <c r="K9" s="53">
        <v>0</v>
      </c>
      <c r="L9" s="53">
        <v>0</v>
      </c>
      <c r="M9" s="53">
        <v>0</v>
      </c>
      <c r="N9" s="219">
        <f>SUM(B9:M9)</f>
        <v>0</v>
      </c>
      <c r="O9" s="104" t="str">
        <f t="shared" si="1"/>
        <v/>
      </c>
    </row>
    <row r="10" spans="1:15" s="25" customFormat="1" ht="12.6" customHeight="1" x14ac:dyDescent="0.2">
      <c r="A10" s="103" t="s">
        <v>278</v>
      </c>
      <c r="B10" s="53">
        <v>0</v>
      </c>
      <c r="C10" s="53">
        <v>0</v>
      </c>
      <c r="D10" s="53"/>
      <c r="E10" s="53"/>
      <c r="F10" s="53"/>
      <c r="G10" s="53"/>
      <c r="H10" s="53"/>
      <c r="I10" s="53"/>
      <c r="J10" s="53">
        <v>0</v>
      </c>
      <c r="K10" s="53">
        <v>0</v>
      </c>
      <c r="L10" s="53">
        <v>0</v>
      </c>
      <c r="M10" s="53">
        <v>0</v>
      </c>
      <c r="N10" s="219">
        <f>SUM(B10:M10)</f>
        <v>0</v>
      </c>
      <c r="O10" s="104" t="str">
        <f t="shared" si="1"/>
        <v/>
      </c>
    </row>
    <row r="11" spans="1:15" s="25" customFormat="1" ht="12.6" customHeight="1" x14ac:dyDescent="0.2">
      <c r="A11" s="103" t="s">
        <v>625</v>
      </c>
      <c r="B11" s="53">
        <v>0</v>
      </c>
      <c r="C11" s="53">
        <v>0</v>
      </c>
      <c r="D11" s="53"/>
      <c r="E11" s="53"/>
      <c r="F11" s="53"/>
      <c r="G11" s="53"/>
      <c r="H11" s="53"/>
      <c r="I11" s="53"/>
      <c r="J11" s="53">
        <v>0</v>
      </c>
      <c r="K11" s="53">
        <v>0</v>
      </c>
      <c r="L11" s="53">
        <v>0</v>
      </c>
      <c r="M11" s="53">
        <v>0</v>
      </c>
      <c r="N11" s="219"/>
      <c r="O11" s="104" t="str">
        <f t="shared" si="1"/>
        <v/>
      </c>
    </row>
    <row r="12" spans="1:15" s="25" customFormat="1" ht="12.6" customHeight="1" x14ac:dyDescent="0.2">
      <c r="A12" s="103" t="s">
        <v>491</v>
      </c>
      <c r="B12" s="53">
        <v>0</v>
      </c>
      <c r="C12" s="53">
        <v>0</v>
      </c>
      <c r="D12" s="53"/>
      <c r="E12" s="53"/>
      <c r="F12" s="53"/>
      <c r="G12" s="53"/>
      <c r="H12" s="53"/>
      <c r="I12" s="53"/>
      <c r="J12" s="53">
        <v>0</v>
      </c>
      <c r="K12" s="53">
        <v>0</v>
      </c>
      <c r="L12" s="53">
        <v>0</v>
      </c>
      <c r="M12" s="53">
        <v>0</v>
      </c>
      <c r="N12" s="21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157</v>
      </c>
      <c r="B13" s="53">
        <v>0</v>
      </c>
      <c r="C13" s="53">
        <v>0</v>
      </c>
      <c r="D13" s="53"/>
      <c r="E13" s="53"/>
      <c r="F13" s="53"/>
      <c r="G13" s="53"/>
      <c r="H13" s="53"/>
      <c r="I13" s="53"/>
      <c r="J13" s="53">
        <v>0</v>
      </c>
      <c r="K13" s="53">
        <v>0</v>
      </c>
      <c r="L13" s="53">
        <v>0</v>
      </c>
      <c r="M13" s="53">
        <v>0</v>
      </c>
      <c r="N13" s="219">
        <f t="shared" ref="N13:N18" si="2">SUM(B13:M13)</f>
        <v>0</v>
      </c>
      <c r="O13" s="104" t="str">
        <f t="shared" si="1"/>
        <v/>
      </c>
    </row>
    <row r="14" spans="1:15" s="25" customFormat="1" ht="12.6" customHeight="1" x14ac:dyDescent="0.2">
      <c r="A14" s="103" t="s">
        <v>149</v>
      </c>
      <c r="B14" s="53">
        <v>280</v>
      </c>
      <c r="C14" s="53">
        <v>0</v>
      </c>
      <c r="D14" s="53">
        <v>495</v>
      </c>
      <c r="E14" s="53"/>
      <c r="F14" s="53"/>
      <c r="G14" s="53"/>
      <c r="H14" s="53"/>
      <c r="I14" s="53"/>
      <c r="J14" s="53">
        <v>0</v>
      </c>
      <c r="K14" s="53">
        <v>0</v>
      </c>
      <c r="L14" s="53">
        <v>0</v>
      </c>
      <c r="M14" s="53">
        <v>0</v>
      </c>
      <c r="N14" s="219">
        <f t="shared" si="2"/>
        <v>775</v>
      </c>
      <c r="O14" s="104">
        <f t="shared" si="1"/>
        <v>387.5</v>
      </c>
    </row>
    <row r="15" spans="1:15" s="25" customFormat="1" ht="12.6" customHeight="1" x14ac:dyDescent="0.2">
      <c r="A15" s="103" t="s">
        <v>131</v>
      </c>
      <c r="B15" s="53">
        <v>0</v>
      </c>
      <c r="C15" s="53">
        <v>0</v>
      </c>
      <c r="D15" s="53"/>
      <c r="E15" s="53"/>
      <c r="F15" s="53"/>
      <c r="G15" s="53"/>
      <c r="H15" s="53"/>
      <c r="I15" s="53"/>
      <c r="J15" s="53">
        <v>0</v>
      </c>
      <c r="K15" s="53">
        <v>0</v>
      </c>
      <c r="L15" s="53">
        <v>0</v>
      </c>
      <c r="M15" s="53">
        <v>0</v>
      </c>
      <c r="N15" s="179">
        <f t="shared" si="2"/>
        <v>0</v>
      </c>
      <c r="O15" s="104" t="str">
        <f t="shared" si="1"/>
        <v/>
      </c>
    </row>
    <row r="16" spans="1:15" s="25" customFormat="1" ht="12.6" customHeight="1" x14ac:dyDescent="0.2">
      <c r="A16" s="103" t="s">
        <v>290</v>
      </c>
      <c r="B16" s="53">
        <v>0</v>
      </c>
      <c r="C16" s="53">
        <v>0</v>
      </c>
      <c r="D16" s="53"/>
      <c r="E16" s="53"/>
      <c r="F16" s="53"/>
      <c r="G16" s="53"/>
      <c r="H16" s="53"/>
      <c r="I16" s="53"/>
      <c r="J16" s="53">
        <v>0</v>
      </c>
      <c r="K16" s="53">
        <v>0</v>
      </c>
      <c r="L16" s="53">
        <v>0</v>
      </c>
      <c r="M16" s="53">
        <v>0</v>
      </c>
      <c r="N16" s="219">
        <f t="shared" si="2"/>
        <v>0</v>
      </c>
      <c r="O16" s="104" t="str">
        <f t="shared" si="1"/>
        <v/>
      </c>
    </row>
    <row r="17" spans="1:15" s="25" customFormat="1" ht="12.6" customHeight="1" x14ac:dyDescent="0.2">
      <c r="A17" s="103" t="s">
        <v>167</v>
      </c>
      <c r="B17" s="53">
        <v>0</v>
      </c>
      <c r="C17" s="53">
        <v>0</v>
      </c>
      <c r="D17" s="53"/>
      <c r="E17" s="53"/>
      <c r="F17" s="53"/>
      <c r="G17" s="53"/>
      <c r="H17" s="53"/>
      <c r="I17" s="53"/>
      <c r="J17" s="53">
        <v>0</v>
      </c>
      <c r="K17" s="53">
        <v>0</v>
      </c>
      <c r="L17" s="53">
        <v>0</v>
      </c>
      <c r="M17" s="53">
        <v>0</v>
      </c>
      <c r="N17" s="219">
        <f t="shared" si="2"/>
        <v>0</v>
      </c>
      <c r="O17" s="104" t="str">
        <f t="shared" si="1"/>
        <v/>
      </c>
    </row>
    <row r="18" spans="1:15" s="25" customFormat="1" ht="12.6" customHeight="1" x14ac:dyDescent="0.2">
      <c r="A18" s="103" t="s">
        <v>182</v>
      </c>
      <c r="B18" s="53">
        <v>0</v>
      </c>
      <c r="C18" s="53">
        <v>51.89</v>
      </c>
      <c r="D18" s="53">
        <v>777.9</v>
      </c>
      <c r="E18" s="53"/>
      <c r="F18" s="53"/>
      <c r="G18" s="53"/>
      <c r="H18" s="53"/>
      <c r="I18" s="53"/>
      <c r="J18" s="53">
        <v>0</v>
      </c>
      <c r="K18" s="53">
        <v>0</v>
      </c>
      <c r="L18" s="53">
        <v>0</v>
      </c>
      <c r="M18" s="53">
        <v>0</v>
      </c>
      <c r="N18" s="219">
        <f t="shared" si="2"/>
        <v>829.79</v>
      </c>
      <c r="O18" s="104">
        <f t="shared" si="1"/>
        <v>414.89499999999998</v>
      </c>
    </row>
    <row r="19" spans="1:15" s="25" customFormat="1" ht="12.6" customHeight="1" x14ac:dyDescent="0.2">
      <c r="A19" s="103" t="s">
        <v>492</v>
      </c>
      <c r="B19" s="53">
        <v>0</v>
      </c>
      <c r="C19" s="53">
        <v>186.57</v>
      </c>
      <c r="D19" s="53">
        <v>902.25</v>
      </c>
      <c r="E19" s="53"/>
      <c r="F19" s="53"/>
      <c r="G19" s="53"/>
      <c r="H19" s="53"/>
      <c r="I19" s="53"/>
      <c r="J19" s="53">
        <v>0</v>
      </c>
      <c r="K19" s="53">
        <v>0</v>
      </c>
      <c r="L19" s="53">
        <v>0</v>
      </c>
      <c r="M19" s="53">
        <v>0</v>
      </c>
      <c r="N19" s="219">
        <f t="shared" si="0"/>
        <v>1088.82</v>
      </c>
      <c r="O19" s="104">
        <f t="shared" si="1"/>
        <v>544.41</v>
      </c>
    </row>
    <row r="20" spans="1:15" s="25" customFormat="1" ht="12.6" customHeight="1" x14ac:dyDescent="0.2">
      <c r="A20" s="103" t="s">
        <v>67</v>
      </c>
      <c r="B20" s="53">
        <v>0</v>
      </c>
      <c r="C20" s="53">
        <v>0</v>
      </c>
      <c r="D20" s="53">
        <v>211.8</v>
      </c>
      <c r="E20" s="53"/>
      <c r="F20" s="53"/>
      <c r="G20" s="53"/>
      <c r="H20" s="53"/>
      <c r="I20" s="53"/>
      <c r="J20" s="53">
        <v>0</v>
      </c>
      <c r="K20" s="53">
        <v>0</v>
      </c>
      <c r="L20" s="53">
        <v>0</v>
      </c>
      <c r="M20" s="53">
        <v>0</v>
      </c>
      <c r="N20" s="219">
        <f t="shared" si="0"/>
        <v>211.8</v>
      </c>
      <c r="O20" s="104">
        <f t="shared" si="1"/>
        <v>211.8</v>
      </c>
    </row>
    <row r="21" spans="1:15" s="25" customFormat="1" ht="12.6" customHeight="1" x14ac:dyDescent="0.2">
      <c r="A21" s="103" t="s">
        <v>272</v>
      </c>
      <c r="B21" s="53">
        <v>0</v>
      </c>
      <c r="C21" s="53">
        <v>0</v>
      </c>
      <c r="D21" s="53"/>
      <c r="E21" s="53"/>
      <c r="F21" s="53"/>
      <c r="G21" s="53"/>
      <c r="H21" s="53"/>
      <c r="I21" s="53"/>
      <c r="J21" s="53">
        <v>0</v>
      </c>
      <c r="K21" s="53">
        <v>0</v>
      </c>
      <c r="L21" s="53">
        <v>0</v>
      </c>
      <c r="M21" s="53">
        <v>0</v>
      </c>
      <c r="N21" s="21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03" t="s">
        <v>633</v>
      </c>
      <c r="B22" s="53">
        <v>0</v>
      </c>
      <c r="C22" s="53">
        <v>0</v>
      </c>
      <c r="D22" s="53"/>
      <c r="E22" s="53"/>
      <c r="F22" s="53"/>
      <c r="G22" s="53"/>
      <c r="H22" s="53"/>
      <c r="I22" s="53"/>
      <c r="J22" s="53">
        <v>0</v>
      </c>
      <c r="K22" s="53">
        <v>0</v>
      </c>
      <c r="L22" s="53">
        <v>0</v>
      </c>
      <c r="M22" s="53">
        <v>0</v>
      </c>
      <c r="N22" s="219">
        <f>SUM(B22:M22)</f>
        <v>0</v>
      </c>
      <c r="O22" s="104" t="str">
        <f t="shared" si="1"/>
        <v/>
      </c>
    </row>
    <row r="23" spans="1:15" s="25" customFormat="1" ht="12.6" customHeight="1" x14ac:dyDescent="0.2">
      <c r="A23" s="103" t="s">
        <v>223</v>
      </c>
      <c r="B23" s="53">
        <v>0</v>
      </c>
      <c r="C23" s="53">
        <v>0</v>
      </c>
      <c r="D23" s="53"/>
      <c r="E23" s="53"/>
      <c r="F23" s="53"/>
      <c r="G23" s="53"/>
      <c r="H23" s="53"/>
      <c r="I23" s="53"/>
      <c r="J23" s="53">
        <v>0</v>
      </c>
      <c r="K23" s="53">
        <v>0</v>
      </c>
      <c r="L23" s="53">
        <v>0</v>
      </c>
      <c r="M23" s="53">
        <v>0</v>
      </c>
      <c r="N23" s="219">
        <f t="shared" si="0"/>
        <v>0</v>
      </c>
      <c r="O23" s="104" t="str">
        <f t="shared" si="1"/>
        <v/>
      </c>
    </row>
    <row r="24" spans="1:15" s="25" customFormat="1" ht="12.6" customHeight="1" x14ac:dyDescent="0.2">
      <c r="A24" s="103" t="s">
        <v>158</v>
      </c>
      <c r="B24" s="53">
        <v>0</v>
      </c>
      <c r="C24" s="53">
        <v>0</v>
      </c>
      <c r="D24" s="53">
        <v>200</v>
      </c>
      <c r="E24" s="53"/>
      <c r="F24" s="53"/>
      <c r="G24" s="53"/>
      <c r="H24" s="53"/>
      <c r="I24" s="53"/>
      <c r="J24" s="53">
        <v>0</v>
      </c>
      <c r="K24" s="53">
        <v>0</v>
      </c>
      <c r="L24" s="53">
        <v>0</v>
      </c>
      <c r="M24" s="53">
        <v>0</v>
      </c>
      <c r="N24" s="219">
        <f t="shared" si="0"/>
        <v>200</v>
      </c>
      <c r="O24" s="104">
        <f t="shared" si="1"/>
        <v>200</v>
      </c>
    </row>
    <row r="25" spans="1:15" s="25" customFormat="1" ht="12.6" customHeight="1" x14ac:dyDescent="0.2">
      <c r="A25" s="103" t="s">
        <v>183</v>
      </c>
      <c r="B25" s="53">
        <v>0</v>
      </c>
      <c r="C25" s="53">
        <v>0</v>
      </c>
      <c r="D25" s="53">
        <v>250</v>
      </c>
      <c r="E25" s="53"/>
      <c r="F25" s="53"/>
      <c r="G25" s="53"/>
      <c r="H25" s="53"/>
      <c r="I25" s="53"/>
      <c r="J25" s="53">
        <v>0</v>
      </c>
      <c r="K25" s="53">
        <v>0</v>
      </c>
      <c r="L25" s="53">
        <v>0</v>
      </c>
      <c r="M25" s="53">
        <v>0</v>
      </c>
      <c r="N25" s="219">
        <f t="shared" si="0"/>
        <v>250</v>
      </c>
      <c r="O25" s="104">
        <f t="shared" si="1"/>
        <v>250</v>
      </c>
    </row>
    <row r="26" spans="1:15" s="25" customFormat="1" ht="12.6" customHeight="1" x14ac:dyDescent="0.2">
      <c r="A26" s="103" t="s">
        <v>224</v>
      </c>
      <c r="B26" s="53">
        <v>230</v>
      </c>
      <c r="C26" s="53">
        <v>557</v>
      </c>
      <c r="D26" s="53"/>
      <c r="E26" s="53"/>
      <c r="F26" s="53"/>
      <c r="G26" s="53"/>
      <c r="H26" s="53"/>
      <c r="I26" s="53"/>
      <c r="J26" s="53">
        <v>0</v>
      </c>
      <c r="K26" s="53">
        <v>0</v>
      </c>
      <c r="L26" s="53">
        <v>0</v>
      </c>
      <c r="M26" s="53">
        <v>0</v>
      </c>
      <c r="N26" s="219">
        <f t="shared" si="0"/>
        <v>787</v>
      </c>
      <c r="O26" s="104">
        <f t="shared" si="1"/>
        <v>393.5</v>
      </c>
    </row>
    <row r="27" spans="1:15" s="25" customFormat="1" ht="12.6" customHeight="1" x14ac:dyDescent="0.2">
      <c r="A27" s="103" t="s">
        <v>600</v>
      </c>
      <c r="B27" s="53">
        <v>0</v>
      </c>
      <c r="C27" s="53">
        <v>0</v>
      </c>
      <c r="D27" s="53"/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3">
        <v>0</v>
      </c>
      <c r="N27" s="227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260" t="s">
        <v>88</v>
      </c>
      <c r="B28" s="53">
        <v>40</v>
      </c>
      <c r="C28" s="53">
        <v>264</v>
      </c>
      <c r="D28" s="53">
        <v>241.72</v>
      </c>
      <c r="E28" s="53"/>
      <c r="F28" s="53"/>
      <c r="G28" s="53"/>
      <c r="H28" s="53"/>
      <c r="I28" s="53"/>
      <c r="J28" s="53">
        <v>0</v>
      </c>
      <c r="K28" s="53">
        <v>0</v>
      </c>
      <c r="L28" s="53">
        <v>0</v>
      </c>
      <c r="M28" s="53">
        <v>0</v>
      </c>
      <c r="N28" s="261">
        <f t="shared" ref="N28:N58" si="3">SUM(B28:M28)</f>
        <v>545.72</v>
      </c>
      <c r="O28" s="104">
        <f t="shared" si="1"/>
        <v>181.90666666666667</v>
      </c>
    </row>
    <row r="29" spans="1:15" s="25" customFormat="1" ht="12.6" customHeight="1" x14ac:dyDescent="0.2">
      <c r="A29" s="151" t="s">
        <v>77</v>
      </c>
      <c r="B29" s="53">
        <v>0</v>
      </c>
      <c r="C29" s="53">
        <v>0</v>
      </c>
      <c r="D29" s="53">
        <v>45</v>
      </c>
      <c r="E29" s="53"/>
      <c r="F29" s="53"/>
      <c r="G29" s="53"/>
      <c r="H29" s="53"/>
      <c r="I29" s="53"/>
      <c r="J29" s="53">
        <v>0</v>
      </c>
      <c r="K29" s="53">
        <v>0</v>
      </c>
      <c r="L29" s="53">
        <v>0</v>
      </c>
      <c r="M29" s="53">
        <v>0</v>
      </c>
      <c r="N29" s="227">
        <f t="shared" si="3"/>
        <v>45</v>
      </c>
      <c r="O29" s="104">
        <f t="shared" si="1"/>
        <v>45</v>
      </c>
    </row>
    <row r="30" spans="1:15" s="25" customFormat="1" ht="12.6" customHeight="1" x14ac:dyDescent="0.2">
      <c r="A30" s="266" t="s">
        <v>111</v>
      </c>
      <c r="B30" s="53">
        <v>0</v>
      </c>
      <c r="C30" s="53">
        <v>0</v>
      </c>
      <c r="D30" s="53">
        <v>164.61</v>
      </c>
      <c r="E30" s="53"/>
      <c r="F30" s="53"/>
      <c r="G30" s="53"/>
      <c r="H30" s="53"/>
      <c r="I30" s="53"/>
      <c r="J30" s="53">
        <v>0</v>
      </c>
      <c r="K30" s="53">
        <v>0</v>
      </c>
      <c r="L30" s="53">
        <v>0</v>
      </c>
      <c r="M30" s="53">
        <v>0</v>
      </c>
      <c r="N30" s="227">
        <f t="shared" si="3"/>
        <v>164.61</v>
      </c>
      <c r="O30" s="104">
        <f t="shared" si="1"/>
        <v>164.61</v>
      </c>
    </row>
    <row r="31" spans="1:15" s="25" customFormat="1" ht="12.6" customHeight="1" x14ac:dyDescent="0.2">
      <c r="A31" s="266" t="s">
        <v>126</v>
      </c>
      <c r="B31" s="53">
        <v>0</v>
      </c>
      <c r="C31" s="53">
        <v>0</v>
      </c>
      <c r="D31" s="53">
        <v>360</v>
      </c>
      <c r="E31" s="53"/>
      <c r="F31" s="53"/>
      <c r="G31" s="53"/>
      <c r="H31" s="53"/>
      <c r="I31" s="53"/>
      <c r="J31" s="53">
        <v>0</v>
      </c>
      <c r="K31" s="53">
        <v>0</v>
      </c>
      <c r="L31" s="53">
        <v>0</v>
      </c>
      <c r="M31" s="53">
        <v>0</v>
      </c>
      <c r="N31" s="227">
        <f t="shared" si="3"/>
        <v>360</v>
      </c>
      <c r="O31" s="104">
        <f t="shared" si="1"/>
        <v>360</v>
      </c>
    </row>
    <row r="32" spans="1:15" s="25" customFormat="1" ht="12.6" customHeight="1" x14ac:dyDescent="0.2">
      <c r="A32" s="103" t="s">
        <v>494</v>
      </c>
      <c r="B32" s="53">
        <v>0</v>
      </c>
      <c r="C32" s="53">
        <v>0</v>
      </c>
      <c r="D32" s="53"/>
      <c r="E32" s="53"/>
      <c r="F32" s="53"/>
      <c r="G32" s="53"/>
      <c r="H32" s="53"/>
      <c r="I32" s="53"/>
      <c r="J32" s="53">
        <v>0</v>
      </c>
      <c r="K32" s="53">
        <v>0</v>
      </c>
      <c r="L32" s="53">
        <v>0</v>
      </c>
      <c r="M32" s="53">
        <v>0</v>
      </c>
      <c r="N32" s="227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03" t="s">
        <v>76</v>
      </c>
      <c r="B33" s="53">
        <v>334.25</v>
      </c>
      <c r="C33" s="53">
        <v>0</v>
      </c>
      <c r="D33" s="53">
        <v>54.46</v>
      </c>
      <c r="E33" s="53"/>
      <c r="F33" s="53"/>
      <c r="G33" s="53"/>
      <c r="H33" s="53"/>
      <c r="I33" s="53"/>
      <c r="J33" s="53">
        <v>0</v>
      </c>
      <c r="K33" s="53">
        <v>0</v>
      </c>
      <c r="L33" s="53">
        <v>0</v>
      </c>
      <c r="M33" s="53">
        <v>0</v>
      </c>
      <c r="N33" s="227">
        <f t="shared" si="3"/>
        <v>388.71</v>
      </c>
      <c r="O33" s="104">
        <f t="shared" si="1"/>
        <v>194.35499999999999</v>
      </c>
    </row>
    <row r="34" spans="1:15" s="25" customFormat="1" ht="12.6" customHeight="1" x14ac:dyDescent="0.2">
      <c r="A34" s="103" t="s">
        <v>404</v>
      </c>
      <c r="B34" s="53">
        <v>0</v>
      </c>
      <c r="C34" s="53">
        <v>0</v>
      </c>
      <c r="D34" s="53">
        <v>1585</v>
      </c>
      <c r="E34" s="53"/>
      <c r="F34" s="53"/>
      <c r="G34" s="53"/>
      <c r="H34" s="53"/>
      <c r="I34" s="53"/>
      <c r="J34" s="53">
        <v>0</v>
      </c>
      <c r="K34" s="53">
        <v>0</v>
      </c>
      <c r="L34" s="53">
        <v>0</v>
      </c>
      <c r="M34" s="53">
        <v>0</v>
      </c>
      <c r="N34" s="227">
        <f t="shared" si="3"/>
        <v>1585</v>
      </c>
      <c r="O34" s="104">
        <f t="shared" si="1"/>
        <v>1585</v>
      </c>
    </row>
    <row r="35" spans="1:15" s="25" customFormat="1" ht="12.6" customHeight="1" x14ac:dyDescent="0.2">
      <c r="A35" s="103" t="s">
        <v>118</v>
      </c>
      <c r="B35" s="53">
        <v>0</v>
      </c>
      <c r="C35" s="53">
        <v>0</v>
      </c>
      <c r="D35" s="53"/>
      <c r="E35" s="53"/>
      <c r="F35" s="53"/>
      <c r="G35" s="53"/>
      <c r="H35" s="53"/>
      <c r="I35" s="53"/>
      <c r="J35" s="53">
        <v>0</v>
      </c>
      <c r="K35" s="53">
        <v>0</v>
      </c>
      <c r="L35" s="53">
        <v>0</v>
      </c>
      <c r="M35" s="53">
        <v>0</v>
      </c>
      <c r="N35" s="227">
        <f>SUM(B35:M35)</f>
        <v>0</v>
      </c>
      <c r="O35" s="104" t="str">
        <f t="shared" si="1"/>
        <v/>
      </c>
    </row>
    <row r="36" spans="1:15" s="25" customFormat="1" ht="12.6" customHeight="1" x14ac:dyDescent="0.2">
      <c r="A36" s="103" t="s">
        <v>176</v>
      </c>
      <c r="B36" s="53">
        <v>0</v>
      </c>
      <c r="C36" s="53">
        <v>0</v>
      </c>
      <c r="D36" s="53"/>
      <c r="E36" s="53"/>
      <c r="F36" s="53"/>
      <c r="G36" s="53"/>
      <c r="H36" s="53"/>
      <c r="I36" s="53"/>
      <c r="J36" s="53">
        <v>0</v>
      </c>
      <c r="K36" s="53">
        <v>0</v>
      </c>
      <c r="L36" s="53">
        <v>0</v>
      </c>
      <c r="M36" s="53">
        <v>0</v>
      </c>
      <c r="N36" s="227">
        <f t="shared" si="3"/>
        <v>0</v>
      </c>
      <c r="O36" s="104" t="str">
        <f t="shared" si="1"/>
        <v/>
      </c>
    </row>
    <row r="37" spans="1:15" s="25" customFormat="1" ht="12.6" customHeight="1" x14ac:dyDescent="0.2">
      <c r="A37" s="103" t="s">
        <v>642</v>
      </c>
      <c r="B37" s="53">
        <v>0</v>
      </c>
      <c r="C37" s="53">
        <v>0</v>
      </c>
      <c r="D37" s="53"/>
      <c r="E37" s="53"/>
      <c r="F37" s="53"/>
      <c r="G37" s="53"/>
      <c r="H37" s="53"/>
      <c r="I37" s="53"/>
      <c r="J37" s="53">
        <v>0</v>
      </c>
      <c r="K37" s="53">
        <v>0</v>
      </c>
      <c r="L37" s="53">
        <v>0</v>
      </c>
      <c r="M37" s="53">
        <v>0</v>
      </c>
      <c r="N37" s="227"/>
      <c r="O37" s="104" t="str">
        <f t="shared" si="1"/>
        <v/>
      </c>
    </row>
    <row r="38" spans="1:15" s="25" customFormat="1" ht="12.6" customHeight="1" x14ac:dyDescent="0.2">
      <c r="A38" s="103" t="s">
        <v>225</v>
      </c>
      <c r="B38" s="53">
        <v>0</v>
      </c>
      <c r="C38" s="53">
        <v>0</v>
      </c>
      <c r="D38" s="53"/>
      <c r="E38" s="53"/>
      <c r="F38" s="53"/>
      <c r="G38" s="53"/>
      <c r="H38" s="53"/>
      <c r="I38" s="53"/>
      <c r="J38" s="53">
        <v>0</v>
      </c>
      <c r="K38" s="53">
        <v>0</v>
      </c>
      <c r="L38" s="53">
        <v>0</v>
      </c>
      <c r="M38" s="53">
        <v>0</v>
      </c>
      <c r="N38" s="219">
        <f t="shared" si="3"/>
        <v>0</v>
      </c>
      <c r="O38" s="104" t="str">
        <f t="shared" si="1"/>
        <v/>
      </c>
    </row>
    <row r="39" spans="1:15" s="25" customFormat="1" ht="12.6" customHeight="1" x14ac:dyDescent="0.2">
      <c r="A39" s="103" t="s">
        <v>102</v>
      </c>
      <c r="B39" s="53">
        <v>0</v>
      </c>
      <c r="C39" s="53">
        <v>0</v>
      </c>
      <c r="D39" s="53"/>
      <c r="E39" s="53"/>
      <c r="F39" s="53"/>
      <c r="G39" s="53"/>
      <c r="H39" s="53"/>
      <c r="I39" s="53"/>
      <c r="J39" s="53">
        <v>0</v>
      </c>
      <c r="K39" s="53">
        <v>0</v>
      </c>
      <c r="L39" s="53">
        <v>0</v>
      </c>
      <c r="M39" s="53">
        <v>0</v>
      </c>
      <c r="N39" s="219">
        <f t="shared" si="3"/>
        <v>0</v>
      </c>
      <c r="O39" s="104" t="str">
        <f t="shared" si="1"/>
        <v/>
      </c>
    </row>
    <row r="40" spans="1:15" s="25" customFormat="1" ht="12.6" customHeight="1" x14ac:dyDescent="0.2">
      <c r="A40" s="260" t="s">
        <v>372</v>
      </c>
      <c r="B40" s="53">
        <v>91.34</v>
      </c>
      <c r="C40" s="53">
        <v>91.34</v>
      </c>
      <c r="D40" s="53">
        <v>91.34</v>
      </c>
      <c r="E40" s="53"/>
      <c r="F40" s="53"/>
      <c r="G40" s="53"/>
      <c r="H40" s="53"/>
      <c r="I40" s="53"/>
      <c r="J40" s="53">
        <v>0</v>
      </c>
      <c r="K40" s="53">
        <v>0</v>
      </c>
      <c r="L40" s="53">
        <v>0</v>
      </c>
      <c r="M40" s="53">
        <v>0</v>
      </c>
      <c r="N40" s="179">
        <f>SUM(B40:M40)</f>
        <v>274.02</v>
      </c>
      <c r="O40" s="104">
        <f t="shared" si="1"/>
        <v>91.339999999999989</v>
      </c>
    </row>
    <row r="41" spans="1:15" s="25" customFormat="1" ht="12.6" customHeight="1" x14ac:dyDescent="0.2">
      <c r="A41" s="103" t="s">
        <v>283</v>
      </c>
      <c r="B41" s="53">
        <v>0</v>
      </c>
      <c r="C41" s="53">
        <v>150</v>
      </c>
      <c r="D41" s="53">
        <v>150</v>
      </c>
      <c r="E41" s="53"/>
      <c r="F41" s="53"/>
      <c r="G41" s="53"/>
      <c r="H41" s="53"/>
      <c r="I41" s="53"/>
      <c r="J41" s="53">
        <v>0</v>
      </c>
      <c r="K41" s="53">
        <v>0</v>
      </c>
      <c r="L41" s="53">
        <v>0</v>
      </c>
      <c r="M41" s="53">
        <v>0</v>
      </c>
      <c r="N41" s="219">
        <f t="shared" si="3"/>
        <v>300</v>
      </c>
      <c r="O41" s="104">
        <f t="shared" si="1"/>
        <v>150</v>
      </c>
    </row>
    <row r="42" spans="1:15" s="25" customFormat="1" ht="12.6" customHeight="1" x14ac:dyDescent="0.2">
      <c r="A42" s="103" t="s">
        <v>385</v>
      </c>
      <c r="B42" s="53">
        <v>0</v>
      </c>
      <c r="C42" s="53">
        <v>0</v>
      </c>
      <c r="D42" s="53"/>
      <c r="E42" s="53"/>
      <c r="F42" s="53"/>
      <c r="G42" s="53"/>
      <c r="H42" s="53"/>
      <c r="I42" s="53"/>
      <c r="J42" s="53">
        <v>0</v>
      </c>
      <c r="K42" s="53">
        <v>0</v>
      </c>
      <c r="L42" s="53">
        <v>0</v>
      </c>
      <c r="M42" s="53">
        <v>0</v>
      </c>
      <c r="N42" s="219">
        <f>SUM(B42:M42)</f>
        <v>0</v>
      </c>
      <c r="O42" s="104" t="str">
        <f t="shared" si="1"/>
        <v/>
      </c>
    </row>
    <row r="43" spans="1:15" s="25" customFormat="1" ht="12.6" customHeight="1" x14ac:dyDescent="0.2">
      <c r="A43" s="103" t="s">
        <v>546</v>
      </c>
      <c r="B43" s="53">
        <v>0</v>
      </c>
      <c r="C43" s="53">
        <v>0</v>
      </c>
      <c r="D43" s="53">
        <v>500</v>
      </c>
      <c r="E43" s="53"/>
      <c r="F43" s="53"/>
      <c r="G43" s="53"/>
      <c r="H43" s="53"/>
      <c r="I43" s="53"/>
      <c r="J43" s="53">
        <v>0</v>
      </c>
      <c r="K43" s="53">
        <v>0</v>
      </c>
      <c r="L43" s="53">
        <v>0</v>
      </c>
      <c r="M43" s="53">
        <v>0</v>
      </c>
      <c r="N43" s="219">
        <f t="shared" si="3"/>
        <v>500</v>
      </c>
      <c r="O43" s="104">
        <f t="shared" si="1"/>
        <v>500</v>
      </c>
    </row>
    <row r="44" spans="1:15" s="25" customFormat="1" ht="12.6" customHeight="1" x14ac:dyDescent="0.2">
      <c r="A44" s="103" t="s">
        <v>337</v>
      </c>
      <c r="B44" s="53">
        <v>345</v>
      </c>
      <c r="C44" s="53">
        <v>0</v>
      </c>
      <c r="D44" s="53">
        <v>87.5</v>
      </c>
      <c r="E44" s="53"/>
      <c r="F44" s="53"/>
      <c r="G44" s="53"/>
      <c r="H44" s="53"/>
      <c r="I44" s="53"/>
      <c r="J44" s="53">
        <v>0</v>
      </c>
      <c r="K44" s="53">
        <v>0</v>
      </c>
      <c r="L44" s="53">
        <v>0</v>
      </c>
      <c r="M44" s="53">
        <v>0</v>
      </c>
      <c r="N44" s="219">
        <f t="shared" si="3"/>
        <v>432.5</v>
      </c>
      <c r="O44" s="104">
        <f t="shared" si="1"/>
        <v>216.25</v>
      </c>
    </row>
    <row r="45" spans="1:15" s="25" customFormat="1" ht="12.6" customHeight="1" x14ac:dyDescent="0.2">
      <c r="A45" s="103" t="s">
        <v>501</v>
      </c>
      <c r="B45" s="53">
        <v>217.45</v>
      </c>
      <c r="C45" s="53">
        <v>188.3</v>
      </c>
      <c r="D45" s="53">
        <v>917.7</v>
      </c>
      <c r="E45" s="53"/>
      <c r="F45" s="53"/>
      <c r="G45" s="53"/>
      <c r="H45" s="53"/>
      <c r="I45" s="53"/>
      <c r="J45" s="53">
        <v>0</v>
      </c>
      <c r="K45" s="53">
        <v>0</v>
      </c>
      <c r="L45" s="53">
        <v>0</v>
      </c>
      <c r="M45" s="53">
        <v>0</v>
      </c>
      <c r="N45" s="219">
        <f t="shared" si="3"/>
        <v>1323.45</v>
      </c>
      <c r="O45" s="104">
        <f t="shared" si="1"/>
        <v>441.15000000000003</v>
      </c>
    </row>
    <row r="46" spans="1:15" s="25" customFormat="1" ht="12.6" customHeight="1" x14ac:dyDescent="0.2">
      <c r="A46" s="103" t="s">
        <v>95</v>
      </c>
      <c r="B46" s="53">
        <v>746.79</v>
      </c>
      <c r="C46" s="53">
        <v>491.27</v>
      </c>
      <c r="D46" s="53">
        <v>827</v>
      </c>
      <c r="E46" s="53"/>
      <c r="F46" s="53"/>
      <c r="G46" s="53"/>
      <c r="H46" s="53"/>
      <c r="I46" s="53"/>
      <c r="J46" s="53">
        <v>0</v>
      </c>
      <c r="K46" s="53">
        <v>0</v>
      </c>
      <c r="L46" s="53">
        <v>0</v>
      </c>
      <c r="M46" s="53">
        <v>0</v>
      </c>
      <c r="N46" s="219">
        <f>SUM(B46:M46)</f>
        <v>2065.06</v>
      </c>
      <c r="O46" s="104">
        <f t="shared" si="1"/>
        <v>688.35333333333335</v>
      </c>
    </row>
    <row r="47" spans="1:15" s="15" customFormat="1" ht="12.6" customHeight="1" x14ac:dyDescent="0.2">
      <c r="A47" s="103" t="s">
        <v>599</v>
      </c>
      <c r="B47" s="53">
        <v>0</v>
      </c>
      <c r="C47" s="53">
        <v>0</v>
      </c>
      <c r="D47" s="53"/>
      <c r="E47" s="53"/>
      <c r="F47" s="53"/>
      <c r="G47" s="53"/>
      <c r="H47" s="53"/>
      <c r="I47" s="53"/>
      <c r="J47" s="53">
        <v>0</v>
      </c>
      <c r="K47" s="53">
        <v>0</v>
      </c>
      <c r="L47" s="53">
        <v>0</v>
      </c>
      <c r="M47" s="53">
        <v>0</v>
      </c>
      <c r="N47" s="235">
        <f>SUM(B47:M47)</f>
        <v>0</v>
      </c>
      <c r="O47" s="104" t="str">
        <f t="shared" si="1"/>
        <v/>
      </c>
    </row>
    <row r="48" spans="1:15" s="25" customFormat="1" ht="12.6" customHeight="1" x14ac:dyDescent="0.2">
      <c r="A48" s="103" t="s">
        <v>169</v>
      </c>
      <c r="B48" s="53">
        <v>0</v>
      </c>
      <c r="C48" s="53">
        <v>0</v>
      </c>
      <c r="D48" s="53"/>
      <c r="E48" s="53"/>
      <c r="F48" s="53"/>
      <c r="G48" s="53"/>
      <c r="H48" s="53"/>
      <c r="I48" s="53"/>
      <c r="J48" s="53">
        <v>0</v>
      </c>
      <c r="K48" s="53">
        <v>0</v>
      </c>
      <c r="L48" s="53">
        <v>0</v>
      </c>
      <c r="M48" s="53">
        <v>0</v>
      </c>
      <c r="N48" s="219">
        <f t="shared" si="3"/>
        <v>0</v>
      </c>
      <c r="O48" s="104" t="str">
        <f t="shared" si="1"/>
        <v/>
      </c>
    </row>
    <row r="49" spans="1:15" s="25" customFormat="1" ht="12.6" customHeight="1" x14ac:dyDescent="0.2">
      <c r="A49" s="103" t="s">
        <v>73</v>
      </c>
      <c r="B49" s="53">
        <v>69.900000000000006</v>
      </c>
      <c r="C49" s="53">
        <v>314.8</v>
      </c>
      <c r="D49" s="53">
        <v>314.8</v>
      </c>
      <c r="E49" s="53"/>
      <c r="F49" s="53"/>
      <c r="G49" s="53"/>
      <c r="H49" s="53"/>
      <c r="I49" s="53"/>
      <c r="J49" s="53">
        <v>0</v>
      </c>
      <c r="K49" s="53">
        <v>0</v>
      </c>
      <c r="L49" s="53">
        <v>0</v>
      </c>
      <c r="M49" s="53">
        <v>0</v>
      </c>
      <c r="N49" s="219">
        <f t="shared" si="3"/>
        <v>699.5</v>
      </c>
      <c r="O49" s="104">
        <f t="shared" si="1"/>
        <v>233.16666666666666</v>
      </c>
    </row>
    <row r="50" spans="1:15" s="25" customFormat="1" ht="12.6" customHeight="1" x14ac:dyDescent="0.2">
      <c r="A50" s="103" t="s">
        <v>74</v>
      </c>
      <c r="B50" s="53">
        <v>227</v>
      </c>
      <c r="C50" s="53">
        <v>0</v>
      </c>
      <c r="D50" s="53">
        <v>227</v>
      </c>
      <c r="E50" s="53"/>
      <c r="F50" s="53"/>
      <c r="G50" s="53"/>
      <c r="H50" s="53"/>
      <c r="I50" s="53"/>
      <c r="J50" s="53">
        <v>0</v>
      </c>
      <c r="K50" s="53">
        <v>0</v>
      </c>
      <c r="L50" s="53">
        <v>0</v>
      </c>
      <c r="M50" s="53">
        <v>0</v>
      </c>
      <c r="N50" s="219">
        <f t="shared" si="3"/>
        <v>454</v>
      </c>
      <c r="O50" s="104">
        <f t="shared" si="1"/>
        <v>227</v>
      </c>
    </row>
    <row r="51" spans="1:15" s="25" customFormat="1" ht="12.6" customHeight="1" x14ac:dyDescent="0.2">
      <c r="A51" s="103" t="s">
        <v>201</v>
      </c>
      <c r="B51" s="53">
        <v>0</v>
      </c>
      <c r="C51" s="53">
        <v>0</v>
      </c>
      <c r="D51" s="53"/>
      <c r="E51" s="53"/>
      <c r="F51" s="53"/>
      <c r="G51" s="53"/>
      <c r="H51" s="53"/>
      <c r="I51" s="53"/>
      <c r="J51" s="53">
        <v>0</v>
      </c>
      <c r="K51" s="53">
        <v>0</v>
      </c>
      <c r="L51" s="53">
        <v>0</v>
      </c>
      <c r="M51" s="53">
        <v>0</v>
      </c>
      <c r="N51" s="219">
        <f t="shared" si="3"/>
        <v>0</v>
      </c>
      <c r="O51" s="104" t="str">
        <f t="shared" si="1"/>
        <v/>
      </c>
    </row>
    <row r="52" spans="1:15" s="25" customFormat="1" ht="12.6" customHeight="1" x14ac:dyDescent="0.2">
      <c r="A52" s="103" t="s">
        <v>75</v>
      </c>
      <c r="B52" s="53">
        <v>61.28</v>
      </c>
      <c r="C52" s="53">
        <v>1324.06</v>
      </c>
      <c r="D52" s="53">
        <v>697.82</v>
      </c>
      <c r="E52" s="53"/>
      <c r="F52" s="53"/>
      <c r="G52" s="53"/>
      <c r="H52" s="53"/>
      <c r="I52" s="53"/>
      <c r="J52" s="53">
        <v>0</v>
      </c>
      <c r="K52" s="53">
        <v>0</v>
      </c>
      <c r="L52" s="53">
        <v>0</v>
      </c>
      <c r="M52" s="53">
        <v>0</v>
      </c>
      <c r="N52" s="219">
        <f t="shared" si="3"/>
        <v>2083.16</v>
      </c>
      <c r="O52" s="104">
        <f t="shared" si="1"/>
        <v>694.38666666666666</v>
      </c>
    </row>
    <row r="53" spans="1:15" s="25" customFormat="1" ht="12.6" customHeight="1" x14ac:dyDescent="0.2">
      <c r="A53" s="103" t="s">
        <v>269</v>
      </c>
      <c r="B53" s="53">
        <v>0</v>
      </c>
      <c r="C53" s="53">
        <v>0</v>
      </c>
      <c r="D53" s="53"/>
      <c r="E53" s="53"/>
      <c r="F53" s="53"/>
      <c r="G53" s="53"/>
      <c r="H53" s="53"/>
      <c r="I53" s="53"/>
      <c r="J53" s="53">
        <v>0</v>
      </c>
      <c r="K53" s="53">
        <v>0</v>
      </c>
      <c r="L53" s="53">
        <v>0</v>
      </c>
      <c r="M53" s="53">
        <v>0</v>
      </c>
      <c r="N53" s="179">
        <f>SUM(B53:M53)</f>
        <v>0</v>
      </c>
      <c r="O53" s="104" t="str">
        <f t="shared" si="1"/>
        <v/>
      </c>
    </row>
    <row r="54" spans="1:15" s="25" customFormat="1" ht="12.6" customHeight="1" x14ac:dyDescent="0.2">
      <c r="A54" s="103" t="s">
        <v>184</v>
      </c>
      <c r="B54" s="53">
        <v>0</v>
      </c>
      <c r="C54" s="53">
        <v>0</v>
      </c>
      <c r="D54" s="53"/>
      <c r="E54" s="53"/>
      <c r="F54" s="53"/>
      <c r="G54" s="53"/>
      <c r="H54" s="53"/>
      <c r="I54" s="53"/>
      <c r="J54" s="53">
        <v>0</v>
      </c>
      <c r="K54" s="53">
        <v>0</v>
      </c>
      <c r="L54" s="53">
        <v>0</v>
      </c>
      <c r="M54" s="53">
        <v>0</v>
      </c>
      <c r="N54" s="219">
        <f t="shared" si="3"/>
        <v>0</v>
      </c>
      <c r="O54" s="104" t="str">
        <f t="shared" si="1"/>
        <v/>
      </c>
    </row>
    <row r="55" spans="1:15" s="25" customFormat="1" ht="12.6" customHeight="1" x14ac:dyDescent="0.2">
      <c r="A55" s="103" t="s">
        <v>79</v>
      </c>
      <c r="B55" s="53">
        <v>46</v>
      </c>
      <c r="C55" s="53">
        <v>50</v>
      </c>
      <c r="D55" s="53">
        <v>81.5</v>
      </c>
      <c r="E55" s="53"/>
      <c r="F55" s="53"/>
      <c r="G55" s="53"/>
      <c r="H55" s="53"/>
      <c r="I55" s="53"/>
      <c r="J55" s="53">
        <v>0</v>
      </c>
      <c r="K55" s="53">
        <v>0</v>
      </c>
      <c r="L55" s="53">
        <v>0</v>
      </c>
      <c r="M55" s="53">
        <v>0</v>
      </c>
      <c r="N55" s="219">
        <f t="shared" si="3"/>
        <v>177.5</v>
      </c>
      <c r="O55" s="104">
        <f t="shared" si="1"/>
        <v>59.166666666666664</v>
      </c>
    </row>
    <row r="56" spans="1:15" s="25" customFormat="1" ht="12.6" customHeight="1" x14ac:dyDescent="0.2">
      <c r="A56" s="103" t="s">
        <v>550</v>
      </c>
      <c r="B56" s="53">
        <v>0</v>
      </c>
      <c r="C56" s="53">
        <v>0</v>
      </c>
      <c r="D56" s="53"/>
      <c r="E56" s="53"/>
      <c r="F56" s="53"/>
      <c r="G56" s="53"/>
      <c r="H56" s="53"/>
      <c r="I56" s="53"/>
      <c r="J56" s="53">
        <v>0</v>
      </c>
      <c r="K56" s="53">
        <v>0</v>
      </c>
      <c r="L56" s="53">
        <v>0</v>
      </c>
      <c r="M56" s="53">
        <v>0</v>
      </c>
      <c r="N56" s="219">
        <f t="shared" si="3"/>
        <v>0</v>
      </c>
      <c r="O56" s="104" t="str">
        <f t="shared" si="1"/>
        <v/>
      </c>
    </row>
    <row r="57" spans="1:15" s="25" customFormat="1" ht="12.6" customHeight="1" x14ac:dyDescent="0.2">
      <c r="A57" s="103" t="s">
        <v>81</v>
      </c>
      <c r="B57" s="53">
        <v>180.31</v>
      </c>
      <c r="C57" s="53">
        <v>130.25</v>
      </c>
      <c r="D57" s="53">
        <v>136.66999999999999</v>
      </c>
      <c r="E57" s="53"/>
      <c r="F57" s="53"/>
      <c r="G57" s="53"/>
      <c r="H57" s="53"/>
      <c r="I57" s="53"/>
      <c r="J57" s="53">
        <v>0</v>
      </c>
      <c r="K57" s="53">
        <v>0</v>
      </c>
      <c r="L57" s="53">
        <v>0</v>
      </c>
      <c r="M57" s="53">
        <v>0</v>
      </c>
      <c r="N57" s="219">
        <f>SUM(B57:M57)</f>
        <v>447.23</v>
      </c>
      <c r="O57" s="104">
        <f t="shared" si="1"/>
        <v>149.07666666666668</v>
      </c>
    </row>
    <row r="58" spans="1:15" s="25" customFormat="1" ht="12.6" customHeight="1" x14ac:dyDescent="0.2">
      <c r="A58" s="103" t="s">
        <v>202</v>
      </c>
      <c r="B58" s="53">
        <v>0</v>
      </c>
      <c r="C58" s="53">
        <v>0</v>
      </c>
      <c r="D58" s="53"/>
      <c r="E58" s="53"/>
      <c r="F58" s="53"/>
      <c r="G58" s="53"/>
      <c r="H58" s="53"/>
      <c r="I58" s="53"/>
      <c r="J58" s="53">
        <v>0</v>
      </c>
      <c r="K58" s="53">
        <v>0</v>
      </c>
      <c r="L58" s="53">
        <v>0</v>
      </c>
      <c r="M58" s="53">
        <v>0</v>
      </c>
      <c r="N58" s="219">
        <f t="shared" si="3"/>
        <v>0</v>
      </c>
      <c r="O58" s="104" t="str">
        <f t="shared" si="1"/>
        <v/>
      </c>
    </row>
    <row r="59" spans="1:15" s="25" customFormat="1" ht="12.6" customHeight="1" thickBot="1" x14ac:dyDescent="0.25">
      <c r="A59" s="163" t="s">
        <v>1</v>
      </c>
      <c r="B59" s="164">
        <f t="shared" ref="B59:M59" si="4">SUM(B7:B58)</f>
        <v>2886.65</v>
      </c>
      <c r="C59" s="164">
        <f t="shared" si="4"/>
        <v>3816.7999999999997</v>
      </c>
      <c r="D59" s="164">
        <f>SUM(D7:D58)</f>
        <v>9336.4</v>
      </c>
      <c r="E59" s="164">
        <f>SUM(E7:E58)</f>
        <v>0</v>
      </c>
      <c r="F59" s="164">
        <f t="shared" si="4"/>
        <v>0</v>
      </c>
      <c r="G59" s="164">
        <f t="shared" si="4"/>
        <v>0</v>
      </c>
      <c r="H59" s="164">
        <f t="shared" si="4"/>
        <v>0</v>
      </c>
      <c r="I59" s="164">
        <f t="shared" si="4"/>
        <v>0</v>
      </c>
      <c r="J59" s="164">
        <f t="shared" si="4"/>
        <v>0</v>
      </c>
      <c r="K59" s="164">
        <f t="shared" si="4"/>
        <v>0</v>
      </c>
      <c r="L59" s="164">
        <f t="shared" si="4"/>
        <v>0</v>
      </c>
      <c r="M59" s="164">
        <f t="shared" si="4"/>
        <v>0</v>
      </c>
      <c r="N59" s="164">
        <f>SUM(N7:N58)</f>
        <v>16039.85</v>
      </c>
      <c r="O59" s="305">
        <f>IFERROR(AVERAGEIF(B59:M59,"&gt;0"),"")</f>
        <v>5346.6166666666659</v>
      </c>
    </row>
    <row r="60" spans="1:15" s="25" customFormat="1" ht="12.6" customHeight="1" thickBot="1" x14ac:dyDescent="0.25">
      <c r="A60" s="253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55"/>
    </row>
    <row r="61" spans="1:15" s="70" customFormat="1" ht="12.6" customHeight="1" thickBot="1" x14ac:dyDescent="0.25">
      <c r="A61" s="71" t="s">
        <v>2</v>
      </c>
      <c r="B61" s="134">
        <f t="shared" ref="B61:M61" si="5">B6</f>
        <v>43831</v>
      </c>
      <c r="C61" s="134">
        <f t="shared" si="5"/>
        <v>43862</v>
      </c>
      <c r="D61" s="134">
        <f t="shared" si="5"/>
        <v>43891</v>
      </c>
      <c r="E61" s="134">
        <f t="shared" si="5"/>
        <v>43922</v>
      </c>
      <c r="F61" s="134">
        <f t="shared" si="5"/>
        <v>43952</v>
      </c>
      <c r="G61" s="134">
        <f t="shared" si="5"/>
        <v>43983</v>
      </c>
      <c r="H61" s="134">
        <f t="shared" si="5"/>
        <v>44013</v>
      </c>
      <c r="I61" s="134">
        <f t="shared" si="5"/>
        <v>44044</v>
      </c>
      <c r="J61" s="134">
        <f t="shared" si="5"/>
        <v>44075</v>
      </c>
      <c r="K61" s="134">
        <f t="shared" si="5"/>
        <v>44105</v>
      </c>
      <c r="L61" s="134">
        <f t="shared" si="5"/>
        <v>44136</v>
      </c>
      <c r="M61" s="134">
        <f t="shared" si="5"/>
        <v>44166</v>
      </c>
      <c r="N61" s="135" t="str">
        <f>'PATO BRANCO'!N6</f>
        <v>Total</v>
      </c>
      <c r="O61" s="138" t="str">
        <f>'PATO BRANCO'!O6</f>
        <v>Média</v>
      </c>
    </row>
    <row r="62" spans="1:15" s="25" customFormat="1" ht="12.6" customHeight="1" x14ac:dyDescent="0.2">
      <c r="A62" s="109" t="s">
        <v>5</v>
      </c>
      <c r="B62" s="53">
        <v>0</v>
      </c>
      <c r="C62" s="53">
        <v>6000</v>
      </c>
      <c r="D62" s="53">
        <v>7000</v>
      </c>
      <c r="E62" s="53"/>
      <c r="F62" s="53"/>
      <c r="G62" s="53"/>
      <c r="H62" s="53"/>
      <c r="I62" s="53"/>
      <c r="J62" s="53">
        <v>0</v>
      </c>
      <c r="K62" s="53">
        <v>0</v>
      </c>
      <c r="L62" s="53">
        <v>0</v>
      </c>
      <c r="M62" s="53">
        <v>0</v>
      </c>
      <c r="N62" s="207">
        <f t="shared" ref="N62:N71" si="6">SUM(B62:M62)</f>
        <v>13000</v>
      </c>
      <c r="O62" s="104">
        <f>IFERROR(AVERAGEIF(B62:M62,"&gt;0"),"")</f>
        <v>6500</v>
      </c>
    </row>
    <row r="63" spans="1:15" s="25" customFormat="1" ht="12.6" customHeight="1" x14ac:dyDescent="0.2">
      <c r="A63" s="262" t="s">
        <v>527</v>
      </c>
      <c r="B63" s="53">
        <v>0</v>
      </c>
      <c r="C63" s="53">
        <v>880</v>
      </c>
      <c r="D63" s="53">
        <v>0</v>
      </c>
      <c r="E63" s="53"/>
      <c r="F63" s="53"/>
      <c r="G63" s="53"/>
      <c r="H63" s="53"/>
      <c r="I63" s="53"/>
      <c r="J63" s="53">
        <v>0</v>
      </c>
      <c r="K63" s="53">
        <v>0</v>
      </c>
      <c r="L63" s="53">
        <v>0</v>
      </c>
      <c r="M63" s="53">
        <v>0</v>
      </c>
      <c r="N63" s="207">
        <f t="shared" si="6"/>
        <v>880</v>
      </c>
      <c r="O63" s="104">
        <f t="shared" ref="O63:O70" si="7">IFERROR(AVERAGEIF(B63:M63,"&gt;0"),"")</f>
        <v>880</v>
      </c>
    </row>
    <row r="64" spans="1:15" s="25" customFormat="1" ht="12.6" customHeight="1" x14ac:dyDescent="0.2">
      <c r="A64" s="268" t="s">
        <v>321</v>
      </c>
      <c r="B64" s="53">
        <v>0</v>
      </c>
      <c r="C64" s="53">
        <v>0</v>
      </c>
      <c r="D64" s="53">
        <v>0</v>
      </c>
      <c r="E64" s="53"/>
      <c r="F64" s="53"/>
      <c r="G64" s="53"/>
      <c r="H64" s="53"/>
      <c r="I64" s="53"/>
      <c r="J64" s="53">
        <v>0</v>
      </c>
      <c r="K64" s="53">
        <v>0</v>
      </c>
      <c r="L64" s="53">
        <v>0</v>
      </c>
      <c r="M64" s="53">
        <v>0</v>
      </c>
      <c r="N64" s="207">
        <f t="shared" si="6"/>
        <v>0</v>
      </c>
      <c r="O64" s="104" t="str">
        <f t="shared" si="7"/>
        <v/>
      </c>
    </row>
    <row r="65" spans="1:15" s="25" customFormat="1" ht="12.6" customHeight="1" x14ac:dyDescent="0.2">
      <c r="A65" s="268" t="s">
        <v>516</v>
      </c>
      <c r="B65" s="53">
        <v>800</v>
      </c>
      <c r="C65" s="53">
        <v>800</v>
      </c>
      <c r="D65" s="53">
        <v>1791</v>
      </c>
      <c r="E65" s="53"/>
      <c r="F65" s="53"/>
      <c r="G65" s="53"/>
      <c r="H65" s="53"/>
      <c r="I65" s="53"/>
      <c r="J65" s="53">
        <v>0</v>
      </c>
      <c r="K65" s="53">
        <v>0</v>
      </c>
      <c r="L65" s="53">
        <v>0</v>
      </c>
      <c r="M65" s="53">
        <v>0</v>
      </c>
      <c r="N65" s="207">
        <f>SUM(B65:M65)</f>
        <v>3391</v>
      </c>
      <c r="O65" s="104">
        <f t="shared" si="7"/>
        <v>1130.3333333333333</v>
      </c>
    </row>
    <row r="66" spans="1:15" s="25" customFormat="1" ht="12.6" customHeight="1" x14ac:dyDescent="0.2">
      <c r="A66" s="268" t="s">
        <v>148</v>
      </c>
      <c r="B66" s="53">
        <v>0</v>
      </c>
      <c r="C66" s="53">
        <v>0</v>
      </c>
      <c r="D66" s="53">
        <v>0</v>
      </c>
      <c r="E66" s="53"/>
      <c r="F66" s="53"/>
      <c r="G66" s="53"/>
      <c r="H66" s="53"/>
      <c r="I66" s="53"/>
      <c r="J66" s="53">
        <v>0</v>
      </c>
      <c r="K66" s="53">
        <v>0</v>
      </c>
      <c r="L66" s="53">
        <v>0</v>
      </c>
      <c r="M66" s="53">
        <v>0</v>
      </c>
      <c r="N66" s="207">
        <f t="shared" si="6"/>
        <v>0</v>
      </c>
      <c r="O66" s="104" t="str">
        <f t="shared" si="7"/>
        <v/>
      </c>
    </row>
    <row r="67" spans="1:15" s="25" customFormat="1" ht="12.6" customHeight="1" x14ac:dyDescent="0.2">
      <c r="A67" s="268" t="s">
        <v>252</v>
      </c>
      <c r="B67" s="53">
        <v>0</v>
      </c>
      <c r="C67" s="53">
        <v>0</v>
      </c>
      <c r="D67" s="53">
        <v>0</v>
      </c>
      <c r="E67" s="53"/>
      <c r="F67" s="53"/>
      <c r="G67" s="53"/>
      <c r="H67" s="53"/>
      <c r="I67" s="53"/>
      <c r="J67" s="53">
        <v>0</v>
      </c>
      <c r="K67" s="53">
        <v>0</v>
      </c>
      <c r="L67" s="53">
        <v>0</v>
      </c>
      <c r="M67" s="53">
        <v>0</v>
      </c>
      <c r="N67" s="207">
        <f t="shared" si="6"/>
        <v>0</v>
      </c>
      <c r="O67" s="104" t="str">
        <f t="shared" si="7"/>
        <v/>
      </c>
    </row>
    <row r="68" spans="1:15" s="25" customFormat="1" ht="12.6" customHeight="1" x14ac:dyDescent="0.2">
      <c r="A68" s="110" t="s">
        <v>508</v>
      </c>
      <c r="B68" s="53">
        <v>0</v>
      </c>
      <c r="C68" s="53">
        <v>0</v>
      </c>
      <c r="D68" s="53">
        <v>1150</v>
      </c>
      <c r="E68" s="53"/>
      <c r="F68" s="53"/>
      <c r="G68" s="53"/>
      <c r="H68" s="53"/>
      <c r="I68" s="53"/>
      <c r="J68" s="53">
        <v>0</v>
      </c>
      <c r="K68" s="53">
        <v>0</v>
      </c>
      <c r="L68" s="53">
        <v>0</v>
      </c>
      <c r="M68" s="53">
        <v>0</v>
      </c>
      <c r="N68" s="207">
        <f>SUM(B68:M68)</f>
        <v>1150</v>
      </c>
      <c r="O68" s="104">
        <f t="shared" si="7"/>
        <v>1150</v>
      </c>
    </row>
    <row r="69" spans="1:15" s="25" customFormat="1" ht="12.6" customHeight="1" x14ac:dyDescent="0.2">
      <c r="A69" s="110" t="s">
        <v>650</v>
      </c>
      <c r="B69" s="53">
        <v>0</v>
      </c>
      <c r="C69" s="53">
        <v>80</v>
      </c>
      <c r="D69" s="53">
        <v>20</v>
      </c>
      <c r="E69" s="53"/>
      <c r="F69" s="53"/>
      <c r="G69" s="53"/>
      <c r="H69" s="53"/>
      <c r="I69" s="53"/>
      <c r="J69" s="53">
        <v>0</v>
      </c>
      <c r="K69" s="53">
        <v>0</v>
      </c>
      <c r="L69" s="53">
        <v>0</v>
      </c>
      <c r="M69" s="53">
        <v>0</v>
      </c>
      <c r="N69" s="207">
        <f>SUM(B69:M69)</f>
        <v>100</v>
      </c>
      <c r="O69" s="104">
        <f t="shared" si="7"/>
        <v>50</v>
      </c>
    </row>
    <row r="70" spans="1:15" s="25" customFormat="1" ht="12.6" customHeight="1" x14ac:dyDescent="0.2">
      <c r="A70" s="110" t="s">
        <v>517</v>
      </c>
      <c r="B70" s="53">
        <v>0</v>
      </c>
      <c r="C70" s="53">
        <v>0</v>
      </c>
      <c r="D70" s="53">
        <v>0</v>
      </c>
      <c r="E70" s="53"/>
      <c r="F70" s="53"/>
      <c r="G70" s="53"/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207">
        <f>SUM(B70:M70)</f>
        <v>0</v>
      </c>
      <c r="O70" s="104" t="str">
        <f t="shared" si="7"/>
        <v/>
      </c>
    </row>
    <row r="71" spans="1:15" s="25" customFormat="1" ht="12.6" customHeight="1" thickBot="1" x14ac:dyDescent="0.25">
      <c r="A71" s="278" t="s">
        <v>1</v>
      </c>
      <c r="B71" s="172">
        <f>SUM(B62:B70)</f>
        <v>800</v>
      </c>
      <c r="C71" s="172">
        <f t="shared" ref="C71:M71" si="8">SUM(C62:C70)</f>
        <v>7760</v>
      </c>
      <c r="D71" s="172">
        <f t="shared" si="8"/>
        <v>9961</v>
      </c>
      <c r="E71" s="172">
        <f t="shared" si="8"/>
        <v>0</v>
      </c>
      <c r="F71" s="172">
        <f t="shared" si="8"/>
        <v>0</v>
      </c>
      <c r="G71" s="172">
        <f t="shared" si="8"/>
        <v>0</v>
      </c>
      <c r="H71" s="172">
        <f t="shared" si="8"/>
        <v>0</v>
      </c>
      <c r="I71" s="172">
        <f t="shared" si="8"/>
        <v>0</v>
      </c>
      <c r="J71" s="172">
        <f t="shared" si="8"/>
        <v>0</v>
      </c>
      <c r="K71" s="172">
        <f t="shared" si="8"/>
        <v>0</v>
      </c>
      <c r="L71" s="172">
        <f t="shared" si="8"/>
        <v>0</v>
      </c>
      <c r="M71" s="172">
        <f t="shared" si="8"/>
        <v>0</v>
      </c>
      <c r="N71" s="172">
        <f t="shared" si="6"/>
        <v>18521</v>
      </c>
      <c r="O71" s="294">
        <f>IFERROR(AVERAGEIF(B71:M71,"&gt;0"),"")</f>
        <v>6173.666666666667</v>
      </c>
    </row>
    <row r="72" spans="1:15" s="25" customFormat="1" ht="12.6" customHeight="1" thickBot="1" x14ac:dyDescent="0.25">
      <c r="A72" s="4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43"/>
      <c r="O72" s="39"/>
    </row>
    <row r="73" spans="1:15" s="34" customFormat="1" ht="12.6" customHeight="1" thickBot="1" x14ac:dyDescent="0.25">
      <c r="A73" s="180" t="s">
        <v>9</v>
      </c>
      <c r="B73" s="181">
        <f>'[2]2020'!C50</f>
        <v>11018.57</v>
      </c>
      <c r="C73" s="181">
        <f>'[2]2020'!D50</f>
        <v>14862.53</v>
      </c>
      <c r="D73" s="181">
        <f>'[2]2020'!E50</f>
        <v>15595.8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f>'[2]2020'!K50</f>
        <v>0</v>
      </c>
      <c r="K73" s="181">
        <f>'[2]2020'!L50</f>
        <v>0</v>
      </c>
      <c r="L73" s="181">
        <f>'[2]2020'!M50</f>
        <v>0</v>
      </c>
      <c r="M73" s="181">
        <f>'[2]2020'!N50</f>
        <v>0</v>
      </c>
      <c r="N73" s="42"/>
      <c r="O73" s="4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  <ignoredErrors>
    <ignoredError sqref="C59 F59 H59:M59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8"/>
  <dimension ref="A1:P75"/>
  <sheetViews>
    <sheetView zoomScale="115" zoomScaleNormal="115" workbookViewId="0">
      <selection activeCell="H13" sqref="H13"/>
    </sheetView>
  </sheetViews>
  <sheetFormatPr defaultRowHeight="12.75" x14ac:dyDescent="0.2"/>
  <cols>
    <col min="1" max="1" width="40.28515625" style="44" customWidth="1"/>
    <col min="2" max="2" width="10.5703125" style="44" customWidth="1"/>
    <col min="3" max="3" width="10.28515625" style="44" customWidth="1"/>
    <col min="4" max="4" width="10.5703125" style="44" customWidth="1"/>
    <col min="5" max="5" width="11" style="44" customWidth="1"/>
    <col min="6" max="6" width="10.28515625" style="44" customWidth="1"/>
    <col min="7" max="7" width="10.5703125" style="44" customWidth="1"/>
    <col min="8" max="8" width="8.5703125" style="44" customWidth="1"/>
    <col min="9" max="9" width="7.7109375" style="44" customWidth="1"/>
    <col min="10" max="10" width="8.5703125" style="44" customWidth="1"/>
    <col min="11" max="12" width="8.42578125" style="44" customWidth="1"/>
    <col min="13" max="13" width="9.5703125" style="44" customWidth="1"/>
    <col min="14" max="14" width="11.42578125" style="212" customWidth="1"/>
    <col min="15" max="15" width="10.42578125" style="44" customWidth="1"/>
    <col min="16" max="16384" width="9.140625" style="44"/>
  </cols>
  <sheetData>
    <row r="1" spans="1:15" ht="15" customHeight="1" x14ac:dyDescent="0.2">
      <c r="A1" s="561" t="str">
        <f>APUCARANA!A1</f>
        <v xml:space="preserve">ORDEM DOS ADVOGADOS DO BRASIL - Seção PR 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3"/>
    </row>
    <row r="2" spans="1:15" ht="15" customHeight="1" thickBot="1" x14ac:dyDescent="0.25">
      <c r="A2" s="574" t="str">
        <f>APUCARANA!A2</f>
        <v>Demostrativo de Despesas - JANEIRO 2020 A DEZEMBRO 2020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6"/>
    </row>
    <row r="3" spans="1:15" ht="15" customHeight="1" thickBot="1" x14ac:dyDescent="0.25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5" customHeight="1" thickBot="1" x14ac:dyDescent="0.25">
      <c r="A4" s="577" t="s">
        <v>23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9"/>
    </row>
    <row r="5" spans="1:15" ht="15" customHeight="1" thickBo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3"/>
      <c r="O5" s="402"/>
    </row>
    <row r="6" spans="1:15" s="70" customFormat="1" ht="15" customHeight="1" thickBot="1" x14ac:dyDescent="0.25">
      <c r="A6" s="488" t="s">
        <v>0</v>
      </c>
      <c r="B6" s="489">
        <f>APUCARANA!B6</f>
        <v>43831</v>
      </c>
      <c r="C6" s="490">
        <f>APUCARANA!C6</f>
        <v>43862</v>
      </c>
      <c r="D6" s="490">
        <f>APUCARANA!D6</f>
        <v>43891</v>
      </c>
      <c r="E6" s="490">
        <f>APUCARANA!E6</f>
        <v>43922</v>
      </c>
      <c r="F6" s="490">
        <f>APUCARANA!F6</f>
        <v>43952</v>
      </c>
      <c r="G6" s="490">
        <f>APUCARANA!G6</f>
        <v>43983</v>
      </c>
      <c r="H6" s="490">
        <f>APUCARANA!H6</f>
        <v>44013</v>
      </c>
      <c r="I6" s="490">
        <f>APUCARANA!I6</f>
        <v>44044</v>
      </c>
      <c r="J6" s="490">
        <f>APUCARANA!J6</f>
        <v>44075</v>
      </c>
      <c r="K6" s="490">
        <f>APUCARANA!K6</f>
        <v>44105</v>
      </c>
      <c r="L6" s="490">
        <f>APUCARANA!L6</f>
        <v>44136</v>
      </c>
      <c r="M6" s="490">
        <f>APUCARANA!M6</f>
        <v>44166</v>
      </c>
      <c r="N6" s="491" t="str">
        <f>APUCARANA!N6</f>
        <v>Total</v>
      </c>
      <c r="O6" s="488" t="str">
        <f>APUCARANA!O6</f>
        <v>Média</v>
      </c>
    </row>
    <row r="7" spans="1:15" s="25" customFormat="1" ht="15" customHeight="1" x14ac:dyDescent="0.2">
      <c r="A7" s="408" t="s">
        <v>695</v>
      </c>
      <c r="B7" s="466">
        <v>0</v>
      </c>
      <c r="C7" s="466">
        <v>0</v>
      </c>
      <c r="D7" s="466">
        <v>0</v>
      </c>
      <c r="E7" s="466"/>
      <c r="F7" s="466"/>
      <c r="G7" s="466"/>
      <c r="H7" s="466"/>
      <c r="I7" s="466"/>
      <c r="J7" s="466">
        <v>0</v>
      </c>
      <c r="K7" s="466">
        <v>0</v>
      </c>
      <c r="L7" s="466">
        <v>0</v>
      </c>
      <c r="M7" s="466">
        <v>0</v>
      </c>
      <c r="N7" s="410">
        <f>SUM(B7:M7)</f>
        <v>0</v>
      </c>
      <c r="O7" s="411" t="str">
        <f>IFERROR(AVERAGEIF(B7:M7,"&gt;0"),"")</f>
        <v/>
      </c>
    </row>
    <row r="8" spans="1:15" s="25" customFormat="1" ht="15" customHeight="1" x14ac:dyDescent="0.2">
      <c r="A8" s="408" t="s">
        <v>122</v>
      </c>
      <c r="B8" s="466">
        <v>0</v>
      </c>
      <c r="C8" s="466">
        <v>0</v>
      </c>
      <c r="D8" s="466">
        <v>0</v>
      </c>
      <c r="E8" s="466"/>
      <c r="F8" s="466"/>
      <c r="G8" s="466"/>
      <c r="H8" s="466"/>
      <c r="I8" s="466"/>
      <c r="J8" s="466">
        <v>0</v>
      </c>
      <c r="K8" s="466">
        <v>0</v>
      </c>
      <c r="L8" s="466">
        <v>0</v>
      </c>
      <c r="M8" s="466">
        <v>0</v>
      </c>
      <c r="N8" s="410">
        <f>SUM(B8:M8)</f>
        <v>0</v>
      </c>
      <c r="O8" s="411" t="str">
        <f t="shared" ref="O8:O57" si="0">IFERROR(AVERAGEIF(B8:M8,"&gt;0"),"")</f>
        <v/>
      </c>
    </row>
    <row r="9" spans="1:15" s="25" customFormat="1" ht="15" customHeight="1" x14ac:dyDescent="0.2">
      <c r="A9" s="408" t="s">
        <v>113</v>
      </c>
      <c r="B9" s="466">
        <v>0</v>
      </c>
      <c r="C9" s="466">
        <v>0</v>
      </c>
      <c r="D9" s="466">
        <v>0</v>
      </c>
      <c r="E9" s="466"/>
      <c r="F9" s="466"/>
      <c r="G9" s="466"/>
      <c r="H9" s="466"/>
      <c r="I9" s="466"/>
      <c r="J9" s="466">
        <v>0</v>
      </c>
      <c r="K9" s="466">
        <v>0</v>
      </c>
      <c r="L9" s="466">
        <v>0</v>
      </c>
      <c r="M9" s="466">
        <v>0</v>
      </c>
      <c r="N9" s="410">
        <f>SUM(B9:M9)</f>
        <v>0</v>
      </c>
      <c r="O9" s="411" t="str">
        <f t="shared" si="0"/>
        <v/>
      </c>
    </row>
    <row r="10" spans="1:15" s="25" customFormat="1" ht="15" customHeight="1" x14ac:dyDescent="0.2">
      <c r="A10" s="408" t="s">
        <v>491</v>
      </c>
      <c r="B10" s="466">
        <v>0</v>
      </c>
      <c r="C10" s="466">
        <v>0</v>
      </c>
      <c r="D10" s="466">
        <v>0</v>
      </c>
      <c r="E10" s="466"/>
      <c r="F10" s="466"/>
      <c r="G10" s="466"/>
      <c r="H10" s="466"/>
      <c r="I10" s="466"/>
      <c r="J10" s="466">
        <v>0</v>
      </c>
      <c r="K10" s="466">
        <v>0</v>
      </c>
      <c r="L10" s="466">
        <v>0</v>
      </c>
      <c r="M10" s="466">
        <v>0</v>
      </c>
      <c r="N10" s="410">
        <f t="shared" ref="N10:N18" si="1">SUM(B10:M10)</f>
        <v>0</v>
      </c>
      <c r="O10" s="411" t="str">
        <f t="shared" si="0"/>
        <v/>
      </c>
    </row>
    <row r="11" spans="1:15" s="25" customFormat="1" ht="15" customHeight="1" x14ac:dyDescent="0.2">
      <c r="A11" s="408" t="s">
        <v>612</v>
      </c>
      <c r="B11" s="466">
        <v>0</v>
      </c>
      <c r="C11" s="466">
        <v>0</v>
      </c>
      <c r="D11" s="466"/>
      <c r="E11" s="466"/>
      <c r="F11" s="466"/>
      <c r="G11" s="466"/>
      <c r="H11" s="466"/>
      <c r="I11" s="466"/>
      <c r="J11" s="466">
        <v>0</v>
      </c>
      <c r="K11" s="466">
        <v>0</v>
      </c>
      <c r="L11" s="466">
        <v>0</v>
      </c>
      <c r="M11" s="466">
        <v>0</v>
      </c>
      <c r="N11" s="410">
        <f>SUM(B11:M11)</f>
        <v>0</v>
      </c>
      <c r="O11" s="411" t="str">
        <f t="shared" si="0"/>
        <v/>
      </c>
    </row>
    <row r="12" spans="1:15" s="25" customFormat="1" ht="15" customHeight="1" x14ac:dyDescent="0.2">
      <c r="A12" s="408" t="s">
        <v>278</v>
      </c>
      <c r="B12" s="466">
        <v>0</v>
      </c>
      <c r="C12" s="466">
        <v>0</v>
      </c>
      <c r="D12" s="466">
        <v>0</v>
      </c>
      <c r="E12" s="466"/>
      <c r="F12" s="466"/>
      <c r="G12" s="466"/>
      <c r="H12" s="466"/>
      <c r="I12" s="466"/>
      <c r="J12" s="466">
        <v>0</v>
      </c>
      <c r="K12" s="466">
        <v>0</v>
      </c>
      <c r="L12" s="466">
        <v>0</v>
      </c>
      <c r="M12" s="466">
        <v>0</v>
      </c>
      <c r="N12" s="410">
        <f t="shared" si="1"/>
        <v>0</v>
      </c>
      <c r="O12" s="411" t="str">
        <f t="shared" si="0"/>
        <v/>
      </c>
    </row>
    <row r="13" spans="1:15" s="25" customFormat="1" ht="15" customHeight="1" x14ac:dyDescent="0.2">
      <c r="A13" s="408" t="s">
        <v>131</v>
      </c>
      <c r="B13" s="466">
        <v>0</v>
      </c>
      <c r="C13" s="466">
        <v>0</v>
      </c>
      <c r="D13" s="466">
        <v>0</v>
      </c>
      <c r="E13" s="466"/>
      <c r="F13" s="466"/>
      <c r="G13" s="466"/>
      <c r="H13" s="466"/>
      <c r="I13" s="466"/>
      <c r="J13" s="466">
        <v>0</v>
      </c>
      <c r="K13" s="466">
        <v>0</v>
      </c>
      <c r="L13" s="466">
        <v>0</v>
      </c>
      <c r="M13" s="466">
        <v>0</v>
      </c>
      <c r="N13" s="410">
        <f t="shared" si="1"/>
        <v>0</v>
      </c>
      <c r="O13" s="411" t="str">
        <f t="shared" si="0"/>
        <v/>
      </c>
    </row>
    <row r="14" spans="1:15" s="25" customFormat="1" ht="15" customHeight="1" x14ac:dyDescent="0.2">
      <c r="A14" s="408" t="s">
        <v>696</v>
      </c>
      <c r="B14" s="466">
        <v>0</v>
      </c>
      <c r="C14" s="466">
        <v>0</v>
      </c>
      <c r="D14" s="466">
        <v>0</v>
      </c>
      <c r="E14" s="466"/>
      <c r="F14" s="466"/>
      <c r="G14" s="466"/>
      <c r="H14" s="466"/>
      <c r="I14" s="466"/>
      <c r="J14" s="466">
        <v>0</v>
      </c>
      <c r="K14" s="466">
        <v>0</v>
      </c>
      <c r="L14" s="466">
        <v>0</v>
      </c>
      <c r="M14" s="466">
        <v>0</v>
      </c>
      <c r="N14" s="410">
        <f t="shared" si="1"/>
        <v>0</v>
      </c>
      <c r="O14" s="411" t="str">
        <f t="shared" si="0"/>
        <v/>
      </c>
    </row>
    <row r="15" spans="1:15" s="25" customFormat="1" ht="15" customHeight="1" x14ac:dyDescent="0.2">
      <c r="A15" s="408" t="s">
        <v>149</v>
      </c>
      <c r="B15" s="466">
        <v>0</v>
      </c>
      <c r="C15" s="466">
        <v>255.1</v>
      </c>
      <c r="D15" s="466">
        <v>350</v>
      </c>
      <c r="E15" s="466"/>
      <c r="F15" s="466"/>
      <c r="G15" s="466"/>
      <c r="H15" s="466"/>
      <c r="I15" s="466"/>
      <c r="J15" s="466">
        <v>0</v>
      </c>
      <c r="K15" s="466">
        <v>0</v>
      </c>
      <c r="L15" s="466">
        <v>0</v>
      </c>
      <c r="M15" s="466">
        <v>0</v>
      </c>
      <c r="N15" s="410">
        <f t="shared" si="1"/>
        <v>605.1</v>
      </c>
      <c r="O15" s="411">
        <f t="shared" si="0"/>
        <v>302.55</v>
      </c>
    </row>
    <row r="16" spans="1:15" s="25" customFormat="1" ht="15" customHeight="1" x14ac:dyDescent="0.2">
      <c r="A16" s="408" t="s">
        <v>237</v>
      </c>
      <c r="B16" s="466">
        <v>0</v>
      </c>
      <c r="C16" s="466">
        <v>0</v>
      </c>
      <c r="D16" s="466">
        <v>0</v>
      </c>
      <c r="E16" s="466"/>
      <c r="F16" s="466"/>
      <c r="G16" s="466"/>
      <c r="H16" s="466"/>
      <c r="I16" s="466"/>
      <c r="J16" s="466">
        <v>0</v>
      </c>
      <c r="K16" s="466">
        <v>0</v>
      </c>
      <c r="L16" s="466">
        <v>0</v>
      </c>
      <c r="M16" s="466">
        <v>0</v>
      </c>
      <c r="N16" s="410">
        <f t="shared" si="1"/>
        <v>0</v>
      </c>
      <c r="O16" s="411" t="str">
        <f t="shared" si="0"/>
        <v/>
      </c>
    </row>
    <row r="17" spans="1:15" s="25" customFormat="1" ht="15" customHeight="1" x14ac:dyDescent="0.2">
      <c r="A17" s="408" t="s">
        <v>187</v>
      </c>
      <c r="B17" s="466">
        <v>0</v>
      </c>
      <c r="C17" s="466">
        <v>0</v>
      </c>
      <c r="D17" s="466">
        <v>0</v>
      </c>
      <c r="E17" s="466"/>
      <c r="F17" s="466"/>
      <c r="G17" s="466"/>
      <c r="H17" s="466"/>
      <c r="I17" s="466"/>
      <c r="J17" s="466">
        <v>0</v>
      </c>
      <c r="K17" s="466">
        <v>0</v>
      </c>
      <c r="L17" s="466">
        <v>0</v>
      </c>
      <c r="M17" s="466">
        <v>0</v>
      </c>
      <c r="N17" s="410">
        <f>SUM(B17:M17)</f>
        <v>0</v>
      </c>
      <c r="O17" s="411" t="str">
        <f t="shared" si="0"/>
        <v/>
      </c>
    </row>
    <row r="18" spans="1:15" s="25" customFormat="1" ht="15" customHeight="1" x14ac:dyDescent="0.2">
      <c r="A18" s="408" t="s">
        <v>70</v>
      </c>
      <c r="B18" s="466">
        <v>0</v>
      </c>
      <c r="C18" s="466">
        <v>50.8</v>
      </c>
      <c r="D18" s="466">
        <v>426</v>
      </c>
      <c r="E18" s="466"/>
      <c r="F18" s="466"/>
      <c r="G18" s="466"/>
      <c r="H18" s="466"/>
      <c r="I18" s="466"/>
      <c r="J18" s="466">
        <v>0</v>
      </c>
      <c r="K18" s="466">
        <v>0</v>
      </c>
      <c r="L18" s="466">
        <v>0</v>
      </c>
      <c r="M18" s="466">
        <v>0</v>
      </c>
      <c r="N18" s="410">
        <f t="shared" si="1"/>
        <v>476.8</v>
      </c>
      <c r="O18" s="411">
        <f t="shared" si="0"/>
        <v>238.4</v>
      </c>
    </row>
    <row r="19" spans="1:15" s="25" customFormat="1" ht="15" customHeight="1" x14ac:dyDescent="0.2">
      <c r="A19" s="408" t="s">
        <v>492</v>
      </c>
      <c r="B19" s="466">
        <v>482.19</v>
      </c>
      <c r="C19" s="466">
        <v>777.23</v>
      </c>
      <c r="D19" s="466">
        <v>171.87</v>
      </c>
      <c r="E19" s="466"/>
      <c r="F19" s="466"/>
      <c r="G19" s="466"/>
      <c r="H19" s="466"/>
      <c r="I19" s="466"/>
      <c r="J19" s="466">
        <v>0</v>
      </c>
      <c r="K19" s="466">
        <v>0</v>
      </c>
      <c r="L19" s="466">
        <v>0</v>
      </c>
      <c r="M19" s="466">
        <v>0</v>
      </c>
      <c r="N19" s="410">
        <f t="shared" ref="N19:N57" si="2">SUM(B19:M19)</f>
        <v>1431.29</v>
      </c>
      <c r="O19" s="411">
        <f t="shared" si="0"/>
        <v>477.09666666666664</v>
      </c>
    </row>
    <row r="20" spans="1:15" s="25" customFormat="1" ht="15" customHeight="1" x14ac:dyDescent="0.2">
      <c r="A20" s="408" t="s">
        <v>67</v>
      </c>
      <c r="B20" s="466">
        <v>0</v>
      </c>
      <c r="C20" s="466">
        <v>0</v>
      </c>
      <c r="D20" s="466">
        <v>92.92</v>
      </c>
      <c r="E20" s="466"/>
      <c r="F20" s="466"/>
      <c r="G20" s="466"/>
      <c r="H20" s="466"/>
      <c r="I20" s="466"/>
      <c r="J20" s="466">
        <v>0</v>
      </c>
      <c r="K20" s="466">
        <v>0</v>
      </c>
      <c r="L20" s="466">
        <v>0</v>
      </c>
      <c r="M20" s="466">
        <v>0</v>
      </c>
      <c r="N20" s="410">
        <f t="shared" si="2"/>
        <v>92.92</v>
      </c>
      <c r="O20" s="411">
        <f t="shared" si="0"/>
        <v>92.92</v>
      </c>
    </row>
    <row r="21" spans="1:15" s="25" customFormat="1" ht="15" customHeight="1" x14ac:dyDescent="0.2">
      <c r="A21" s="408" t="s">
        <v>119</v>
      </c>
      <c r="B21" s="466">
        <v>0</v>
      </c>
      <c r="C21" s="466">
        <v>425.1</v>
      </c>
      <c r="D21" s="466">
        <v>416.94</v>
      </c>
      <c r="E21" s="466"/>
      <c r="F21" s="466"/>
      <c r="G21" s="466"/>
      <c r="H21" s="466"/>
      <c r="I21" s="466"/>
      <c r="J21" s="466">
        <v>0</v>
      </c>
      <c r="K21" s="466">
        <v>0</v>
      </c>
      <c r="L21" s="466">
        <v>0</v>
      </c>
      <c r="M21" s="466">
        <v>0</v>
      </c>
      <c r="N21" s="410">
        <f>SUM(B21:M21)</f>
        <v>842.04</v>
      </c>
      <c r="O21" s="411">
        <f t="shared" si="0"/>
        <v>421.02</v>
      </c>
    </row>
    <row r="22" spans="1:15" s="25" customFormat="1" ht="15" customHeight="1" x14ac:dyDescent="0.2">
      <c r="A22" s="408" t="s">
        <v>223</v>
      </c>
      <c r="B22" s="466">
        <v>0</v>
      </c>
      <c r="C22" s="466">
        <v>9.42</v>
      </c>
      <c r="D22" s="466">
        <v>9.9</v>
      </c>
      <c r="E22" s="466"/>
      <c r="F22" s="466"/>
      <c r="G22" s="466"/>
      <c r="H22" s="466"/>
      <c r="I22" s="466"/>
      <c r="J22" s="466">
        <v>0</v>
      </c>
      <c r="K22" s="466">
        <v>0</v>
      </c>
      <c r="L22" s="466">
        <v>0</v>
      </c>
      <c r="M22" s="466">
        <v>0</v>
      </c>
      <c r="N22" s="410">
        <f t="shared" si="2"/>
        <v>19.32</v>
      </c>
      <c r="O22" s="411">
        <f t="shared" si="0"/>
        <v>9.66</v>
      </c>
    </row>
    <row r="23" spans="1:15" s="25" customFormat="1" ht="15" customHeight="1" x14ac:dyDescent="0.2">
      <c r="A23" s="408" t="s">
        <v>601</v>
      </c>
      <c r="B23" s="466">
        <v>0</v>
      </c>
      <c r="C23" s="466">
        <v>0</v>
      </c>
      <c r="D23" s="466">
        <v>0</v>
      </c>
      <c r="E23" s="466"/>
      <c r="F23" s="466"/>
      <c r="G23" s="466"/>
      <c r="H23" s="466"/>
      <c r="I23" s="466"/>
      <c r="J23" s="466">
        <v>0</v>
      </c>
      <c r="K23" s="466">
        <v>0</v>
      </c>
      <c r="L23" s="466">
        <v>0</v>
      </c>
      <c r="M23" s="466">
        <v>0</v>
      </c>
      <c r="N23" s="410">
        <f t="shared" si="2"/>
        <v>0</v>
      </c>
      <c r="O23" s="411" t="str">
        <f t="shared" si="0"/>
        <v/>
      </c>
    </row>
    <row r="24" spans="1:15" s="25" customFormat="1" ht="15" customHeight="1" x14ac:dyDescent="0.2">
      <c r="A24" s="408" t="s">
        <v>236</v>
      </c>
      <c r="B24" s="466">
        <v>0</v>
      </c>
      <c r="C24" s="466">
        <v>0</v>
      </c>
      <c r="D24" s="466">
        <v>0</v>
      </c>
      <c r="E24" s="466"/>
      <c r="F24" s="466"/>
      <c r="G24" s="466"/>
      <c r="H24" s="466"/>
      <c r="I24" s="466"/>
      <c r="J24" s="466">
        <v>0</v>
      </c>
      <c r="K24" s="466">
        <v>0</v>
      </c>
      <c r="L24" s="466">
        <v>0</v>
      </c>
      <c r="M24" s="466">
        <v>0</v>
      </c>
      <c r="N24" s="410">
        <f t="shared" si="2"/>
        <v>0</v>
      </c>
      <c r="O24" s="411" t="str">
        <f t="shared" si="0"/>
        <v/>
      </c>
    </row>
    <row r="25" spans="1:15" s="25" customFormat="1" ht="15" customHeight="1" x14ac:dyDescent="0.2">
      <c r="A25" s="408" t="s">
        <v>158</v>
      </c>
      <c r="B25" s="466">
        <v>0</v>
      </c>
      <c r="C25" s="466">
        <v>48</v>
      </c>
      <c r="D25" s="466">
        <v>0</v>
      </c>
      <c r="E25" s="466"/>
      <c r="F25" s="466"/>
      <c r="G25" s="466"/>
      <c r="H25" s="466"/>
      <c r="I25" s="466"/>
      <c r="J25" s="466">
        <v>0</v>
      </c>
      <c r="K25" s="466">
        <v>0</v>
      </c>
      <c r="L25" s="466">
        <v>0</v>
      </c>
      <c r="M25" s="466">
        <v>0</v>
      </c>
      <c r="N25" s="410">
        <f t="shared" si="2"/>
        <v>48</v>
      </c>
      <c r="O25" s="411">
        <f t="shared" si="0"/>
        <v>48</v>
      </c>
    </row>
    <row r="26" spans="1:15" s="25" customFormat="1" ht="15" customHeight="1" x14ac:dyDescent="0.2">
      <c r="A26" s="408" t="s">
        <v>227</v>
      </c>
      <c r="B26" s="466">
        <v>0</v>
      </c>
      <c r="C26" s="466">
        <v>200</v>
      </c>
      <c r="D26" s="466">
        <v>50</v>
      </c>
      <c r="E26" s="466"/>
      <c r="F26" s="466"/>
      <c r="G26" s="466"/>
      <c r="H26" s="466"/>
      <c r="I26" s="466"/>
      <c r="J26" s="466">
        <v>0</v>
      </c>
      <c r="K26" s="466">
        <v>0</v>
      </c>
      <c r="L26" s="466">
        <v>0</v>
      </c>
      <c r="M26" s="466">
        <v>0</v>
      </c>
      <c r="N26" s="410">
        <f t="shared" si="2"/>
        <v>250</v>
      </c>
      <c r="O26" s="411">
        <f t="shared" si="0"/>
        <v>125</v>
      </c>
    </row>
    <row r="27" spans="1:15" s="25" customFormat="1" ht="15" customHeight="1" x14ac:dyDescent="0.2">
      <c r="A27" s="408" t="s">
        <v>341</v>
      </c>
      <c r="B27" s="466">
        <v>0</v>
      </c>
      <c r="C27" s="466">
        <v>0</v>
      </c>
      <c r="D27" s="466">
        <v>0</v>
      </c>
      <c r="E27" s="466"/>
      <c r="F27" s="466"/>
      <c r="G27" s="466"/>
      <c r="H27" s="466"/>
      <c r="I27" s="466"/>
      <c r="J27" s="466">
        <v>0</v>
      </c>
      <c r="K27" s="466">
        <v>0</v>
      </c>
      <c r="L27" s="466">
        <v>0</v>
      </c>
      <c r="M27" s="466">
        <v>0</v>
      </c>
      <c r="N27" s="410">
        <f>SUM(B27:M27)</f>
        <v>0</v>
      </c>
      <c r="O27" s="411" t="str">
        <f t="shared" si="0"/>
        <v/>
      </c>
    </row>
    <row r="28" spans="1:15" s="25" customFormat="1" ht="15" customHeight="1" x14ac:dyDescent="0.2">
      <c r="A28" s="408" t="s">
        <v>88</v>
      </c>
      <c r="B28" s="466">
        <v>166.4</v>
      </c>
      <c r="C28" s="466">
        <v>207.76</v>
      </c>
      <c r="D28" s="466">
        <v>0</v>
      </c>
      <c r="E28" s="466"/>
      <c r="F28" s="466"/>
      <c r="G28" s="466"/>
      <c r="H28" s="466"/>
      <c r="I28" s="466"/>
      <c r="J28" s="466">
        <v>0</v>
      </c>
      <c r="K28" s="466">
        <v>0</v>
      </c>
      <c r="L28" s="466">
        <v>0</v>
      </c>
      <c r="M28" s="466">
        <v>0</v>
      </c>
      <c r="N28" s="410">
        <f t="shared" si="2"/>
        <v>374.15999999999997</v>
      </c>
      <c r="O28" s="411">
        <f t="shared" si="0"/>
        <v>187.07999999999998</v>
      </c>
    </row>
    <row r="29" spans="1:15" s="25" customFormat="1" ht="15" customHeight="1" x14ac:dyDescent="0.2">
      <c r="A29" s="408" t="s">
        <v>571</v>
      </c>
      <c r="B29" s="466">
        <v>0</v>
      </c>
      <c r="C29" s="466">
        <v>0</v>
      </c>
      <c r="D29" s="466">
        <v>0</v>
      </c>
      <c r="E29" s="466"/>
      <c r="F29" s="466"/>
      <c r="G29" s="466"/>
      <c r="H29" s="466"/>
      <c r="I29" s="466"/>
      <c r="J29" s="466">
        <v>0</v>
      </c>
      <c r="K29" s="466">
        <v>0</v>
      </c>
      <c r="L29" s="466">
        <v>0</v>
      </c>
      <c r="M29" s="466">
        <v>0</v>
      </c>
      <c r="N29" s="410">
        <f t="shared" si="2"/>
        <v>0</v>
      </c>
      <c r="O29" s="411" t="str">
        <f t="shared" si="0"/>
        <v/>
      </c>
    </row>
    <row r="30" spans="1:15" s="25" customFormat="1" ht="15" customHeight="1" x14ac:dyDescent="0.2">
      <c r="A30" s="408" t="s">
        <v>77</v>
      </c>
      <c r="B30" s="466">
        <v>0</v>
      </c>
      <c r="C30" s="466">
        <v>0</v>
      </c>
      <c r="D30" s="466">
        <v>0</v>
      </c>
      <c r="E30" s="466"/>
      <c r="F30" s="466"/>
      <c r="G30" s="466"/>
      <c r="H30" s="466"/>
      <c r="I30" s="466"/>
      <c r="J30" s="466">
        <v>0</v>
      </c>
      <c r="K30" s="466">
        <v>0</v>
      </c>
      <c r="L30" s="466">
        <v>0</v>
      </c>
      <c r="M30" s="466">
        <v>0</v>
      </c>
      <c r="N30" s="410">
        <f t="shared" si="2"/>
        <v>0</v>
      </c>
      <c r="O30" s="411" t="str">
        <f t="shared" si="0"/>
        <v/>
      </c>
    </row>
    <row r="31" spans="1:15" s="25" customFormat="1" ht="15" customHeight="1" x14ac:dyDescent="0.2">
      <c r="A31" s="408" t="s">
        <v>111</v>
      </c>
      <c r="B31" s="466">
        <v>124.93</v>
      </c>
      <c r="C31" s="466">
        <v>132.88</v>
      </c>
      <c r="D31" s="466">
        <v>60</v>
      </c>
      <c r="E31" s="466"/>
      <c r="F31" s="466"/>
      <c r="G31" s="466"/>
      <c r="H31" s="466"/>
      <c r="I31" s="466"/>
      <c r="J31" s="466">
        <v>0</v>
      </c>
      <c r="K31" s="466">
        <v>0</v>
      </c>
      <c r="L31" s="466">
        <v>0</v>
      </c>
      <c r="M31" s="466">
        <v>0</v>
      </c>
      <c r="N31" s="410">
        <f t="shared" si="2"/>
        <v>317.81</v>
      </c>
      <c r="O31" s="411">
        <f t="shared" si="0"/>
        <v>105.93666666666667</v>
      </c>
    </row>
    <row r="32" spans="1:15" s="25" customFormat="1" ht="15" customHeight="1" x14ac:dyDescent="0.2">
      <c r="A32" s="408" t="s">
        <v>76</v>
      </c>
      <c r="B32" s="466">
        <v>0</v>
      </c>
      <c r="C32" s="466">
        <v>0</v>
      </c>
      <c r="D32" s="466">
        <v>0</v>
      </c>
      <c r="E32" s="466"/>
      <c r="F32" s="466"/>
      <c r="G32" s="466"/>
      <c r="H32" s="466"/>
      <c r="I32" s="466"/>
      <c r="J32" s="466">
        <v>0</v>
      </c>
      <c r="K32" s="466">
        <v>0</v>
      </c>
      <c r="L32" s="466">
        <v>0</v>
      </c>
      <c r="M32" s="466">
        <v>0</v>
      </c>
      <c r="N32" s="410">
        <f t="shared" si="2"/>
        <v>0</v>
      </c>
      <c r="O32" s="411" t="str">
        <f t="shared" si="0"/>
        <v/>
      </c>
    </row>
    <row r="33" spans="1:15" s="25" customFormat="1" ht="15" customHeight="1" x14ac:dyDescent="0.2">
      <c r="A33" s="408" t="s">
        <v>685</v>
      </c>
      <c r="B33" s="466">
        <v>0</v>
      </c>
      <c r="C33" s="466">
        <v>0</v>
      </c>
      <c r="D33" s="466">
        <v>0</v>
      </c>
      <c r="E33" s="466"/>
      <c r="F33" s="466"/>
      <c r="G33" s="466"/>
      <c r="H33" s="466"/>
      <c r="I33" s="466"/>
      <c r="J33" s="466">
        <v>0</v>
      </c>
      <c r="K33" s="466">
        <v>0</v>
      </c>
      <c r="L33" s="466">
        <v>0</v>
      </c>
      <c r="M33" s="466">
        <v>0</v>
      </c>
      <c r="N33" s="410">
        <f t="shared" si="2"/>
        <v>0</v>
      </c>
      <c r="O33" s="411" t="str">
        <f t="shared" si="0"/>
        <v/>
      </c>
    </row>
    <row r="34" spans="1:15" s="25" customFormat="1" ht="15" customHeight="1" x14ac:dyDescent="0.2">
      <c r="A34" s="408" t="s">
        <v>69</v>
      </c>
      <c r="B34" s="466">
        <v>0</v>
      </c>
      <c r="C34" s="466">
        <v>0</v>
      </c>
      <c r="D34" s="466">
        <v>0</v>
      </c>
      <c r="E34" s="466"/>
      <c r="F34" s="466"/>
      <c r="G34" s="466"/>
      <c r="H34" s="466"/>
      <c r="I34" s="466"/>
      <c r="J34" s="466">
        <v>0</v>
      </c>
      <c r="K34" s="466">
        <v>0</v>
      </c>
      <c r="L34" s="466">
        <v>0</v>
      </c>
      <c r="M34" s="466">
        <v>0</v>
      </c>
      <c r="N34" s="410">
        <f t="shared" si="2"/>
        <v>0</v>
      </c>
      <c r="O34" s="411" t="str">
        <f t="shared" si="0"/>
        <v/>
      </c>
    </row>
    <row r="35" spans="1:15" s="25" customFormat="1" ht="15" customHeight="1" x14ac:dyDescent="0.2">
      <c r="A35" s="408" t="s">
        <v>217</v>
      </c>
      <c r="B35" s="466">
        <v>0</v>
      </c>
      <c r="C35" s="466">
        <v>0</v>
      </c>
      <c r="D35" s="466">
        <v>81.97</v>
      </c>
      <c r="E35" s="466"/>
      <c r="F35" s="466"/>
      <c r="G35" s="466"/>
      <c r="H35" s="466"/>
      <c r="I35" s="466"/>
      <c r="J35" s="466">
        <v>0</v>
      </c>
      <c r="K35" s="466">
        <v>0</v>
      </c>
      <c r="L35" s="466">
        <v>0</v>
      </c>
      <c r="M35" s="466">
        <v>0</v>
      </c>
      <c r="N35" s="410">
        <f t="shared" si="2"/>
        <v>81.97</v>
      </c>
      <c r="O35" s="411">
        <f t="shared" si="0"/>
        <v>81.97</v>
      </c>
    </row>
    <row r="36" spans="1:15" s="25" customFormat="1" ht="15" customHeight="1" x14ac:dyDescent="0.2">
      <c r="A36" s="408" t="s">
        <v>176</v>
      </c>
      <c r="B36" s="466">
        <v>161</v>
      </c>
      <c r="C36" s="466">
        <v>3.6</v>
      </c>
      <c r="D36" s="466">
        <v>165</v>
      </c>
      <c r="E36" s="466"/>
      <c r="F36" s="466"/>
      <c r="G36" s="466"/>
      <c r="H36" s="466"/>
      <c r="I36" s="466"/>
      <c r="J36" s="466">
        <v>0</v>
      </c>
      <c r="K36" s="466">
        <v>0</v>
      </c>
      <c r="L36" s="466">
        <v>0</v>
      </c>
      <c r="M36" s="466">
        <v>0</v>
      </c>
      <c r="N36" s="410">
        <f t="shared" si="2"/>
        <v>329.6</v>
      </c>
      <c r="O36" s="411">
        <f t="shared" si="0"/>
        <v>109.86666666666667</v>
      </c>
    </row>
    <row r="37" spans="1:15" s="25" customFormat="1" ht="15" customHeight="1" x14ac:dyDescent="0.2">
      <c r="A37" s="408" t="s">
        <v>118</v>
      </c>
      <c r="B37" s="466">
        <v>0</v>
      </c>
      <c r="C37" s="466">
        <v>0</v>
      </c>
      <c r="D37" s="466">
        <v>0</v>
      </c>
      <c r="E37" s="466"/>
      <c r="F37" s="466"/>
      <c r="G37" s="466"/>
      <c r="H37" s="466"/>
      <c r="I37" s="466"/>
      <c r="J37" s="466">
        <v>0</v>
      </c>
      <c r="K37" s="466">
        <v>0</v>
      </c>
      <c r="L37" s="466">
        <v>0</v>
      </c>
      <c r="M37" s="466">
        <v>0</v>
      </c>
      <c r="N37" s="410">
        <f t="shared" si="2"/>
        <v>0</v>
      </c>
      <c r="O37" s="411" t="str">
        <f t="shared" si="0"/>
        <v/>
      </c>
    </row>
    <row r="38" spans="1:15" s="25" customFormat="1" ht="15" customHeight="1" x14ac:dyDescent="0.2">
      <c r="A38" s="451" t="s">
        <v>126</v>
      </c>
      <c r="B38" s="466">
        <v>0</v>
      </c>
      <c r="C38" s="466">
        <v>0</v>
      </c>
      <c r="D38" s="466">
        <v>0</v>
      </c>
      <c r="E38" s="466"/>
      <c r="F38" s="466"/>
      <c r="G38" s="466"/>
      <c r="H38" s="466"/>
      <c r="I38" s="466"/>
      <c r="J38" s="466">
        <v>0</v>
      </c>
      <c r="K38" s="466">
        <v>0</v>
      </c>
      <c r="L38" s="466">
        <v>0</v>
      </c>
      <c r="M38" s="466">
        <v>0</v>
      </c>
      <c r="N38" s="410">
        <f t="shared" si="2"/>
        <v>0</v>
      </c>
      <c r="O38" s="411" t="str">
        <f t="shared" si="0"/>
        <v/>
      </c>
    </row>
    <row r="39" spans="1:15" s="25" customFormat="1" ht="15" customHeight="1" x14ac:dyDescent="0.2">
      <c r="A39" s="451" t="s">
        <v>656</v>
      </c>
      <c r="B39" s="466">
        <v>0</v>
      </c>
      <c r="C39" s="466">
        <v>26.26</v>
      </c>
      <c r="D39" s="466">
        <v>0</v>
      </c>
      <c r="E39" s="466"/>
      <c r="F39" s="466"/>
      <c r="G39" s="466"/>
      <c r="H39" s="466"/>
      <c r="I39" s="466"/>
      <c r="J39" s="466">
        <v>0</v>
      </c>
      <c r="K39" s="466">
        <v>0</v>
      </c>
      <c r="L39" s="466">
        <v>0</v>
      </c>
      <c r="M39" s="466">
        <v>0</v>
      </c>
      <c r="N39" s="410">
        <f t="shared" si="2"/>
        <v>26.26</v>
      </c>
      <c r="O39" s="411">
        <f t="shared" si="0"/>
        <v>26.26</v>
      </c>
    </row>
    <row r="40" spans="1:15" s="25" customFormat="1" ht="15" customHeight="1" x14ac:dyDescent="0.2">
      <c r="A40" s="451" t="s">
        <v>372</v>
      </c>
      <c r="B40" s="466">
        <v>91.34</v>
      </c>
      <c r="C40" s="466">
        <v>91.34</v>
      </c>
      <c r="D40" s="466">
        <v>91.34</v>
      </c>
      <c r="E40" s="466"/>
      <c r="F40" s="466"/>
      <c r="G40" s="466"/>
      <c r="H40" s="466"/>
      <c r="I40" s="466"/>
      <c r="J40" s="466">
        <v>0</v>
      </c>
      <c r="K40" s="466">
        <v>0</v>
      </c>
      <c r="L40" s="466">
        <v>0</v>
      </c>
      <c r="M40" s="466">
        <v>0</v>
      </c>
      <c r="N40" s="410">
        <f>SUM(B40:M40)</f>
        <v>274.02</v>
      </c>
      <c r="O40" s="411">
        <f t="shared" si="0"/>
        <v>91.339999999999989</v>
      </c>
    </row>
    <row r="41" spans="1:15" s="25" customFormat="1" ht="15" customHeight="1" x14ac:dyDescent="0.2">
      <c r="A41" s="408" t="s">
        <v>106</v>
      </c>
      <c r="B41" s="466">
        <v>640</v>
      </c>
      <c r="C41" s="466">
        <v>120</v>
      </c>
      <c r="D41" s="466">
        <v>2080</v>
      </c>
      <c r="E41" s="466"/>
      <c r="F41" s="466"/>
      <c r="G41" s="466"/>
      <c r="H41" s="466"/>
      <c r="I41" s="466"/>
      <c r="J41" s="466">
        <v>0</v>
      </c>
      <c r="K41" s="466">
        <v>0</v>
      </c>
      <c r="L41" s="466">
        <v>0</v>
      </c>
      <c r="M41" s="466">
        <v>0</v>
      </c>
      <c r="N41" s="410">
        <f t="shared" si="2"/>
        <v>2840</v>
      </c>
      <c r="O41" s="411">
        <f t="shared" si="0"/>
        <v>946.66666666666663</v>
      </c>
    </row>
    <row r="42" spans="1:15" s="25" customFormat="1" ht="15" customHeight="1" x14ac:dyDescent="0.2">
      <c r="A42" s="408" t="s">
        <v>254</v>
      </c>
      <c r="B42" s="466">
        <v>0</v>
      </c>
      <c r="C42" s="466">
        <v>440</v>
      </c>
      <c r="D42" s="466">
        <v>0</v>
      </c>
      <c r="E42" s="466"/>
      <c r="F42" s="466"/>
      <c r="G42" s="466"/>
      <c r="H42" s="466"/>
      <c r="I42" s="466"/>
      <c r="J42" s="466">
        <v>0</v>
      </c>
      <c r="K42" s="466">
        <v>0</v>
      </c>
      <c r="L42" s="466">
        <v>0</v>
      </c>
      <c r="M42" s="466">
        <v>0</v>
      </c>
      <c r="N42" s="410">
        <f t="shared" si="2"/>
        <v>440</v>
      </c>
      <c r="O42" s="411">
        <f t="shared" si="0"/>
        <v>440</v>
      </c>
    </row>
    <row r="43" spans="1:15" s="25" customFormat="1" ht="15" customHeight="1" x14ac:dyDescent="0.2">
      <c r="A43" s="408" t="s">
        <v>525</v>
      </c>
      <c r="B43" s="466">
        <v>0</v>
      </c>
      <c r="C43" s="466">
        <v>0</v>
      </c>
      <c r="D43" s="466">
        <v>0</v>
      </c>
      <c r="E43" s="466"/>
      <c r="F43" s="466"/>
      <c r="G43" s="466"/>
      <c r="H43" s="466"/>
      <c r="I43" s="466"/>
      <c r="J43" s="466">
        <v>0</v>
      </c>
      <c r="K43" s="466">
        <v>0</v>
      </c>
      <c r="L43" s="466">
        <v>0</v>
      </c>
      <c r="M43" s="466">
        <v>0</v>
      </c>
      <c r="N43" s="410">
        <f t="shared" si="2"/>
        <v>0</v>
      </c>
      <c r="O43" s="411" t="str">
        <f t="shared" si="0"/>
        <v/>
      </c>
    </row>
    <row r="44" spans="1:15" s="25" customFormat="1" ht="15" customHeight="1" x14ac:dyDescent="0.2">
      <c r="A44" s="408" t="s">
        <v>602</v>
      </c>
      <c r="B44" s="466">
        <v>15.25</v>
      </c>
      <c r="C44" s="466">
        <v>11</v>
      </c>
      <c r="D44" s="466">
        <v>22.5</v>
      </c>
      <c r="E44" s="466"/>
      <c r="F44" s="466"/>
      <c r="G44" s="466"/>
      <c r="H44" s="466"/>
      <c r="I44" s="466"/>
      <c r="J44" s="466">
        <v>0</v>
      </c>
      <c r="K44" s="466">
        <v>0</v>
      </c>
      <c r="L44" s="466">
        <v>0</v>
      </c>
      <c r="M44" s="466">
        <v>0</v>
      </c>
      <c r="N44" s="410">
        <f t="shared" si="2"/>
        <v>48.75</v>
      </c>
      <c r="O44" s="411">
        <f t="shared" si="0"/>
        <v>16.25</v>
      </c>
    </row>
    <row r="45" spans="1:15" s="25" customFormat="1" ht="15" customHeight="1" x14ac:dyDescent="0.2">
      <c r="A45" s="408" t="s">
        <v>603</v>
      </c>
      <c r="B45" s="466">
        <v>75.7</v>
      </c>
      <c r="C45" s="466">
        <v>0</v>
      </c>
      <c r="D45" s="466">
        <v>0</v>
      </c>
      <c r="E45" s="466"/>
      <c r="F45" s="466"/>
      <c r="G45" s="466"/>
      <c r="H45" s="466"/>
      <c r="I45" s="466"/>
      <c r="J45" s="466">
        <v>0</v>
      </c>
      <c r="K45" s="466">
        <v>0</v>
      </c>
      <c r="L45" s="466">
        <v>0</v>
      </c>
      <c r="M45" s="466">
        <v>0</v>
      </c>
      <c r="N45" s="410">
        <f t="shared" si="2"/>
        <v>75.7</v>
      </c>
      <c r="O45" s="411">
        <f t="shared" si="0"/>
        <v>75.7</v>
      </c>
    </row>
    <row r="46" spans="1:15" s="25" customFormat="1" ht="15" customHeight="1" x14ac:dyDescent="0.2">
      <c r="A46" s="408" t="s">
        <v>95</v>
      </c>
      <c r="B46" s="466">
        <v>1254.58</v>
      </c>
      <c r="C46" s="466">
        <v>487.92</v>
      </c>
      <c r="D46" s="466">
        <v>0</v>
      </c>
      <c r="E46" s="466"/>
      <c r="F46" s="466"/>
      <c r="G46" s="466"/>
      <c r="H46" s="466"/>
      <c r="I46" s="466"/>
      <c r="J46" s="466">
        <v>0</v>
      </c>
      <c r="K46" s="466">
        <v>0</v>
      </c>
      <c r="L46" s="466">
        <v>0</v>
      </c>
      <c r="M46" s="466">
        <v>0</v>
      </c>
      <c r="N46" s="410">
        <f t="shared" si="2"/>
        <v>1742.5</v>
      </c>
      <c r="O46" s="411">
        <f t="shared" si="0"/>
        <v>871.25</v>
      </c>
    </row>
    <row r="47" spans="1:15" s="25" customFormat="1" ht="15" customHeight="1" x14ac:dyDescent="0.2">
      <c r="A47" s="408" t="s">
        <v>604</v>
      </c>
      <c r="B47" s="466">
        <v>0</v>
      </c>
      <c r="C47" s="466">
        <v>80</v>
      </c>
      <c r="D47" s="466">
        <v>0</v>
      </c>
      <c r="E47" s="466"/>
      <c r="F47" s="466"/>
      <c r="G47" s="466"/>
      <c r="H47" s="466"/>
      <c r="I47" s="466"/>
      <c r="J47" s="466">
        <v>0</v>
      </c>
      <c r="K47" s="466">
        <v>0</v>
      </c>
      <c r="L47" s="466">
        <v>0</v>
      </c>
      <c r="M47" s="466">
        <v>0</v>
      </c>
      <c r="N47" s="410">
        <f t="shared" si="2"/>
        <v>80</v>
      </c>
      <c r="O47" s="411">
        <f t="shared" si="0"/>
        <v>80</v>
      </c>
    </row>
    <row r="48" spans="1:15" s="25" customFormat="1" ht="15" customHeight="1" x14ac:dyDescent="0.2">
      <c r="A48" s="408" t="s">
        <v>98</v>
      </c>
      <c r="B48" s="466">
        <v>0</v>
      </c>
      <c r="C48" s="466">
        <v>0</v>
      </c>
      <c r="D48" s="466">
        <v>0</v>
      </c>
      <c r="E48" s="466"/>
      <c r="F48" s="466"/>
      <c r="G48" s="466"/>
      <c r="H48" s="466"/>
      <c r="I48" s="466"/>
      <c r="J48" s="466">
        <v>0</v>
      </c>
      <c r="K48" s="466">
        <v>0</v>
      </c>
      <c r="L48" s="466">
        <v>0</v>
      </c>
      <c r="M48" s="466">
        <v>0</v>
      </c>
      <c r="N48" s="410">
        <f t="shared" si="2"/>
        <v>0</v>
      </c>
      <c r="O48" s="411" t="str">
        <f t="shared" si="0"/>
        <v/>
      </c>
    </row>
    <row r="49" spans="1:15" s="25" customFormat="1" ht="15" customHeight="1" x14ac:dyDescent="0.2">
      <c r="A49" s="408" t="s">
        <v>99</v>
      </c>
      <c r="B49" s="466">
        <v>229.99</v>
      </c>
      <c r="C49" s="466">
        <v>229.99</v>
      </c>
      <c r="D49" s="466">
        <v>229.99</v>
      </c>
      <c r="E49" s="466"/>
      <c r="F49" s="466"/>
      <c r="G49" s="466"/>
      <c r="H49" s="466"/>
      <c r="I49" s="466"/>
      <c r="J49" s="466">
        <v>0</v>
      </c>
      <c r="K49" s="466">
        <v>0</v>
      </c>
      <c r="L49" s="466">
        <v>0</v>
      </c>
      <c r="M49" s="466">
        <v>0</v>
      </c>
      <c r="N49" s="410">
        <f t="shared" si="2"/>
        <v>689.97</v>
      </c>
      <c r="O49" s="411">
        <f t="shared" si="0"/>
        <v>229.99</v>
      </c>
    </row>
    <row r="50" spans="1:15" s="25" customFormat="1" ht="15" customHeight="1" x14ac:dyDescent="0.2">
      <c r="A50" s="408" t="s">
        <v>74</v>
      </c>
      <c r="B50" s="466">
        <v>90</v>
      </c>
      <c r="C50" s="466">
        <v>90</v>
      </c>
      <c r="D50" s="466">
        <v>90</v>
      </c>
      <c r="E50" s="466"/>
      <c r="F50" s="466"/>
      <c r="G50" s="466"/>
      <c r="H50" s="466"/>
      <c r="I50" s="466"/>
      <c r="J50" s="466">
        <v>0</v>
      </c>
      <c r="K50" s="466">
        <v>0</v>
      </c>
      <c r="L50" s="466">
        <v>0</v>
      </c>
      <c r="M50" s="466">
        <v>0</v>
      </c>
      <c r="N50" s="410">
        <f t="shared" si="2"/>
        <v>270</v>
      </c>
      <c r="O50" s="411">
        <f t="shared" si="0"/>
        <v>90</v>
      </c>
    </row>
    <row r="51" spans="1:15" s="25" customFormat="1" ht="15" customHeight="1" x14ac:dyDescent="0.2">
      <c r="A51" s="408" t="s">
        <v>75</v>
      </c>
      <c r="B51" s="466">
        <v>388.79</v>
      </c>
      <c r="C51" s="466">
        <v>408.83</v>
      </c>
      <c r="D51" s="466">
        <v>449.31</v>
      </c>
      <c r="E51" s="466"/>
      <c r="F51" s="466"/>
      <c r="G51" s="466"/>
      <c r="H51" s="466"/>
      <c r="I51" s="466"/>
      <c r="J51" s="466">
        <v>0</v>
      </c>
      <c r="K51" s="466">
        <v>0</v>
      </c>
      <c r="L51" s="466">
        <v>0</v>
      </c>
      <c r="M51" s="466">
        <v>0</v>
      </c>
      <c r="N51" s="410">
        <f t="shared" si="2"/>
        <v>1246.93</v>
      </c>
      <c r="O51" s="411">
        <f t="shared" si="0"/>
        <v>415.64333333333337</v>
      </c>
    </row>
    <row r="52" spans="1:15" s="25" customFormat="1" ht="15" customHeight="1" x14ac:dyDescent="0.2">
      <c r="A52" s="408" t="s">
        <v>184</v>
      </c>
      <c r="B52" s="466">
        <v>0</v>
      </c>
      <c r="C52" s="466">
        <v>0</v>
      </c>
      <c r="D52" s="466">
        <v>0</v>
      </c>
      <c r="E52" s="466"/>
      <c r="F52" s="466"/>
      <c r="G52" s="466"/>
      <c r="H52" s="466"/>
      <c r="I52" s="466"/>
      <c r="J52" s="466">
        <v>0</v>
      </c>
      <c r="K52" s="466">
        <v>0</v>
      </c>
      <c r="L52" s="466">
        <v>0</v>
      </c>
      <c r="M52" s="466">
        <v>0</v>
      </c>
      <c r="N52" s="410">
        <f t="shared" si="2"/>
        <v>0</v>
      </c>
      <c r="O52" s="411" t="str">
        <f t="shared" si="0"/>
        <v/>
      </c>
    </row>
    <row r="53" spans="1:15" s="25" customFormat="1" ht="15" customHeight="1" x14ac:dyDescent="0.2">
      <c r="A53" s="408" t="s">
        <v>248</v>
      </c>
      <c r="B53" s="466">
        <v>0</v>
      </c>
      <c r="C53" s="466">
        <v>0</v>
      </c>
      <c r="D53" s="466">
        <v>0</v>
      </c>
      <c r="E53" s="466"/>
      <c r="F53" s="466"/>
      <c r="G53" s="466"/>
      <c r="H53" s="466"/>
      <c r="I53" s="466"/>
      <c r="J53" s="466">
        <v>0</v>
      </c>
      <c r="K53" s="466">
        <v>0</v>
      </c>
      <c r="L53" s="466">
        <v>0</v>
      </c>
      <c r="M53" s="466">
        <v>0</v>
      </c>
      <c r="N53" s="410">
        <f t="shared" si="2"/>
        <v>0</v>
      </c>
      <c r="O53" s="411" t="str">
        <f t="shared" si="0"/>
        <v/>
      </c>
    </row>
    <row r="54" spans="1:15" s="25" customFormat="1" ht="15" customHeight="1" x14ac:dyDescent="0.2">
      <c r="A54" s="408" t="s">
        <v>351</v>
      </c>
      <c r="B54" s="466">
        <v>0</v>
      </c>
      <c r="C54" s="466">
        <v>43.5</v>
      </c>
      <c r="D54" s="466">
        <v>49</v>
      </c>
      <c r="E54" s="466"/>
      <c r="F54" s="466"/>
      <c r="G54" s="466"/>
      <c r="H54" s="466"/>
      <c r="I54" s="466"/>
      <c r="J54" s="466">
        <v>0</v>
      </c>
      <c r="K54" s="466">
        <v>0</v>
      </c>
      <c r="L54" s="466">
        <v>0</v>
      </c>
      <c r="M54" s="466">
        <v>0</v>
      </c>
      <c r="N54" s="410">
        <f t="shared" si="2"/>
        <v>92.5</v>
      </c>
      <c r="O54" s="411">
        <f t="shared" si="0"/>
        <v>46.25</v>
      </c>
    </row>
    <row r="55" spans="1:15" s="25" customFormat="1" ht="15" customHeight="1" x14ac:dyDescent="0.2">
      <c r="A55" s="408" t="s">
        <v>81</v>
      </c>
      <c r="B55" s="466">
        <v>0</v>
      </c>
      <c r="C55" s="466">
        <v>314.69</v>
      </c>
      <c r="D55" s="466">
        <v>169.7</v>
      </c>
      <c r="E55" s="466"/>
      <c r="F55" s="466"/>
      <c r="G55" s="466"/>
      <c r="H55" s="466"/>
      <c r="I55" s="466"/>
      <c r="J55" s="466">
        <v>0</v>
      </c>
      <c r="K55" s="466">
        <v>0</v>
      </c>
      <c r="L55" s="466">
        <v>0</v>
      </c>
      <c r="M55" s="466">
        <v>0</v>
      </c>
      <c r="N55" s="410">
        <f t="shared" si="2"/>
        <v>484.39</v>
      </c>
      <c r="O55" s="411">
        <f t="shared" si="0"/>
        <v>242.19499999999999</v>
      </c>
    </row>
    <row r="56" spans="1:15" s="25" customFormat="1" ht="15" customHeight="1" x14ac:dyDescent="0.2">
      <c r="A56" s="408" t="s">
        <v>87</v>
      </c>
      <c r="B56" s="466">
        <v>3.5</v>
      </c>
      <c r="C56" s="466">
        <v>11.6</v>
      </c>
      <c r="D56" s="466">
        <v>0</v>
      </c>
      <c r="E56" s="466"/>
      <c r="F56" s="466"/>
      <c r="G56" s="466"/>
      <c r="H56" s="466"/>
      <c r="I56" s="466"/>
      <c r="J56" s="466">
        <v>0</v>
      </c>
      <c r="K56" s="466">
        <v>0</v>
      </c>
      <c r="L56" s="466">
        <v>0</v>
      </c>
      <c r="M56" s="466">
        <v>0</v>
      </c>
      <c r="N56" s="487">
        <f t="shared" si="2"/>
        <v>15.1</v>
      </c>
      <c r="O56" s="411">
        <f t="shared" si="0"/>
        <v>7.55</v>
      </c>
    </row>
    <row r="57" spans="1:15" s="25" customFormat="1" ht="15" customHeight="1" x14ac:dyDescent="0.2">
      <c r="A57" s="451" t="s">
        <v>202</v>
      </c>
      <c r="B57" s="466">
        <v>0</v>
      </c>
      <c r="C57" s="466">
        <v>0</v>
      </c>
      <c r="D57" s="466">
        <v>150</v>
      </c>
      <c r="E57" s="466"/>
      <c r="F57" s="466"/>
      <c r="G57" s="466"/>
      <c r="H57" s="466"/>
      <c r="I57" s="466"/>
      <c r="J57" s="466">
        <v>0</v>
      </c>
      <c r="K57" s="466">
        <v>0</v>
      </c>
      <c r="L57" s="466">
        <v>0</v>
      </c>
      <c r="M57" s="466">
        <v>0</v>
      </c>
      <c r="N57" s="445">
        <f t="shared" si="2"/>
        <v>150</v>
      </c>
      <c r="O57" s="411">
        <f t="shared" si="0"/>
        <v>150</v>
      </c>
    </row>
    <row r="58" spans="1:15" s="25" customFormat="1" ht="15" customHeight="1" thickBot="1" x14ac:dyDescent="0.25">
      <c r="A58" s="412" t="s">
        <v>1</v>
      </c>
      <c r="B58" s="413">
        <f t="shared" ref="B58:G58" si="3">SUM(B7:B57)</f>
        <v>3723.67</v>
      </c>
      <c r="C58" s="413">
        <f t="shared" si="3"/>
        <v>4465.0200000000004</v>
      </c>
      <c r="D58" s="413">
        <f t="shared" si="3"/>
        <v>5156.4400000000005</v>
      </c>
      <c r="E58" s="413">
        <f t="shared" si="3"/>
        <v>0</v>
      </c>
      <c r="F58" s="413">
        <f t="shared" si="3"/>
        <v>0</v>
      </c>
      <c r="G58" s="413">
        <f t="shared" si="3"/>
        <v>0</v>
      </c>
      <c r="H58" s="413">
        <f t="shared" ref="H58:M58" si="4">SUM(H7:H57)</f>
        <v>0</v>
      </c>
      <c r="I58" s="413">
        <f t="shared" si="4"/>
        <v>0</v>
      </c>
      <c r="J58" s="413">
        <f t="shared" si="4"/>
        <v>0</v>
      </c>
      <c r="K58" s="413">
        <f t="shared" si="4"/>
        <v>0</v>
      </c>
      <c r="L58" s="413">
        <f t="shared" si="4"/>
        <v>0</v>
      </c>
      <c r="M58" s="413">
        <f t="shared" si="4"/>
        <v>0</v>
      </c>
      <c r="N58" s="469">
        <f>SUM(N8:N57)</f>
        <v>13345.130000000001</v>
      </c>
      <c r="O58" s="492">
        <f>IFERROR(AVERAGEIF(B58:M58,"&gt;0"),"")</f>
        <v>4448.376666666667</v>
      </c>
    </row>
    <row r="59" spans="1:15" s="25" customFormat="1" ht="15" customHeight="1" thickBot="1" x14ac:dyDescent="0.25">
      <c r="A59" s="470"/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15"/>
    </row>
    <row r="60" spans="1:15" s="70" customFormat="1" ht="15" customHeight="1" thickBot="1" x14ac:dyDescent="0.25">
      <c r="A60" s="493" t="s">
        <v>2</v>
      </c>
      <c r="B60" s="494">
        <f t="shared" ref="B60:M60" si="5">B6</f>
        <v>43831</v>
      </c>
      <c r="C60" s="495">
        <f t="shared" si="5"/>
        <v>43862</v>
      </c>
      <c r="D60" s="495">
        <f t="shared" si="5"/>
        <v>43891</v>
      </c>
      <c r="E60" s="495">
        <f t="shared" si="5"/>
        <v>43922</v>
      </c>
      <c r="F60" s="495">
        <f t="shared" si="5"/>
        <v>43952</v>
      </c>
      <c r="G60" s="495">
        <f t="shared" si="5"/>
        <v>43983</v>
      </c>
      <c r="H60" s="495">
        <f t="shared" si="5"/>
        <v>44013</v>
      </c>
      <c r="I60" s="495">
        <f t="shared" si="5"/>
        <v>44044</v>
      </c>
      <c r="J60" s="495">
        <f t="shared" si="5"/>
        <v>44075</v>
      </c>
      <c r="K60" s="495">
        <f t="shared" si="5"/>
        <v>44105</v>
      </c>
      <c r="L60" s="495">
        <f t="shared" si="5"/>
        <v>44136</v>
      </c>
      <c r="M60" s="495">
        <f t="shared" si="5"/>
        <v>44166</v>
      </c>
      <c r="N60" s="496" t="str">
        <f>'PATO BRANCO'!N6</f>
        <v>Total</v>
      </c>
      <c r="O60" s="497" t="str">
        <f>'PATO BRANCO'!O6</f>
        <v>Média</v>
      </c>
    </row>
    <row r="61" spans="1:15" s="25" customFormat="1" ht="15" customHeight="1" x14ac:dyDescent="0.2">
      <c r="A61" s="421" t="s">
        <v>5</v>
      </c>
      <c r="B61" s="409">
        <v>0</v>
      </c>
      <c r="C61" s="409">
        <v>4500</v>
      </c>
      <c r="D61" s="409">
        <v>5500</v>
      </c>
      <c r="E61" s="409"/>
      <c r="F61" s="409"/>
      <c r="G61" s="409"/>
      <c r="H61" s="409"/>
      <c r="I61" s="409"/>
      <c r="J61" s="409">
        <v>0</v>
      </c>
      <c r="K61" s="409">
        <v>0</v>
      </c>
      <c r="L61" s="409">
        <v>0</v>
      </c>
      <c r="M61" s="409">
        <v>0</v>
      </c>
      <c r="N61" s="410">
        <f t="shared" ref="N61:N69" si="6">SUM(B61:M61)</f>
        <v>10000</v>
      </c>
      <c r="O61" s="411">
        <f>IFERROR(AVERAGEIF(B61:M61,"&gt;0"),"")</f>
        <v>5000</v>
      </c>
    </row>
    <row r="62" spans="1:15" s="25" customFormat="1" ht="15" customHeight="1" x14ac:dyDescent="0.2">
      <c r="A62" s="421" t="s">
        <v>605</v>
      </c>
      <c r="B62" s="409">
        <v>0</v>
      </c>
      <c r="C62" s="409">
        <v>141.65</v>
      </c>
      <c r="D62" s="409">
        <v>0</v>
      </c>
      <c r="E62" s="409"/>
      <c r="F62" s="409"/>
      <c r="G62" s="409"/>
      <c r="H62" s="409"/>
      <c r="I62" s="409"/>
      <c r="J62" s="409">
        <v>0</v>
      </c>
      <c r="K62" s="409">
        <v>0</v>
      </c>
      <c r="L62" s="409">
        <v>0</v>
      </c>
      <c r="M62" s="409">
        <v>0</v>
      </c>
      <c r="N62" s="410">
        <f t="shared" si="6"/>
        <v>141.65</v>
      </c>
      <c r="O62" s="411">
        <f t="shared" ref="O62:O69" si="7">IFERROR(AVERAGEIF(B62:M62,"&gt;0"),"")</f>
        <v>141.65</v>
      </c>
    </row>
    <row r="63" spans="1:15" s="25" customFormat="1" ht="15" customHeight="1" x14ac:dyDescent="0.2">
      <c r="A63" s="421" t="s">
        <v>516</v>
      </c>
      <c r="B63" s="409">
        <v>800</v>
      </c>
      <c r="C63" s="409">
        <v>800</v>
      </c>
      <c r="D63" s="409">
        <v>1800</v>
      </c>
      <c r="E63" s="409"/>
      <c r="F63" s="409"/>
      <c r="G63" s="409"/>
      <c r="H63" s="409"/>
      <c r="I63" s="409"/>
      <c r="J63" s="409">
        <v>0</v>
      </c>
      <c r="K63" s="409">
        <v>0</v>
      </c>
      <c r="L63" s="409">
        <v>0</v>
      </c>
      <c r="M63" s="409">
        <v>0</v>
      </c>
      <c r="N63" s="410">
        <f>SUM(B63:M63)</f>
        <v>3400</v>
      </c>
      <c r="O63" s="411">
        <f t="shared" si="7"/>
        <v>1133.3333333333333</v>
      </c>
    </row>
    <row r="64" spans="1:15" s="25" customFormat="1" ht="15" customHeight="1" x14ac:dyDescent="0.2">
      <c r="A64" s="421" t="s">
        <v>321</v>
      </c>
      <c r="B64" s="409">
        <v>0</v>
      </c>
      <c r="C64" s="409">
        <v>0</v>
      </c>
      <c r="D64" s="409">
        <v>0</v>
      </c>
      <c r="E64" s="409"/>
      <c r="F64" s="409"/>
      <c r="G64" s="409"/>
      <c r="H64" s="409"/>
      <c r="I64" s="409"/>
      <c r="J64" s="409">
        <v>0</v>
      </c>
      <c r="K64" s="409">
        <v>0</v>
      </c>
      <c r="L64" s="409">
        <v>0</v>
      </c>
      <c r="M64" s="409">
        <v>0</v>
      </c>
      <c r="N64" s="422">
        <f>SUM(B64:M64)</f>
        <v>0</v>
      </c>
      <c r="O64" s="411" t="str">
        <f t="shared" si="7"/>
        <v/>
      </c>
    </row>
    <row r="65" spans="1:16" s="25" customFormat="1" ht="15" customHeight="1" x14ac:dyDescent="0.2">
      <c r="A65" s="472" t="s">
        <v>148</v>
      </c>
      <c r="B65" s="409">
        <v>10</v>
      </c>
      <c r="C65" s="409">
        <v>10</v>
      </c>
      <c r="D65" s="409">
        <v>10</v>
      </c>
      <c r="E65" s="409"/>
      <c r="F65" s="409"/>
      <c r="G65" s="409"/>
      <c r="H65" s="409"/>
      <c r="I65" s="409"/>
      <c r="J65" s="409">
        <v>0</v>
      </c>
      <c r="K65" s="409">
        <v>0</v>
      </c>
      <c r="L65" s="409">
        <v>0</v>
      </c>
      <c r="M65" s="409">
        <v>0</v>
      </c>
      <c r="N65" s="410">
        <f t="shared" si="6"/>
        <v>30</v>
      </c>
      <c r="O65" s="411">
        <f t="shared" si="7"/>
        <v>10</v>
      </c>
    </row>
    <row r="66" spans="1:16" s="25" customFormat="1" ht="15" customHeight="1" x14ac:dyDescent="0.2">
      <c r="A66" s="472" t="s">
        <v>252</v>
      </c>
      <c r="B66" s="409">
        <v>0</v>
      </c>
      <c r="C66" s="409">
        <v>0</v>
      </c>
      <c r="D66" s="409">
        <v>6.6</v>
      </c>
      <c r="E66" s="409"/>
      <c r="F66" s="409"/>
      <c r="G66" s="409"/>
      <c r="H66" s="409"/>
      <c r="I66" s="409"/>
      <c r="J66" s="409">
        <v>0</v>
      </c>
      <c r="K66" s="409">
        <v>0</v>
      </c>
      <c r="L66" s="409">
        <v>0</v>
      </c>
      <c r="M66" s="409">
        <v>0</v>
      </c>
      <c r="N66" s="410">
        <f t="shared" si="6"/>
        <v>6.6</v>
      </c>
      <c r="O66" s="411">
        <f t="shared" si="7"/>
        <v>6.6</v>
      </c>
    </row>
    <row r="67" spans="1:16" s="25" customFormat="1" ht="15" customHeight="1" x14ac:dyDescent="0.2">
      <c r="A67" s="423" t="s">
        <v>3</v>
      </c>
      <c r="B67" s="409">
        <v>35.700000000000003</v>
      </c>
      <c r="C67" s="409">
        <v>57.3</v>
      </c>
      <c r="D67" s="409">
        <v>221.4</v>
      </c>
      <c r="E67" s="409"/>
      <c r="F67" s="409"/>
      <c r="G67" s="409"/>
      <c r="H67" s="409"/>
      <c r="I67" s="409"/>
      <c r="J67" s="409">
        <v>0</v>
      </c>
      <c r="K67" s="409">
        <v>0</v>
      </c>
      <c r="L67" s="409">
        <v>0</v>
      </c>
      <c r="M67" s="409">
        <v>0</v>
      </c>
      <c r="N67" s="410">
        <f t="shared" si="6"/>
        <v>314.39999999999998</v>
      </c>
      <c r="O67" s="411">
        <f t="shared" si="7"/>
        <v>104.8</v>
      </c>
    </row>
    <row r="68" spans="1:16" s="25" customFormat="1" ht="15" customHeight="1" x14ac:dyDescent="0.2">
      <c r="A68" s="423" t="s">
        <v>682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10"/>
      <c r="O68" s="411"/>
    </row>
    <row r="69" spans="1:16" s="25" customFormat="1" ht="15" customHeight="1" x14ac:dyDescent="0.2">
      <c r="A69" s="423" t="s">
        <v>517</v>
      </c>
      <c r="B69" s="409">
        <v>0</v>
      </c>
      <c r="C69" s="409">
        <v>0</v>
      </c>
      <c r="D69" s="409">
        <v>0</v>
      </c>
      <c r="E69" s="409"/>
      <c r="F69" s="409"/>
      <c r="G69" s="409"/>
      <c r="H69" s="409"/>
      <c r="I69" s="409"/>
      <c r="J69" s="409">
        <v>0</v>
      </c>
      <c r="K69" s="409">
        <v>0</v>
      </c>
      <c r="L69" s="409">
        <v>0</v>
      </c>
      <c r="M69" s="409">
        <v>0</v>
      </c>
      <c r="N69" s="422">
        <f t="shared" si="6"/>
        <v>0</v>
      </c>
      <c r="O69" s="411" t="str">
        <f t="shared" si="7"/>
        <v/>
      </c>
    </row>
    <row r="70" spans="1:16" s="25" customFormat="1" ht="15" customHeight="1" thickBot="1" x14ac:dyDescent="0.25">
      <c r="A70" s="425" t="s">
        <v>1</v>
      </c>
      <c r="B70" s="426">
        <f>SUM(B61:B69)</f>
        <v>845.7</v>
      </c>
      <c r="C70" s="426">
        <f t="shared" ref="C70:M70" si="8">SUM(C61:C69)</f>
        <v>5508.95</v>
      </c>
      <c r="D70" s="426">
        <f t="shared" si="8"/>
        <v>7538</v>
      </c>
      <c r="E70" s="426">
        <f t="shared" si="8"/>
        <v>0</v>
      </c>
      <c r="F70" s="426">
        <f t="shared" si="8"/>
        <v>0</v>
      </c>
      <c r="G70" s="426">
        <f t="shared" si="8"/>
        <v>0</v>
      </c>
      <c r="H70" s="426">
        <f t="shared" si="8"/>
        <v>0</v>
      </c>
      <c r="I70" s="426">
        <f t="shared" si="8"/>
        <v>0</v>
      </c>
      <c r="J70" s="426">
        <f t="shared" si="8"/>
        <v>0</v>
      </c>
      <c r="K70" s="426">
        <f t="shared" si="8"/>
        <v>0</v>
      </c>
      <c r="L70" s="426">
        <f t="shared" si="8"/>
        <v>0</v>
      </c>
      <c r="M70" s="426">
        <f t="shared" si="8"/>
        <v>0</v>
      </c>
      <c r="N70" s="473">
        <f>SUM(B70:M70)</f>
        <v>13892.65</v>
      </c>
      <c r="O70" s="498">
        <f>IFERROR(AVERAGEIF(B70:M70,"&gt;0"),"")</f>
        <v>4630.8833333333332</v>
      </c>
    </row>
    <row r="71" spans="1:16" s="25" customFormat="1" ht="15" customHeight="1" thickBot="1" x14ac:dyDescent="0.25">
      <c r="A71" s="461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249"/>
      <c r="O71" s="463"/>
    </row>
    <row r="72" spans="1:16" s="34" customFormat="1" ht="15" customHeight="1" thickBot="1" x14ac:dyDescent="0.25">
      <c r="A72" s="428" t="s">
        <v>9</v>
      </c>
      <c r="B72" s="429">
        <f>'[2]2020'!C51</f>
        <v>15595.87</v>
      </c>
      <c r="C72" s="429">
        <f>'[2]2020'!D51</f>
        <v>16377.52</v>
      </c>
      <c r="D72" s="429">
        <f>'[2]2020'!E51</f>
        <v>18775.41</v>
      </c>
      <c r="E72" s="429">
        <v>0</v>
      </c>
      <c r="F72" s="429">
        <v>0</v>
      </c>
      <c r="G72" s="429">
        <v>0</v>
      </c>
      <c r="H72" s="429">
        <v>0</v>
      </c>
      <c r="I72" s="429">
        <v>0</v>
      </c>
      <c r="J72" s="429">
        <f>'[2]2020'!K51</f>
        <v>0</v>
      </c>
      <c r="K72" s="429">
        <f>'[2]2020'!L51</f>
        <v>0</v>
      </c>
      <c r="L72" s="429">
        <f>'[2]2020'!M51</f>
        <v>0</v>
      </c>
      <c r="M72" s="429">
        <f>'[2]2020'!N51</f>
        <v>0</v>
      </c>
      <c r="N72" s="430"/>
      <c r="O72" s="430"/>
      <c r="P72" s="43"/>
    </row>
    <row r="73" spans="1:16" s="25" customFormat="1" ht="13.5" customHeight="1" x14ac:dyDescent="0.2">
      <c r="N73" s="43"/>
      <c r="O73" s="30"/>
      <c r="P73" s="30"/>
    </row>
    <row r="74" spans="1:16" ht="13.5" customHeight="1" x14ac:dyDescent="0.2"/>
    <row r="75" spans="1:16" ht="13.5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82677165354330717" right="0.43307086614173229" top="0.35433070866141736" bottom="0.35433070866141736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9"/>
  <dimension ref="A1:O56"/>
  <sheetViews>
    <sheetView zoomScale="140" zoomScaleNormal="140" workbookViewId="0">
      <selection activeCell="H13" sqref="H13"/>
    </sheetView>
  </sheetViews>
  <sheetFormatPr defaultRowHeight="12.75" x14ac:dyDescent="0.2"/>
  <cols>
    <col min="1" max="1" width="34.7109375" style="44" customWidth="1"/>
    <col min="2" max="2" width="8.140625" style="44" customWidth="1"/>
    <col min="3" max="3" width="8.85546875" style="44" customWidth="1"/>
    <col min="4" max="4" width="9.28515625" style="44" customWidth="1"/>
    <col min="5" max="5" width="8.5703125" style="44" customWidth="1"/>
    <col min="6" max="6" width="9" style="44" bestFit="1" customWidth="1"/>
    <col min="7" max="7" width="9.140625" style="44" customWidth="1"/>
    <col min="8" max="12" width="9" style="44" bestFit="1" customWidth="1"/>
    <col min="13" max="13" width="10" style="44" bestFit="1" customWidth="1"/>
    <col min="14" max="14" width="10" style="212" bestFit="1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">
        <v>475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8"/>
    </row>
    <row r="3" spans="1:15" s="47" customFormat="1" ht="12.6" customHeight="1" thickBot="1" x14ac:dyDescent="0.25">
      <c r="A3" s="66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24"/>
      <c r="O3" s="68"/>
    </row>
    <row r="4" spans="1:15" ht="12.6" customHeight="1" thickBot="1" x14ac:dyDescent="0.25">
      <c r="A4" s="571" t="s">
        <v>24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70" customFormat="1" ht="12.6" customHeight="1" thickBot="1" x14ac:dyDescent="0.25">
      <c r="A6" s="9" t="s">
        <v>0</v>
      </c>
      <c r="B6" s="10">
        <f>APUCARANA!B6</f>
        <v>43831</v>
      </c>
      <c r="C6" s="11">
        <f>APUCARANA!C6</f>
        <v>43862</v>
      </c>
      <c r="D6" s="11">
        <f>APUCARANA!D6</f>
        <v>43891</v>
      </c>
      <c r="E6" s="11">
        <f>APUCARANA!E6</f>
        <v>43922</v>
      </c>
      <c r="F6" s="11">
        <f>APUCARANA!F6</f>
        <v>43952</v>
      </c>
      <c r="G6" s="11">
        <f>APUCARANA!G6</f>
        <v>43983</v>
      </c>
      <c r="H6" s="11">
        <f>APUCARANA!H6</f>
        <v>44013</v>
      </c>
      <c r="I6" s="11">
        <f>APUCARANA!I6</f>
        <v>44044</v>
      </c>
      <c r="J6" s="11">
        <f>APUCARANA!J6</f>
        <v>44075</v>
      </c>
      <c r="K6" s="11">
        <f>APUCARANA!K6</f>
        <v>44105</v>
      </c>
      <c r="L6" s="11">
        <f>APUCARANA!L6</f>
        <v>44136</v>
      </c>
      <c r="M6" s="11">
        <f>APUCARANA!M6</f>
        <v>44166</v>
      </c>
      <c r="N6" s="12" t="str">
        <f>APUCARANA!N6</f>
        <v>Total</v>
      </c>
      <c r="O6" s="9" t="str">
        <f>APUCARANA!O6</f>
        <v>Média</v>
      </c>
    </row>
    <row r="7" spans="1:15" s="25" customFormat="1" ht="12.6" customHeight="1" x14ac:dyDescent="0.2">
      <c r="A7" s="103" t="s">
        <v>113</v>
      </c>
      <c r="B7" s="435">
        <v>0</v>
      </c>
      <c r="C7" s="435">
        <v>0</v>
      </c>
      <c r="D7" s="435">
        <v>0</v>
      </c>
      <c r="E7" s="435"/>
      <c r="F7" s="435"/>
      <c r="G7" s="435"/>
      <c r="H7" s="435"/>
      <c r="I7" s="435"/>
      <c r="J7" s="435">
        <v>0</v>
      </c>
      <c r="K7" s="435">
        <v>0</v>
      </c>
      <c r="L7" s="435">
        <v>0</v>
      </c>
      <c r="M7" s="435">
        <v>0</v>
      </c>
      <c r="N7" s="179">
        <f t="shared" ref="N7:N13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606</v>
      </c>
      <c r="B8" s="435">
        <v>0</v>
      </c>
      <c r="C8" s="435">
        <v>0</v>
      </c>
      <c r="D8" s="435">
        <v>124.48</v>
      </c>
      <c r="E8" s="435"/>
      <c r="F8" s="435"/>
      <c r="G8" s="435"/>
      <c r="H8" s="435"/>
      <c r="I8" s="435"/>
      <c r="J8" s="435">
        <v>0</v>
      </c>
      <c r="K8" s="435">
        <v>0</v>
      </c>
      <c r="L8" s="435">
        <v>0</v>
      </c>
      <c r="M8" s="435">
        <v>0</v>
      </c>
      <c r="N8" s="179">
        <f t="shared" si="0"/>
        <v>124.48</v>
      </c>
      <c r="O8" s="104">
        <f t="shared" ref="O8:O43" si="1">IFERROR(AVERAGEIF(B8:M8,"&gt;0"),"")</f>
        <v>124.48</v>
      </c>
    </row>
    <row r="9" spans="1:15" s="25" customFormat="1" ht="12.6" customHeight="1" x14ac:dyDescent="0.2">
      <c r="A9" s="103" t="s">
        <v>625</v>
      </c>
      <c r="B9" s="435">
        <v>0</v>
      </c>
      <c r="C9" s="435">
        <v>0</v>
      </c>
      <c r="D9" s="435">
        <v>0</v>
      </c>
      <c r="E9" s="435"/>
      <c r="F9" s="435"/>
      <c r="G9" s="435"/>
      <c r="H9" s="435"/>
      <c r="I9" s="435"/>
      <c r="J9" s="435">
        <v>0</v>
      </c>
      <c r="K9" s="435">
        <v>0</v>
      </c>
      <c r="L9" s="435">
        <v>0</v>
      </c>
      <c r="M9" s="435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278</v>
      </c>
      <c r="B10" s="435">
        <v>0</v>
      </c>
      <c r="C10" s="435">
        <v>0</v>
      </c>
      <c r="D10" s="435">
        <v>0</v>
      </c>
      <c r="E10" s="435"/>
      <c r="F10" s="435"/>
      <c r="G10" s="435"/>
      <c r="H10" s="435"/>
      <c r="I10" s="435"/>
      <c r="J10" s="435">
        <v>0</v>
      </c>
      <c r="K10" s="435">
        <v>0</v>
      </c>
      <c r="L10" s="435">
        <v>0</v>
      </c>
      <c r="M10" s="435">
        <v>0</v>
      </c>
      <c r="N10" s="179">
        <f t="shared" si="0"/>
        <v>0</v>
      </c>
      <c r="O10" s="104" t="str">
        <f t="shared" si="1"/>
        <v/>
      </c>
    </row>
    <row r="11" spans="1:15" s="25" customFormat="1" ht="12.6" customHeight="1" x14ac:dyDescent="0.2">
      <c r="A11" s="103" t="s">
        <v>167</v>
      </c>
      <c r="B11" s="435">
        <v>0</v>
      </c>
      <c r="C11" s="435">
        <v>1092</v>
      </c>
      <c r="D11" s="435">
        <v>0</v>
      </c>
      <c r="E11" s="435"/>
      <c r="F11" s="435"/>
      <c r="G11" s="435"/>
      <c r="H11" s="435"/>
      <c r="I11" s="435"/>
      <c r="J11" s="435">
        <v>0</v>
      </c>
      <c r="K11" s="435">
        <v>0</v>
      </c>
      <c r="L11" s="435">
        <v>0</v>
      </c>
      <c r="M11" s="435">
        <v>0</v>
      </c>
      <c r="N11" s="179">
        <f t="shared" si="0"/>
        <v>1092</v>
      </c>
      <c r="O11" s="104">
        <f t="shared" si="1"/>
        <v>1092</v>
      </c>
    </row>
    <row r="12" spans="1:15" s="25" customFormat="1" ht="12.6" customHeight="1" x14ac:dyDescent="0.2">
      <c r="A12" s="103" t="s">
        <v>696</v>
      </c>
      <c r="B12" s="435">
        <v>0</v>
      </c>
      <c r="C12" s="435">
        <v>0</v>
      </c>
      <c r="D12" s="435">
        <v>0</v>
      </c>
      <c r="E12" s="435"/>
      <c r="F12" s="435"/>
      <c r="G12" s="435"/>
      <c r="H12" s="435"/>
      <c r="I12" s="435"/>
      <c r="J12" s="435">
        <v>0</v>
      </c>
      <c r="K12" s="435">
        <v>0</v>
      </c>
      <c r="L12" s="435">
        <v>0</v>
      </c>
      <c r="M12" s="435">
        <v>0</v>
      </c>
      <c r="N12" s="179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03" t="s">
        <v>386</v>
      </c>
      <c r="B13" s="435">
        <v>0</v>
      </c>
      <c r="C13" s="435">
        <v>0</v>
      </c>
      <c r="D13" s="435">
        <v>0</v>
      </c>
      <c r="E13" s="435"/>
      <c r="F13" s="435"/>
      <c r="G13" s="435"/>
      <c r="H13" s="435"/>
      <c r="I13" s="435"/>
      <c r="J13" s="435">
        <v>0</v>
      </c>
      <c r="K13" s="435">
        <v>0</v>
      </c>
      <c r="L13" s="435">
        <v>0</v>
      </c>
      <c r="M13" s="435">
        <v>0</v>
      </c>
      <c r="N13" s="17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03" t="s">
        <v>149</v>
      </c>
      <c r="B14" s="435">
        <v>0</v>
      </c>
      <c r="C14" s="435">
        <v>150</v>
      </c>
      <c r="D14" s="435">
        <v>0</v>
      </c>
      <c r="E14" s="435"/>
      <c r="F14" s="435"/>
      <c r="G14" s="435"/>
      <c r="H14" s="435"/>
      <c r="I14" s="435"/>
      <c r="J14" s="435">
        <v>0</v>
      </c>
      <c r="K14" s="435">
        <v>0</v>
      </c>
      <c r="L14" s="435">
        <v>0</v>
      </c>
      <c r="M14" s="435">
        <v>0</v>
      </c>
      <c r="N14" s="179">
        <f t="shared" ref="N14:N22" si="2">SUM(B14:M14)</f>
        <v>150</v>
      </c>
      <c r="O14" s="104">
        <f t="shared" si="1"/>
        <v>150</v>
      </c>
    </row>
    <row r="15" spans="1:15" s="25" customFormat="1" ht="12.6" customHeight="1" x14ac:dyDescent="0.2">
      <c r="A15" s="103" t="s">
        <v>182</v>
      </c>
      <c r="B15" s="435">
        <v>0</v>
      </c>
      <c r="C15" s="435">
        <v>0</v>
      </c>
      <c r="D15" s="435">
        <v>1074.25</v>
      </c>
      <c r="E15" s="435"/>
      <c r="F15" s="435"/>
      <c r="G15" s="435"/>
      <c r="H15" s="435"/>
      <c r="I15" s="435"/>
      <c r="J15" s="435">
        <v>0</v>
      </c>
      <c r="K15" s="435">
        <v>0</v>
      </c>
      <c r="L15" s="435">
        <v>0</v>
      </c>
      <c r="M15" s="435">
        <v>0</v>
      </c>
      <c r="N15" s="179">
        <f t="shared" si="2"/>
        <v>1074.25</v>
      </c>
      <c r="O15" s="104">
        <f t="shared" si="1"/>
        <v>1074.25</v>
      </c>
    </row>
    <row r="16" spans="1:15" s="25" customFormat="1" ht="12.6" customHeight="1" x14ac:dyDescent="0.2">
      <c r="A16" s="103" t="s">
        <v>187</v>
      </c>
      <c r="B16" s="435">
        <v>0</v>
      </c>
      <c r="C16" s="435">
        <v>0</v>
      </c>
      <c r="D16" s="435">
        <v>0</v>
      </c>
      <c r="E16" s="435"/>
      <c r="F16" s="435"/>
      <c r="G16" s="435"/>
      <c r="H16" s="435"/>
      <c r="I16" s="435"/>
      <c r="J16" s="435">
        <v>0</v>
      </c>
      <c r="K16" s="435">
        <v>0</v>
      </c>
      <c r="L16" s="435">
        <v>0</v>
      </c>
      <c r="M16" s="435">
        <v>0</v>
      </c>
      <c r="N16" s="179">
        <f t="shared" si="2"/>
        <v>0</v>
      </c>
      <c r="O16" s="104" t="str">
        <f t="shared" si="1"/>
        <v/>
      </c>
    </row>
    <row r="17" spans="1:15" s="25" customFormat="1" ht="12.6" customHeight="1" x14ac:dyDescent="0.2">
      <c r="A17" s="103" t="s">
        <v>492</v>
      </c>
      <c r="B17" s="435">
        <v>0</v>
      </c>
      <c r="C17" s="435">
        <v>0</v>
      </c>
      <c r="D17" s="435">
        <v>317.35000000000002</v>
      </c>
      <c r="E17" s="435"/>
      <c r="F17" s="435"/>
      <c r="G17" s="435"/>
      <c r="H17" s="435"/>
      <c r="I17" s="435"/>
      <c r="J17" s="435">
        <v>0</v>
      </c>
      <c r="K17" s="435">
        <v>0</v>
      </c>
      <c r="L17" s="435">
        <v>0</v>
      </c>
      <c r="M17" s="435">
        <v>0</v>
      </c>
      <c r="N17" s="179">
        <f t="shared" si="2"/>
        <v>317.35000000000002</v>
      </c>
      <c r="O17" s="104">
        <f t="shared" si="1"/>
        <v>317.35000000000002</v>
      </c>
    </row>
    <row r="18" spans="1:15" s="25" customFormat="1" ht="12.6" customHeight="1" x14ac:dyDescent="0.2">
      <c r="A18" s="115" t="s">
        <v>245</v>
      </c>
      <c r="B18" s="435">
        <v>0</v>
      </c>
      <c r="C18" s="435">
        <v>0</v>
      </c>
      <c r="D18" s="435">
        <v>0</v>
      </c>
      <c r="E18" s="435"/>
      <c r="F18" s="435"/>
      <c r="G18" s="435"/>
      <c r="H18" s="435"/>
      <c r="I18" s="435"/>
      <c r="J18" s="435">
        <v>0</v>
      </c>
      <c r="K18" s="435">
        <v>0</v>
      </c>
      <c r="L18" s="435">
        <v>0</v>
      </c>
      <c r="M18" s="435">
        <v>0</v>
      </c>
      <c r="N18" s="179">
        <f t="shared" si="2"/>
        <v>0</v>
      </c>
      <c r="O18" s="104" t="str">
        <f t="shared" si="1"/>
        <v/>
      </c>
    </row>
    <row r="19" spans="1:15" s="25" customFormat="1" ht="12.6" customHeight="1" x14ac:dyDescent="0.2">
      <c r="A19" s="103" t="s">
        <v>67</v>
      </c>
      <c r="B19" s="435">
        <v>0</v>
      </c>
      <c r="C19" s="435">
        <v>0</v>
      </c>
      <c r="D19" s="435">
        <v>340.15</v>
      </c>
      <c r="E19" s="435"/>
      <c r="F19" s="435"/>
      <c r="G19" s="435"/>
      <c r="H19" s="435"/>
      <c r="I19" s="435"/>
      <c r="J19" s="435">
        <v>0</v>
      </c>
      <c r="K19" s="435">
        <v>0</v>
      </c>
      <c r="L19" s="435">
        <v>0</v>
      </c>
      <c r="M19" s="435">
        <v>0</v>
      </c>
      <c r="N19" s="179">
        <f>SUM(B19:M19)</f>
        <v>340.15</v>
      </c>
      <c r="O19" s="104">
        <f t="shared" si="1"/>
        <v>340.15</v>
      </c>
    </row>
    <row r="20" spans="1:15" s="25" customFormat="1" ht="12.6" customHeight="1" x14ac:dyDescent="0.2">
      <c r="A20" s="103" t="s">
        <v>558</v>
      </c>
      <c r="B20" s="435">
        <v>0</v>
      </c>
      <c r="C20" s="435">
        <v>0</v>
      </c>
      <c r="D20" s="435">
        <v>0</v>
      </c>
      <c r="E20" s="435"/>
      <c r="F20" s="435"/>
      <c r="G20" s="435"/>
      <c r="H20" s="435"/>
      <c r="I20" s="435"/>
      <c r="J20" s="435">
        <v>0</v>
      </c>
      <c r="K20" s="435">
        <v>0</v>
      </c>
      <c r="L20" s="435">
        <v>0</v>
      </c>
      <c r="M20" s="435">
        <v>0</v>
      </c>
      <c r="N20" s="179">
        <f t="shared" si="2"/>
        <v>0</v>
      </c>
      <c r="O20" s="104" t="str">
        <f t="shared" si="1"/>
        <v/>
      </c>
    </row>
    <row r="21" spans="1:15" s="25" customFormat="1" ht="12.6" customHeight="1" x14ac:dyDescent="0.2">
      <c r="A21" s="103" t="s">
        <v>158</v>
      </c>
      <c r="B21" s="435">
        <v>0</v>
      </c>
      <c r="C21" s="435">
        <v>0</v>
      </c>
      <c r="D21" s="435">
        <v>0</v>
      </c>
      <c r="E21" s="435"/>
      <c r="F21" s="435"/>
      <c r="G21" s="435"/>
      <c r="H21" s="435"/>
      <c r="I21" s="435"/>
      <c r="J21" s="435">
        <v>0</v>
      </c>
      <c r="K21" s="435">
        <v>0</v>
      </c>
      <c r="L21" s="435">
        <v>0</v>
      </c>
      <c r="M21" s="435">
        <v>0</v>
      </c>
      <c r="N21" s="179">
        <f t="shared" si="2"/>
        <v>0</v>
      </c>
      <c r="O21" s="104" t="str">
        <f t="shared" si="1"/>
        <v/>
      </c>
    </row>
    <row r="22" spans="1:15" s="25" customFormat="1" ht="12.6" customHeight="1" x14ac:dyDescent="0.2">
      <c r="A22" s="103" t="s">
        <v>142</v>
      </c>
      <c r="B22" s="435">
        <v>0</v>
      </c>
      <c r="C22" s="435">
        <v>0</v>
      </c>
      <c r="D22" s="435">
        <v>0</v>
      </c>
      <c r="E22" s="435"/>
      <c r="F22" s="435"/>
      <c r="G22" s="435"/>
      <c r="H22" s="435"/>
      <c r="I22" s="435"/>
      <c r="J22" s="435">
        <v>0</v>
      </c>
      <c r="K22" s="435">
        <v>0</v>
      </c>
      <c r="L22" s="435">
        <v>0</v>
      </c>
      <c r="M22" s="435">
        <v>0</v>
      </c>
      <c r="N22" s="179">
        <f t="shared" si="2"/>
        <v>0</v>
      </c>
      <c r="O22" s="104" t="str">
        <f t="shared" si="1"/>
        <v/>
      </c>
    </row>
    <row r="23" spans="1:15" s="25" customFormat="1" ht="12.6" customHeight="1" x14ac:dyDescent="0.2">
      <c r="A23" s="103" t="s">
        <v>88</v>
      </c>
      <c r="B23" s="435">
        <v>0</v>
      </c>
      <c r="C23" s="435">
        <v>75</v>
      </c>
      <c r="D23" s="435">
        <v>84.3</v>
      </c>
      <c r="E23" s="435"/>
      <c r="F23" s="435"/>
      <c r="G23" s="435"/>
      <c r="H23" s="435"/>
      <c r="I23" s="435"/>
      <c r="J23" s="435">
        <v>0</v>
      </c>
      <c r="K23" s="435">
        <v>0</v>
      </c>
      <c r="L23" s="435">
        <v>0</v>
      </c>
      <c r="M23" s="435">
        <v>0</v>
      </c>
      <c r="N23" s="179">
        <f t="shared" ref="N23:N44" si="3">SUM(B23:M23)</f>
        <v>159.30000000000001</v>
      </c>
      <c r="O23" s="104">
        <f t="shared" si="1"/>
        <v>79.650000000000006</v>
      </c>
    </row>
    <row r="24" spans="1:15" s="25" customFormat="1" ht="12.6" customHeight="1" x14ac:dyDescent="0.2">
      <c r="A24" s="103" t="s">
        <v>418</v>
      </c>
      <c r="B24" s="435">
        <v>0</v>
      </c>
      <c r="C24" s="435">
        <v>0</v>
      </c>
      <c r="D24" s="435">
        <v>0</v>
      </c>
      <c r="E24" s="435"/>
      <c r="F24" s="435"/>
      <c r="G24" s="435"/>
      <c r="H24" s="435"/>
      <c r="I24" s="435"/>
      <c r="J24" s="435">
        <v>0</v>
      </c>
      <c r="K24" s="435">
        <v>0</v>
      </c>
      <c r="L24" s="435">
        <v>0</v>
      </c>
      <c r="M24" s="435">
        <v>0</v>
      </c>
      <c r="N24" s="179">
        <f t="shared" si="3"/>
        <v>0</v>
      </c>
      <c r="O24" s="104" t="str">
        <f t="shared" si="1"/>
        <v/>
      </c>
    </row>
    <row r="25" spans="1:15" s="25" customFormat="1" ht="12.6" customHeight="1" x14ac:dyDescent="0.2">
      <c r="A25" s="103" t="s">
        <v>77</v>
      </c>
      <c r="B25" s="435">
        <v>0</v>
      </c>
      <c r="C25" s="435">
        <v>0</v>
      </c>
      <c r="D25" s="435">
        <v>0</v>
      </c>
      <c r="E25" s="435"/>
      <c r="F25" s="435"/>
      <c r="G25" s="435"/>
      <c r="H25" s="435"/>
      <c r="I25" s="435"/>
      <c r="J25" s="435">
        <v>0</v>
      </c>
      <c r="K25" s="435">
        <v>0</v>
      </c>
      <c r="L25" s="435">
        <v>0</v>
      </c>
      <c r="M25" s="435">
        <v>0</v>
      </c>
      <c r="N25" s="179">
        <f t="shared" si="3"/>
        <v>0</v>
      </c>
      <c r="O25" s="104" t="str">
        <f t="shared" si="1"/>
        <v/>
      </c>
    </row>
    <row r="26" spans="1:15" s="25" customFormat="1" ht="12.6" customHeight="1" x14ac:dyDescent="0.2">
      <c r="A26" s="103" t="s">
        <v>111</v>
      </c>
      <c r="B26" s="435">
        <v>0</v>
      </c>
      <c r="C26" s="435">
        <v>0</v>
      </c>
      <c r="D26" s="435">
        <v>48</v>
      </c>
      <c r="E26" s="435"/>
      <c r="F26" s="435"/>
      <c r="G26" s="435"/>
      <c r="H26" s="435"/>
      <c r="I26" s="435"/>
      <c r="J26" s="435">
        <v>0</v>
      </c>
      <c r="K26" s="435">
        <v>0</v>
      </c>
      <c r="L26" s="435">
        <v>0</v>
      </c>
      <c r="M26" s="435">
        <v>0</v>
      </c>
      <c r="N26" s="179">
        <f t="shared" si="3"/>
        <v>48</v>
      </c>
      <c r="O26" s="104">
        <f t="shared" si="1"/>
        <v>48</v>
      </c>
    </row>
    <row r="27" spans="1:15" s="25" customFormat="1" ht="12.6" customHeight="1" x14ac:dyDescent="0.2">
      <c r="A27" s="103" t="s">
        <v>126</v>
      </c>
      <c r="B27" s="435">
        <v>0</v>
      </c>
      <c r="C27" s="435">
        <v>0</v>
      </c>
      <c r="D27" s="435">
        <v>0</v>
      </c>
      <c r="E27" s="435"/>
      <c r="F27" s="435"/>
      <c r="G27" s="435"/>
      <c r="H27" s="435"/>
      <c r="I27" s="435"/>
      <c r="J27" s="435">
        <v>0</v>
      </c>
      <c r="K27" s="435">
        <v>0</v>
      </c>
      <c r="L27" s="435">
        <v>0</v>
      </c>
      <c r="M27" s="435">
        <v>0</v>
      </c>
      <c r="N27" s="179">
        <f t="shared" si="3"/>
        <v>0</v>
      </c>
      <c r="O27" s="104" t="str">
        <f t="shared" si="1"/>
        <v/>
      </c>
    </row>
    <row r="28" spans="1:15" s="25" customFormat="1" ht="12.6" customHeight="1" x14ac:dyDescent="0.2">
      <c r="A28" s="103" t="s">
        <v>76</v>
      </c>
      <c r="B28" s="435">
        <v>0</v>
      </c>
      <c r="C28" s="435">
        <v>0</v>
      </c>
      <c r="D28" s="435">
        <v>554.5</v>
      </c>
      <c r="E28" s="435"/>
      <c r="F28" s="435"/>
      <c r="G28" s="435"/>
      <c r="H28" s="435"/>
      <c r="I28" s="435"/>
      <c r="J28" s="435">
        <v>0</v>
      </c>
      <c r="K28" s="435">
        <v>0</v>
      </c>
      <c r="L28" s="435">
        <v>0</v>
      </c>
      <c r="M28" s="435">
        <v>0</v>
      </c>
      <c r="N28" s="179">
        <f t="shared" si="3"/>
        <v>554.5</v>
      </c>
      <c r="O28" s="104">
        <f t="shared" si="1"/>
        <v>554.5</v>
      </c>
    </row>
    <row r="29" spans="1:15" s="25" customFormat="1" ht="12.6" customHeight="1" x14ac:dyDescent="0.2">
      <c r="A29" s="103" t="s">
        <v>511</v>
      </c>
      <c r="B29" s="435">
        <v>0</v>
      </c>
      <c r="C29" s="435">
        <v>0</v>
      </c>
      <c r="D29" s="435">
        <v>0</v>
      </c>
      <c r="E29" s="435"/>
      <c r="F29" s="435"/>
      <c r="G29" s="435"/>
      <c r="H29" s="435"/>
      <c r="I29" s="435"/>
      <c r="J29" s="435">
        <v>0</v>
      </c>
      <c r="K29" s="435">
        <v>0</v>
      </c>
      <c r="L29" s="435">
        <v>0</v>
      </c>
      <c r="M29" s="435">
        <v>0</v>
      </c>
      <c r="N29" s="179">
        <f t="shared" si="3"/>
        <v>0</v>
      </c>
      <c r="O29" s="104" t="str">
        <f t="shared" si="1"/>
        <v/>
      </c>
    </row>
    <row r="30" spans="1:15" s="25" customFormat="1" ht="12.6" customHeight="1" x14ac:dyDescent="0.2">
      <c r="A30" s="103" t="s">
        <v>176</v>
      </c>
      <c r="B30" s="435">
        <v>0</v>
      </c>
      <c r="C30" s="435">
        <v>0</v>
      </c>
      <c r="D30" s="435">
        <v>0</v>
      </c>
      <c r="E30" s="435"/>
      <c r="F30" s="435"/>
      <c r="G30" s="435"/>
      <c r="H30" s="435"/>
      <c r="I30" s="435"/>
      <c r="J30" s="435">
        <v>0</v>
      </c>
      <c r="K30" s="435">
        <v>0</v>
      </c>
      <c r="L30" s="435">
        <v>0</v>
      </c>
      <c r="M30" s="435">
        <v>0</v>
      </c>
      <c r="N30" s="179">
        <f t="shared" si="3"/>
        <v>0</v>
      </c>
      <c r="O30" s="104" t="str">
        <f t="shared" si="1"/>
        <v/>
      </c>
    </row>
    <row r="31" spans="1:15" s="25" customFormat="1" ht="12.6" customHeight="1" x14ac:dyDescent="0.2">
      <c r="A31" s="260" t="s">
        <v>372</v>
      </c>
      <c r="B31" s="435">
        <v>29.82</v>
      </c>
      <c r="C31" s="435">
        <v>29.82</v>
      </c>
      <c r="D31" s="435">
        <v>29.82</v>
      </c>
      <c r="E31" s="435"/>
      <c r="F31" s="435"/>
      <c r="G31" s="435"/>
      <c r="H31" s="435"/>
      <c r="I31" s="435"/>
      <c r="J31" s="435">
        <v>0</v>
      </c>
      <c r="K31" s="435">
        <v>0</v>
      </c>
      <c r="L31" s="435">
        <v>0</v>
      </c>
      <c r="M31" s="435">
        <v>0</v>
      </c>
      <c r="N31" s="179">
        <f t="shared" si="3"/>
        <v>89.460000000000008</v>
      </c>
      <c r="O31" s="104">
        <f t="shared" si="1"/>
        <v>29.820000000000004</v>
      </c>
    </row>
    <row r="32" spans="1:15" s="25" customFormat="1" ht="12.6" customHeight="1" x14ac:dyDescent="0.2">
      <c r="A32" s="103" t="s">
        <v>173</v>
      </c>
      <c r="B32" s="435">
        <v>0</v>
      </c>
      <c r="C32" s="435">
        <v>400</v>
      </c>
      <c r="D32" s="435">
        <v>800</v>
      </c>
      <c r="E32" s="435"/>
      <c r="F32" s="435"/>
      <c r="G32" s="435"/>
      <c r="H32" s="435"/>
      <c r="I32" s="435"/>
      <c r="J32" s="435">
        <v>0</v>
      </c>
      <c r="K32" s="435">
        <v>0</v>
      </c>
      <c r="L32" s="435">
        <v>0</v>
      </c>
      <c r="M32" s="435">
        <v>0</v>
      </c>
      <c r="N32" s="179">
        <f t="shared" si="3"/>
        <v>1200</v>
      </c>
      <c r="O32" s="104">
        <f t="shared" si="1"/>
        <v>600</v>
      </c>
    </row>
    <row r="33" spans="1:15" s="25" customFormat="1" ht="12.6" customHeight="1" x14ac:dyDescent="0.2">
      <c r="A33" s="103" t="s">
        <v>197</v>
      </c>
      <c r="B33" s="435">
        <v>0</v>
      </c>
      <c r="C33" s="435"/>
      <c r="D33" s="435">
        <v>0</v>
      </c>
      <c r="E33" s="435"/>
      <c r="F33" s="435"/>
      <c r="G33" s="435"/>
      <c r="H33" s="435"/>
      <c r="I33" s="435"/>
      <c r="J33" s="435">
        <v>0</v>
      </c>
      <c r="K33" s="435">
        <v>0</v>
      </c>
      <c r="L33" s="435">
        <v>0</v>
      </c>
      <c r="M33" s="435">
        <v>0</v>
      </c>
      <c r="N33" s="179">
        <f t="shared" si="3"/>
        <v>0</v>
      </c>
      <c r="O33" s="104" t="str">
        <f t="shared" si="1"/>
        <v/>
      </c>
    </row>
    <row r="34" spans="1:15" s="25" customFormat="1" ht="12.6" customHeight="1" x14ac:dyDescent="0.2">
      <c r="A34" s="103" t="s">
        <v>501</v>
      </c>
      <c r="B34" s="435">
        <v>0</v>
      </c>
      <c r="C34" s="435">
        <v>0</v>
      </c>
      <c r="D34" s="435">
        <v>313.8</v>
      </c>
      <c r="E34" s="435"/>
      <c r="F34" s="435"/>
      <c r="G34" s="435"/>
      <c r="H34" s="435"/>
      <c r="I34" s="435"/>
      <c r="J34" s="435">
        <v>0</v>
      </c>
      <c r="K34" s="435">
        <v>0</v>
      </c>
      <c r="L34" s="435">
        <v>0</v>
      </c>
      <c r="M34" s="435">
        <v>0</v>
      </c>
      <c r="N34" s="179">
        <f t="shared" si="3"/>
        <v>313.8</v>
      </c>
      <c r="O34" s="104">
        <f t="shared" si="1"/>
        <v>313.8</v>
      </c>
    </row>
    <row r="35" spans="1:15" s="25" customFormat="1" ht="12.6" customHeight="1" x14ac:dyDescent="0.2">
      <c r="A35" s="103" t="s">
        <v>607</v>
      </c>
      <c r="B35" s="435">
        <v>0</v>
      </c>
      <c r="C35" s="435">
        <v>0</v>
      </c>
      <c r="D35" s="435">
        <v>0</v>
      </c>
      <c r="E35" s="435"/>
      <c r="F35" s="435"/>
      <c r="G35" s="435"/>
      <c r="H35" s="435"/>
      <c r="I35" s="435"/>
      <c r="J35" s="435">
        <v>0</v>
      </c>
      <c r="K35" s="435">
        <v>0</v>
      </c>
      <c r="L35" s="435">
        <v>0</v>
      </c>
      <c r="M35" s="435">
        <v>0</v>
      </c>
      <c r="N35" s="179">
        <f t="shared" si="3"/>
        <v>0</v>
      </c>
      <c r="O35" s="104" t="str">
        <f t="shared" si="1"/>
        <v/>
      </c>
    </row>
    <row r="36" spans="1:15" s="25" customFormat="1" ht="12.6" customHeight="1" x14ac:dyDescent="0.2">
      <c r="A36" s="103" t="s">
        <v>395</v>
      </c>
      <c r="B36" s="435">
        <v>0</v>
      </c>
      <c r="C36" s="435">
        <v>0</v>
      </c>
      <c r="D36" s="435">
        <v>0</v>
      </c>
      <c r="E36" s="435"/>
      <c r="F36" s="435"/>
      <c r="G36" s="435"/>
      <c r="H36" s="435"/>
      <c r="I36" s="435"/>
      <c r="J36" s="435">
        <v>0</v>
      </c>
      <c r="K36" s="435">
        <v>0</v>
      </c>
      <c r="L36" s="435">
        <v>0</v>
      </c>
      <c r="M36" s="435">
        <v>0</v>
      </c>
      <c r="N36" s="179">
        <f t="shared" si="3"/>
        <v>0</v>
      </c>
      <c r="O36" s="104" t="str">
        <f t="shared" si="1"/>
        <v/>
      </c>
    </row>
    <row r="37" spans="1:15" s="25" customFormat="1" ht="12.6" customHeight="1" x14ac:dyDescent="0.2">
      <c r="A37" s="103" t="s">
        <v>95</v>
      </c>
      <c r="B37" s="435">
        <v>151.56</v>
      </c>
      <c r="C37" s="435">
        <v>107.88</v>
      </c>
      <c r="D37" s="435">
        <v>246.53</v>
      </c>
      <c r="E37" s="435"/>
      <c r="F37" s="435"/>
      <c r="G37" s="435"/>
      <c r="H37" s="435"/>
      <c r="I37" s="435"/>
      <c r="J37" s="435">
        <v>0</v>
      </c>
      <c r="K37" s="435">
        <v>0</v>
      </c>
      <c r="L37" s="435">
        <v>0</v>
      </c>
      <c r="M37" s="435">
        <v>0</v>
      </c>
      <c r="N37" s="179">
        <f t="shared" si="3"/>
        <v>505.97</v>
      </c>
      <c r="O37" s="104">
        <f t="shared" si="1"/>
        <v>168.65666666666667</v>
      </c>
    </row>
    <row r="38" spans="1:15" s="25" customFormat="1" ht="12.6" customHeight="1" x14ac:dyDescent="0.2">
      <c r="A38" s="103" t="s">
        <v>99</v>
      </c>
      <c r="B38" s="435">
        <v>616.16</v>
      </c>
      <c r="C38" s="435">
        <v>616.05999999999995</v>
      </c>
      <c r="D38" s="435">
        <v>1876.06</v>
      </c>
      <c r="E38" s="435"/>
      <c r="F38" s="435"/>
      <c r="G38" s="435"/>
      <c r="H38" s="435"/>
      <c r="I38" s="435"/>
      <c r="J38" s="435">
        <v>0</v>
      </c>
      <c r="K38" s="435">
        <v>0</v>
      </c>
      <c r="L38" s="435">
        <v>0</v>
      </c>
      <c r="M38" s="435">
        <v>0</v>
      </c>
      <c r="N38" s="179">
        <f t="shared" si="3"/>
        <v>3108.2799999999997</v>
      </c>
      <c r="O38" s="104">
        <f t="shared" si="1"/>
        <v>1036.0933333333332</v>
      </c>
    </row>
    <row r="39" spans="1:15" s="25" customFormat="1" ht="12.6" customHeight="1" x14ac:dyDescent="0.2">
      <c r="A39" s="103" t="s">
        <v>75</v>
      </c>
      <c r="B39" s="435">
        <v>107.15</v>
      </c>
      <c r="C39" s="435">
        <v>132.28</v>
      </c>
      <c r="D39" s="435">
        <v>224.3</v>
      </c>
      <c r="E39" s="435"/>
      <c r="F39" s="435"/>
      <c r="G39" s="435"/>
      <c r="H39" s="435"/>
      <c r="I39" s="435"/>
      <c r="J39" s="435">
        <v>0</v>
      </c>
      <c r="K39" s="435">
        <v>0</v>
      </c>
      <c r="L39" s="435">
        <v>0</v>
      </c>
      <c r="M39" s="435">
        <v>0</v>
      </c>
      <c r="N39" s="179">
        <f t="shared" si="3"/>
        <v>463.73</v>
      </c>
      <c r="O39" s="104">
        <f t="shared" si="1"/>
        <v>154.57666666666668</v>
      </c>
    </row>
    <row r="40" spans="1:15" s="25" customFormat="1" ht="12.6" customHeight="1" x14ac:dyDescent="0.2">
      <c r="A40" s="103" t="s">
        <v>353</v>
      </c>
      <c r="B40" s="435">
        <v>0</v>
      </c>
      <c r="C40" s="435">
        <v>0</v>
      </c>
      <c r="D40" s="435">
        <v>0</v>
      </c>
      <c r="E40" s="435"/>
      <c r="F40" s="435"/>
      <c r="G40" s="435"/>
      <c r="H40" s="435"/>
      <c r="I40" s="435"/>
      <c r="J40" s="435">
        <v>0</v>
      </c>
      <c r="K40" s="435">
        <v>0</v>
      </c>
      <c r="L40" s="435">
        <v>0</v>
      </c>
      <c r="M40" s="435">
        <v>0</v>
      </c>
      <c r="N40" s="179">
        <f t="shared" si="3"/>
        <v>0</v>
      </c>
      <c r="O40" s="104" t="str">
        <f t="shared" si="1"/>
        <v/>
      </c>
    </row>
    <row r="41" spans="1:15" s="25" customFormat="1" ht="12.6" customHeight="1" x14ac:dyDescent="0.2">
      <c r="A41" s="103" t="s">
        <v>79</v>
      </c>
      <c r="B41" s="435">
        <v>0</v>
      </c>
      <c r="C41" s="435">
        <v>42</v>
      </c>
      <c r="D41" s="435">
        <v>43.5</v>
      </c>
      <c r="E41" s="435"/>
      <c r="F41" s="435"/>
      <c r="G41" s="435"/>
      <c r="H41" s="435"/>
      <c r="I41" s="435"/>
      <c r="J41" s="435">
        <v>0</v>
      </c>
      <c r="K41" s="435">
        <v>0</v>
      </c>
      <c r="L41" s="435">
        <v>0</v>
      </c>
      <c r="M41" s="435">
        <v>0</v>
      </c>
      <c r="N41" s="179">
        <f t="shared" si="3"/>
        <v>85.5</v>
      </c>
      <c r="O41" s="104">
        <f t="shared" si="1"/>
        <v>42.75</v>
      </c>
    </row>
    <row r="42" spans="1:15" s="25" customFormat="1" ht="12.6" customHeight="1" x14ac:dyDescent="0.2">
      <c r="A42" s="103" t="s">
        <v>81</v>
      </c>
      <c r="B42" s="435">
        <v>0</v>
      </c>
      <c r="C42" s="435">
        <v>300.52</v>
      </c>
      <c r="D42" s="435">
        <v>153.84</v>
      </c>
      <c r="E42" s="435"/>
      <c r="F42" s="435"/>
      <c r="G42" s="435"/>
      <c r="H42" s="435"/>
      <c r="I42" s="435"/>
      <c r="J42" s="435">
        <v>0</v>
      </c>
      <c r="K42" s="435">
        <v>0</v>
      </c>
      <c r="L42" s="435">
        <v>0</v>
      </c>
      <c r="M42" s="435">
        <v>0</v>
      </c>
      <c r="N42" s="179">
        <f t="shared" si="3"/>
        <v>454.36</v>
      </c>
      <c r="O42" s="104">
        <f t="shared" si="1"/>
        <v>227.18</v>
      </c>
    </row>
    <row r="43" spans="1:15" s="25" customFormat="1" ht="12.6" customHeight="1" x14ac:dyDescent="0.2">
      <c r="A43" s="103" t="s">
        <v>87</v>
      </c>
      <c r="B43" s="435">
        <v>0.61</v>
      </c>
      <c r="C43" s="435">
        <v>0</v>
      </c>
      <c r="D43" s="435">
        <v>0</v>
      </c>
      <c r="E43" s="435"/>
      <c r="F43" s="435"/>
      <c r="G43" s="435"/>
      <c r="H43" s="435"/>
      <c r="I43" s="435"/>
      <c r="J43" s="435">
        <v>0</v>
      </c>
      <c r="K43" s="435">
        <v>0</v>
      </c>
      <c r="L43" s="435">
        <v>0</v>
      </c>
      <c r="M43" s="435">
        <v>0</v>
      </c>
      <c r="N43" s="179">
        <f t="shared" si="3"/>
        <v>0.61</v>
      </c>
      <c r="O43" s="104">
        <f t="shared" si="1"/>
        <v>0.61</v>
      </c>
    </row>
    <row r="44" spans="1:15" s="25" customFormat="1" ht="12.6" customHeight="1" thickBot="1" x14ac:dyDescent="0.25">
      <c r="A44" s="163" t="s">
        <v>1</v>
      </c>
      <c r="B44" s="173">
        <f t="shared" ref="B44:M44" si="4">SUM(B7:B43)</f>
        <v>905.3</v>
      </c>
      <c r="C44" s="173">
        <f t="shared" si="4"/>
        <v>2945.56</v>
      </c>
      <c r="D44" s="173">
        <f t="shared" si="4"/>
        <v>6230.88</v>
      </c>
      <c r="E44" s="173">
        <f t="shared" si="4"/>
        <v>0</v>
      </c>
      <c r="F44" s="173">
        <f t="shared" si="4"/>
        <v>0</v>
      </c>
      <c r="G44" s="173">
        <f t="shared" si="4"/>
        <v>0</v>
      </c>
      <c r="H44" s="173">
        <f t="shared" si="4"/>
        <v>0</v>
      </c>
      <c r="I44" s="173">
        <f t="shared" si="4"/>
        <v>0</v>
      </c>
      <c r="J44" s="173">
        <f t="shared" si="4"/>
        <v>0</v>
      </c>
      <c r="K44" s="173">
        <f t="shared" si="4"/>
        <v>0</v>
      </c>
      <c r="L44" s="173">
        <f t="shared" si="4"/>
        <v>0</v>
      </c>
      <c r="M44" s="176">
        <f t="shared" si="4"/>
        <v>0</v>
      </c>
      <c r="N44" s="167">
        <f t="shared" si="3"/>
        <v>10081.74</v>
      </c>
      <c r="O44" s="305">
        <f>IFERROR(AVERAGEIF(B44:M44,"&gt;0"),"")</f>
        <v>3360.58</v>
      </c>
    </row>
    <row r="45" spans="1:15" s="25" customFormat="1" ht="12.6" customHeight="1" thickBo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1"/>
    </row>
    <row r="46" spans="1:15" s="70" customFormat="1" ht="12.6" customHeight="1" thickBot="1" x14ac:dyDescent="0.25">
      <c r="A46" s="71" t="s">
        <v>2</v>
      </c>
      <c r="B46" s="133">
        <f t="shared" ref="B46:M46" si="5">B6</f>
        <v>43831</v>
      </c>
      <c r="C46" s="134">
        <f t="shared" si="5"/>
        <v>43862</v>
      </c>
      <c r="D46" s="134">
        <f t="shared" si="5"/>
        <v>43891</v>
      </c>
      <c r="E46" s="134">
        <f t="shared" si="5"/>
        <v>43922</v>
      </c>
      <c r="F46" s="134">
        <f t="shared" si="5"/>
        <v>43952</v>
      </c>
      <c r="G46" s="134">
        <f t="shared" si="5"/>
        <v>43983</v>
      </c>
      <c r="H46" s="134">
        <f t="shared" si="5"/>
        <v>44013</v>
      </c>
      <c r="I46" s="134">
        <f t="shared" si="5"/>
        <v>44044</v>
      </c>
      <c r="J46" s="134">
        <f t="shared" si="5"/>
        <v>44075</v>
      </c>
      <c r="K46" s="134">
        <f t="shared" si="5"/>
        <v>44105</v>
      </c>
      <c r="L46" s="436">
        <f t="shared" si="5"/>
        <v>44136</v>
      </c>
      <c r="M46" s="84">
        <f t="shared" si="5"/>
        <v>44166</v>
      </c>
      <c r="N46" s="72" t="str">
        <f>'PATO BRANCO'!N6</f>
        <v>Total</v>
      </c>
      <c r="O46" s="71" t="str">
        <f>'PATO BRANCO'!O6</f>
        <v>Média</v>
      </c>
    </row>
    <row r="47" spans="1:15" s="25" customFormat="1" ht="12.6" customHeight="1" x14ac:dyDescent="0.2">
      <c r="A47" s="109" t="s">
        <v>5</v>
      </c>
      <c r="B47" s="435">
        <v>0</v>
      </c>
      <c r="C47" s="435">
        <v>4000</v>
      </c>
      <c r="D47" s="435">
        <v>4500</v>
      </c>
      <c r="E47" s="435"/>
      <c r="F47" s="435"/>
      <c r="G47" s="435"/>
      <c r="H47" s="435"/>
      <c r="I47" s="435"/>
      <c r="J47" s="435">
        <v>0</v>
      </c>
      <c r="K47" s="435">
        <v>0</v>
      </c>
      <c r="L47" s="435">
        <v>0</v>
      </c>
      <c r="M47" s="435">
        <v>0</v>
      </c>
      <c r="N47" s="437">
        <f t="shared" ref="N47:N53" si="6">SUM(B47:M47)</f>
        <v>8500</v>
      </c>
      <c r="O47" s="104">
        <f t="shared" ref="O47:O53" si="7">IFERROR(AVERAGEIF(B47:M47,"&gt;0"),"")</f>
        <v>4250</v>
      </c>
    </row>
    <row r="48" spans="1:15" s="25" customFormat="1" ht="12.6" customHeight="1" x14ac:dyDescent="0.2">
      <c r="A48" s="262" t="s">
        <v>527</v>
      </c>
      <c r="B48" s="435">
        <v>0</v>
      </c>
      <c r="C48" s="435">
        <v>301.95</v>
      </c>
      <c r="D48" s="435">
        <v>109.4</v>
      </c>
      <c r="E48" s="435"/>
      <c r="F48" s="435"/>
      <c r="G48" s="435"/>
      <c r="H48" s="435"/>
      <c r="I48" s="435"/>
      <c r="J48" s="435">
        <v>0</v>
      </c>
      <c r="K48" s="435">
        <v>0</v>
      </c>
      <c r="L48" s="435">
        <v>0</v>
      </c>
      <c r="M48" s="435">
        <v>0</v>
      </c>
      <c r="N48" s="437">
        <f t="shared" si="6"/>
        <v>411.35</v>
      </c>
      <c r="O48" s="104">
        <f t="shared" si="7"/>
        <v>205.67500000000001</v>
      </c>
    </row>
    <row r="49" spans="1:15" s="25" customFormat="1" ht="12.6" customHeight="1" x14ac:dyDescent="0.2">
      <c r="A49" s="268" t="s">
        <v>516</v>
      </c>
      <c r="B49" s="435">
        <v>0</v>
      </c>
      <c r="C49" s="435">
        <v>0</v>
      </c>
      <c r="D49" s="435">
        <v>685</v>
      </c>
      <c r="E49" s="435"/>
      <c r="F49" s="435"/>
      <c r="G49" s="435"/>
      <c r="H49" s="435"/>
      <c r="I49" s="435"/>
      <c r="J49" s="435">
        <v>0</v>
      </c>
      <c r="K49" s="435">
        <v>0</v>
      </c>
      <c r="L49" s="435">
        <v>0</v>
      </c>
      <c r="M49" s="435">
        <v>0</v>
      </c>
      <c r="N49" s="437">
        <f>SUM(B49:M49)</f>
        <v>685</v>
      </c>
      <c r="O49" s="104">
        <f t="shared" si="7"/>
        <v>685</v>
      </c>
    </row>
    <row r="50" spans="1:15" s="25" customFormat="1" ht="12.6" customHeight="1" x14ac:dyDescent="0.2">
      <c r="A50" s="268" t="s">
        <v>148</v>
      </c>
      <c r="B50" s="435">
        <v>20.100000000000001</v>
      </c>
      <c r="C50" s="435">
        <v>20</v>
      </c>
      <c r="D50" s="435">
        <v>20</v>
      </c>
      <c r="E50" s="435"/>
      <c r="F50" s="435"/>
      <c r="G50" s="435"/>
      <c r="H50" s="435"/>
      <c r="I50" s="435"/>
      <c r="J50" s="435">
        <v>0</v>
      </c>
      <c r="K50" s="435">
        <v>0</v>
      </c>
      <c r="L50" s="435">
        <v>0</v>
      </c>
      <c r="M50" s="435">
        <v>0</v>
      </c>
      <c r="N50" s="437">
        <f t="shared" si="6"/>
        <v>60.1</v>
      </c>
      <c r="O50" s="104">
        <f t="shared" si="7"/>
        <v>20.033333333333335</v>
      </c>
    </row>
    <row r="51" spans="1:15" s="25" customFormat="1" ht="12.6" customHeight="1" x14ac:dyDescent="0.2">
      <c r="A51" s="268" t="s">
        <v>61</v>
      </c>
      <c r="B51" s="435">
        <v>0</v>
      </c>
      <c r="C51" s="435">
        <v>0</v>
      </c>
      <c r="D51" s="435">
        <v>0</v>
      </c>
      <c r="E51" s="435"/>
      <c r="F51" s="435"/>
      <c r="G51" s="435"/>
      <c r="H51" s="435"/>
      <c r="I51" s="435"/>
      <c r="J51" s="435">
        <v>0</v>
      </c>
      <c r="K51" s="435">
        <v>0</v>
      </c>
      <c r="L51" s="435">
        <v>0</v>
      </c>
      <c r="M51" s="435">
        <v>0</v>
      </c>
      <c r="N51" s="437">
        <f t="shared" si="6"/>
        <v>0</v>
      </c>
      <c r="O51" s="104" t="str">
        <f t="shared" si="7"/>
        <v/>
      </c>
    </row>
    <row r="52" spans="1:15" s="25" customFormat="1" ht="12.6" customHeight="1" x14ac:dyDescent="0.2">
      <c r="A52" s="268" t="s">
        <v>265</v>
      </c>
      <c r="B52" s="435">
        <v>0</v>
      </c>
      <c r="C52" s="435">
        <v>0</v>
      </c>
      <c r="D52" s="435">
        <v>0</v>
      </c>
      <c r="E52" s="435"/>
      <c r="F52" s="435"/>
      <c r="G52" s="435"/>
      <c r="H52" s="435"/>
      <c r="I52" s="435"/>
      <c r="J52" s="435">
        <v>0</v>
      </c>
      <c r="K52" s="435">
        <v>0</v>
      </c>
      <c r="L52" s="435">
        <v>0</v>
      </c>
      <c r="M52" s="435">
        <v>0</v>
      </c>
      <c r="N52" s="437">
        <f t="shared" si="6"/>
        <v>0</v>
      </c>
      <c r="O52" s="104" t="str">
        <f t="shared" si="7"/>
        <v/>
      </c>
    </row>
    <row r="53" spans="1:15" s="25" customFormat="1" ht="12.6" customHeight="1" thickBot="1" x14ac:dyDescent="0.25">
      <c r="A53" s="278" t="s">
        <v>1</v>
      </c>
      <c r="B53" s="172">
        <f>SUM(B47:B52)</f>
        <v>20.100000000000001</v>
      </c>
      <c r="C53" s="172">
        <f t="shared" ref="C53:L53" si="8">SUM(C47:C52)</f>
        <v>4321.95</v>
      </c>
      <c r="D53" s="172">
        <f t="shared" si="8"/>
        <v>5314.4</v>
      </c>
      <c r="E53" s="172">
        <f t="shared" si="8"/>
        <v>0</v>
      </c>
      <c r="F53" s="172">
        <f t="shared" si="8"/>
        <v>0</v>
      </c>
      <c r="G53" s="172">
        <f t="shared" si="8"/>
        <v>0</v>
      </c>
      <c r="H53" s="172">
        <f t="shared" si="8"/>
        <v>0</v>
      </c>
      <c r="I53" s="172">
        <f t="shared" si="8"/>
        <v>0</v>
      </c>
      <c r="J53" s="172">
        <f t="shared" si="8"/>
        <v>0</v>
      </c>
      <c r="K53" s="172">
        <f t="shared" si="8"/>
        <v>0</v>
      </c>
      <c r="L53" s="174">
        <f t="shared" si="8"/>
        <v>0</v>
      </c>
      <c r="M53" s="175">
        <f>SUM(M47:M52)</f>
        <v>0</v>
      </c>
      <c r="N53" s="438">
        <f t="shared" si="6"/>
        <v>9656.4500000000007</v>
      </c>
      <c r="O53" s="294">
        <f t="shared" si="7"/>
        <v>3218.8166666666671</v>
      </c>
    </row>
    <row r="54" spans="1:15" s="25" customFormat="1" ht="12.6" customHeight="1" thickBot="1" x14ac:dyDescent="0.25">
      <c r="A54" s="43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43"/>
      <c r="O54" s="39"/>
    </row>
    <row r="55" spans="1:15" s="34" customFormat="1" ht="12.6" customHeight="1" thickBot="1" x14ac:dyDescent="0.25">
      <c r="A55" s="182" t="s">
        <v>9</v>
      </c>
      <c r="B55" s="181">
        <f>'[2]2020'!C52</f>
        <v>11812</v>
      </c>
      <c r="C55" s="181">
        <f>'[2]2020'!D52</f>
        <v>13112.32</v>
      </c>
      <c r="D55" s="181">
        <f>'[2]2020'!E52</f>
        <v>11728.66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f>'[2]2020'!K52</f>
        <v>0</v>
      </c>
      <c r="K55" s="181">
        <f>'[2]2020'!L52</f>
        <v>0</v>
      </c>
      <c r="L55" s="181">
        <f>'[2]2020'!M52</f>
        <v>0</v>
      </c>
      <c r="M55" s="181">
        <f>'[2]2020'!N52</f>
        <v>0</v>
      </c>
      <c r="N55" s="42"/>
      <c r="O55" s="42"/>
    </row>
    <row r="56" spans="1:15" s="25" customFormat="1" ht="12.6" customHeight="1" x14ac:dyDescent="0.2">
      <c r="N56" s="34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94488188976377963" right="0.35433070866141736" top="0.39370078740157483" bottom="0.39370078740157483" header="0.51181102362204722" footer="0.51181102362204722"/>
  <pageSetup paperSize="9" scale="75" firstPageNumber="0" orientation="landscape" horizontalDpi="300" verticalDpi="300" r:id="rId1"/>
  <headerFooter alignWithMargins="0"/>
  <ignoredErrors>
    <ignoredError sqref="B44:I44 J44:M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Q73"/>
  <sheetViews>
    <sheetView zoomScale="150" zoomScaleNormal="150" workbookViewId="0">
      <selection activeCell="I8" sqref="I8"/>
    </sheetView>
  </sheetViews>
  <sheetFormatPr defaultRowHeight="12.75" x14ac:dyDescent="0.2"/>
  <cols>
    <col min="1" max="1" width="38.42578125" customWidth="1"/>
    <col min="2" max="2" width="10.42578125" customWidth="1"/>
    <col min="3" max="3" width="9.7109375" customWidth="1"/>
    <col min="4" max="9" width="9" bestFit="1" customWidth="1"/>
    <col min="10" max="10" width="9" style="1" bestFit="1" customWidth="1"/>
    <col min="11" max="11" width="9.7109375" customWidth="1"/>
    <col min="12" max="12" width="9" bestFit="1" customWidth="1"/>
    <col min="13" max="13" width="10" customWidth="1"/>
    <col min="14" max="14" width="10" style="215" bestFit="1" customWidth="1"/>
    <col min="15" max="15" width="11" customWidth="1"/>
  </cols>
  <sheetData>
    <row r="1" spans="1:17" ht="15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7" ht="14.1" customHeight="1" thickBot="1" x14ac:dyDescent="0.25">
      <c r="A2" s="531" t="str">
        <f>APUCARANA!A2</f>
        <v>Demostrativo de Despesas - JANEIRO 2020 A DEZEMBRO 2020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7" ht="14.1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4"/>
      <c r="O3" s="3"/>
    </row>
    <row r="4" spans="1:17" ht="12.6" customHeight="1" thickBot="1" x14ac:dyDescent="0.25">
      <c r="A4" s="537" t="s">
        <v>58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9"/>
    </row>
    <row r="5" spans="1:17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4"/>
      <c r="O5" s="3"/>
    </row>
    <row r="6" spans="1:17" s="25" customFormat="1" ht="12.6" customHeight="1" thickBot="1" x14ac:dyDescent="0.25">
      <c r="A6" s="311" t="s">
        <v>0</v>
      </c>
      <c r="B6" s="312">
        <f>APUCARANA!B6</f>
        <v>43831</v>
      </c>
      <c r="C6" s="312">
        <f>APUCARANA!C6</f>
        <v>43862</v>
      </c>
      <c r="D6" s="312">
        <f>APUCARANA!D6</f>
        <v>43891</v>
      </c>
      <c r="E6" s="312">
        <f>APUCARANA!E6</f>
        <v>43922</v>
      </c>
      <c r="F6" s="312">
        <f>APUCARANA!F6</f>
        <v>43952</v>
      </c>
      <c r="G6" s="312">
        <f>APUCARANA!G6</f>
        <v>43983</v>
      </c>
      <c r="H6" s="312">
        <f>APUCARANA!H6</f>
        <v>44013</v>
      </c>
      <c r="I6" s="312">
        <f>APUCARANA!I6</f>
        <v>44044</v>
      </c>
      <c r="J6" s="312">
        <f>APUCARANA!J6</f>
        <v>44075</v>
      </c>
      <c r="K6" s="312">
        <f>APUCARANA!K6</f>
        <v>44105</v>
      </c>
      <c r="L6" s="312">
        <f>APUCARANA!L6</f>
        <v>44136</v>
      </c>
      <c r="M6" s="312">
        <f>APUCARANA!M6</f>
        <v>44166</v>
      </c>
      <c r="N6" s="313" t="str">
        <f>APUCARANA!N6</f>
        <v>Total</v>
      </c>
      <c r="O6" s="314" t="str">
        <f>APUCARANA!O6</f>
        <v>Média</v>
      </c>
    </row>
    <row r="7" spans="1:17" s="70" customFormat="1" ht="12.6" customHeight="1" x14ac:dyDescent="0.2">
      <c r="A7" s="315" t="s">
        <v>122</v>
      </c>
      <c r="B7" s="316">
        <v>0</v>
      </c>
      <c r="C7" s="316">
        <v>0</v>
      </c>
      <c r="D7" s="316">
        <v>0</v>
      </c>
      <c r="E7" s="316"/>
      <c r="F7" s="316"/>
      <c r="G7" s="316"/>
      <c r="H7" s="316"/>
      <c r="I7" s="316"/>
      <c r="J7" s="316"/>
      <c r="K7" s="316">
        <v>0</v>
      </c>
      <c r="L7" s="316">
        <v>0</v>
      </c>
      <c r="M7" s="316">
        <v>0</v>
      </c>
      <c r="N7" s="317">
        <f>SUM(B7:M7)</f>
        <v>0</v>
      </c>
      <c r="O7" s="318" t="str">
        <f>IFERROR(AVERAGEIF(B7:M7,"&gt;0"),"")</f>
        <v/>
      </c>
    </row>
    <row r="8" spans="1:17" s="25" customFormat="1" ht="12.6" customHeight="1" x14ac:dyDescent="0.2">
      <c r="A8" s="319" t="s">
        <v>220</v>
      </c>
      <c r="B8" s="316">
        <v>0</v>
      </c>
      <c r="C8" s="316">
        <v>0</v>
      </c>
      <c r="D8" s="316">
        <v>0</v>
      </c>
      <c r="E8" s="316"/>
      <c r="F8" s="316"/>
      <c r="G8" s="316"/>
      <c r="H8" s="316"/>
      <c r="I8" s="316"/>
      <c r="J8" s="316"/>
      <c r="K8" s="316">
        <v>0</v>
      </c>
      <c r="L8" s="316">
        <v>0</v>
      </c>
      <c r="M8" s="316">
        <v>0</v>
      </c>
      <c r="N8" s="320">
        <f>SUM(B8:M8)</f>
        <v>0</v>
      </c>
      <c r="O8" s="318" t="str">
        <f t="shared" ref="O8:O51" si="0">IFERROR(AVERAGEIF(B8:M8,"&gt;0"),"")</f>
        <v/>
      </c>
    </row>
    <row r="9" spans="1:17" s="25" customFormat="1" ht="12.6" customHeight="1" x14ac:dyDescent="0.2">
      <c r="A9" s="321" t="s">
        <v>113</v>
      </c>
      <c r="B9" s="316">
        <v>0</v>
      </c>
      <c r="C9" s="316">
        <v>0</v>
      </c>
      <c r="D9" s="316">
        <v>179</v>
      </c>
      <c r="E9" s="316"/>
      <c r="F9" s="316"/>
      <c r="G9" s="316"/>
      <c r="H9" s="316"/>
      <c r="I9" s="316"/>
      <c r="J9" s="316"/>
      <c r="K9" s="316">
        <v>0</v>
      </c>
      <c r="L9" s="316">
        <v>0</v>
      </c>
      <c r="M9" s="316">
        <v>0</v>
      </c>
      <c r="N9" s="322">
        <f>SUM(B9:M9)</f>
        <v>179</v>
      </c>
      <c r="O9" s="318">
        <f t="shared" si="0"/>
        <v>179</v>
      </c>
      <c r="P9" s="76"/>
      <c r="Q9" s="76"/>
    </row>
    <row r="10" spans="1:17" s="25" customFormat="1" ht="12.6" customHeight="1" x14ac:dyDescent="0.2">
      <c r="A10" s="323" t="s">
        <v>625</v>
      </c>
      <c r="B10" s="316">
        <v>178</v>
      </c>
      <c r="C10" s="316">
        <v>0</v>
      </c>
      <c r="D10" s="316">
        <v>0</v>
      </c>
      <c r="E10" s="316"/>
      <c r="F10" s="316"/>
      <c r="G10" s="316"/>
      <c r="H10" s="316"/>
      <c r="I10" s="316"/>
      <c r="J10" s="316"/>
      <c r="K10" s="316">
        <v>0</v>
      </c>
      <c r="L10" s="316">
        <v>0</v>
      </c>
      <c r="M10" s="316">
        <v>0</v>
      </c>
      <c r="N10" s="322">
        <f>SUM(B10:M10)</f>
        <v>178</v>
      </c>
      <c r="O10" s="318">
        <f t="shared" si="0"/>
        <v>178</v>
      </c>
      <c r="P10" s="76"/>
      <c r="Q10" s="76"/>
    </row>
    <row r="11" spans="1:17" s="25" customFormat="1" ht="12.6" customHeight="1" x14ac:dyDescent="0.2">
      <c r="A11" s="324" t="s">
        <v>278</v>
      </c>
      <c r="B11" s="316">
        <v>0</v>
      </c>
      <c r="C11" s="316">
        <v>0</v>
      </c>
      <c r="D11" s="316">
        <v>0</v>
      </c>
      <c r="E11" s="316"/>
      <c r="F11" s="316"/>
      <c r="G11" s="316"/>
      <c r="H11" s="316"/>
      <c r="I11" s="316"/>
      <c r="J11" s="316"/>
      <c r="K11" s="316">
        <v>0</v>
      </c>
      <c r="L11" s="316">
        <v>0</v>
      </c>
      <c r="M11" s="316">
        <v>0</v>
      </c>
      <c r="N11" s="317">
        <f t="shared" ref="N11:N17" si="1">SUM(B11:M11)</f>
        <v>0</v>
      </c>
      <c r="O11" s="318" t="str">
        <f t="shared" si="0"/>
        <v/>
      </c>
    </row>
    <row r="12" spans="1:17" s="25" customFormat="1" ht="12.6" customHeight="1" x14ac:dyDescent="0.2">
      <c r="A12" s="315" t="s">
        <v>131</v>
      </c>
      <c r="B12" s="316">
        <v>0</v>
      </c>
      <c r="C12" s="316">
        <v>0</v>
      </c>
      <c r="D12" s="316">
        <v>0</v>
      </c>
      <c r="E12" s="316"/>
      <c r="F12" s="316"/>
      <c r="G12" s="316"/>
      <c r="H12" s="316"/>
      <c r="I12" s="316"/>
      <c r="J12" s="316"/>
      <c r="K12" s="316">
        <v>0</v>
      </c>
      <c r="L12" s="316">
        <v>0</v>
      </c>
      <c r="M12" s="316">
        <v>0</v>
      </c>
      <c r="N12" s="320">
        <f t="shared" si="1"/>
        <v>0</v>
      </c>
      <c r="O12" s="318" t="str">
        <f t="shared" si="0"/>
        <v/>
      </c>
    </row>
    <row r="13" spans="1:17" s="25" customFormat="1" ht="12.6" customHeight="1" x14ac:dyDescent="0.2">
      <c r="A13" s="319" t="s">
        <v>149</v>
      </c>
      <c r="B13" s="316">
        <v>38.97</v>
      </c>
      <c r="C13" s="316">
        <v>0</v>
      </c>
      <c r="D13" s="316">
        <v>0</v>
      </c>
      <c r="E13" s="316"/>
      <c r="F13" s="316"/>
      <c r="G13" s="316"/>
      <c r="H13" s="316"/>
      <c r="I13" s="316"/>
      <c r="J13" s="316"/>
      <c r="K13" s="316">
        <v>0</v>
      </c>
      <c r="L13" s="316">
        <v>0</v>
      </c>
      <c r="M13" s="316">
        <v>0</v>
      </c>
      <c r="N13" s="320">
        <f t="shared" si="1"/>
        <v>38.97</v>
      </c>
      <c r="O13" s="318">
        <f t="shared" si="0"/>
        <v>38.97</v>
      </c>
    </row>
    <row r="14" spans="1:17" s="25" customFormat="1" ht="12.6" customHeight="1" x14ac:dyDescent="0.2">
      <c r="A14" s="319" t="s">
        <v>157</v>
      </c>
      <c r="B14" s="316">
        <v>923</v>
      </c>
      <c r="C14" s="316">
        <v>0</v>
      </c>
      <c r="D14" s="316">
        <v>0</v>
      </c>
      <c r="E14" s="316"/>
      <c r="F14" s="316"/>
      <c r="G14" s="316"/>
      <c r="H14" s="316"/>
      <c r="I14" s="316"/>
      <c r="J14" s="316"/>
      <c r="K14" s="316">
        <v>0</v>
      </c>
      <c r="L14" s="316">
        <v>0</v>
      </c>
      <c r="M14" s="316">
        <v>0</v>
      </c>
      <c r="N14" s="320">
        <f t="shared" si="1"/>
        <v>923</v>
      </c>
      <c r="O14" s="318">
        <f t="shared" si="0"/>
        <v>923</v>
      </c>
    </row>
    <row r="15" spans="1:17" s="25" customFormat="1" ht="12.6" customHeight="1" x14ac:dyDescent="0.2">
      <c r="A15" s="319" t="s">
        <v>167</v>
      </c>
      <c r="B15" s="316">
        <v>0</v>
      </c>
      <c r="C15" s="316">
        <v>0</v>
      </c>
      <c r="D15" s="316">
        <v>0</v>
      </c>
      <c r="E15" s="316"/>
      <c r="F15" s="316"/>
      <c r="G15" s="316"/>
      <c r="H15" s="316"/>
      <c r="I15" s="316"/>
      <c r="J15" s="316"/>
      <c r="K15" s="316">
        <v>0</v>
      </c>
      <c r="L15" s="316">
        <v>0</v>
      </c>
      <c r="M15" s="316">
        <v>0</v>
      </c>
      <c r="N15" s="320">
        <f t="shared" si="1"/>
        <v>0</v>
      </c>
      <c r="O15" s="318" t="str">
        <f t="shared" si="0"/>
        <v/>
      </c>
    </row>
    <row r="16" spans="1:17" s="25" customFormat="1" ht="12.6" customHeight="1" x14ac:dyDescent="0.2">
      <c r="A16" s="319" t="s">
        <v>182</v>
      </c>
      <c r="B16" s="316">
        <v>0</v>
      </c>
      <c r="C16" s="316">
        <v>55</v>
      </c>
      <c r="D16" s="316">
        <v>0</v>
      </c>
      <c r="E16" s="316"/>
      <c r="F16" s="316"/>
      <c r="G16" s="316"/>
      <c r="H16" s="316"/>
      <c r="I16" s="316"/>
      <c r="J16" s="316"/>
      <c r="K16" s="316">
        <v>0</v>
      </c>
      <c r="L16" s="316">
        <v>0</v>
      </c>
      <c r="M16" s="316">
        <v>0</v>
      </c>
      <c r="N16" s="320">
        <f t="shared" si="1"/>
        <v>55</v>
      </c>
      <c r="O16" s="318">
        <f t="shared" si="0"/>
        <v>55</v>
      </c>
    </row>
    <row r="17" spans="1:15" s="25" customFormat="1" ht="12.6" customHeight="1" x14ac:dyDescent="0.2">
      <c r="A17" s="319" t="s">
        <v>80</v>
      </c>
      <c r="B17" s="316">
        <v>65.569999999999993</v>
      </c>
      <c r="C17" s="316">
        <v>306.83</v>
      </c>
      <c r="D17" s="316">
        <v>0</v>
      </c>
      <c r="E17" s="316"/>
      <c r="F17" s="316"/>
      <c r="G17" s="316"/>
      <c r="H17" s="316"/>
      <c r="I17" s="316"/>
      <c r="J17" s="316"/>
      <c r="K17" s="316">
        <v>0</v>
      </c>
      <c r="L17" s="316">
        <v>0</v>
      </c>
      <c r="M17" s="316">
        <v>0</v>
      </c>
      <c r="N17" s="320">
        <f t="shared" si="1"/>
        <v>372.4</v>
      </c>
      <c r="O17" s="318">
        <f t="shared" si="0"/>
        <v>186.2</v>
      </c>
    </row>
    <row r="18" spans="1:15" s="25" customFormat="1" ht="12.6" customHeight="1" x14ac:dyDescent="0.2">
      <c r="A18" s="319" t="s">
        <v>67</v>
      </c>
      <c r="B18" s="316">
        <v>0</v>
      </c>
      <c r="C18" s="316">
        <v>445.5</v>
      </c>
      <c r="D18" s="316">
        <v>315</v>
      </c>
      <c r="E18" s="316"/>
      <c r="F18" s="316"/>
      <c r="G18" s="316"/>
      <c r="H18" s="316"/>
      <c r="I18" s="316"/>
      <c r="J18" s="316"/>
      <c r="K18" s="316">
        <v>0</v>
      </c>
      <c r="L18" s="316">
        <v>0</v>
      </c>
      <c r="M18" s="316">
        <v>0</v>
      </c>
      <c r="N18" s="320">
        <f t="shared" ref="N18:N51" si="2">SUM(B18:M18)</f>
        <v>760.5</v>
      </c>
      <c r="O18" s="318">
        <f t="shared" si="0"/>
        <v>380.25</v>
      </c>
    </row>
    <row r="19" spans="1:15" s="25" customFormat="1" ht="12.6" customHeight="1" x14ac:dyDescent="0.2">
      <c r="A19" s="319" t="s">
        <v>313</v>
      </c>
      <c r="B19" s="316">
        <v>0</v>
      </c>
      <c r="C19" s="316">
        <v>0</v>
      </c>
      <c r="D19" s="316">
        <v>0</v>
      </c>
      <c r="E19" s="316"/>
      <c r="F19" s="316"/>
      <c r="G19" s="316"/>
      <c r="H19" s="316"/>
      <c r="I19" s="316"/>
      <c r="J19" s="316"/>
      <c r="K19" s="316">
        <v>0</v>
      </c>
      <c r="L19" s="316">
        <v>0</v>
      </c>
      <c r="M19" s="316">
        <v>0</v>
      </c>
      <c r="N19" s="320">
        <f t="shared" si="2"/>
        <v>0</v>
      </c>
      <c r="O19" s="318" t="str">
        <f t="shared" si="0"/>
        <v/>
      </c>
    </row>
    <row r="20" spans="1:15" s="25" customFormat="1" ht="12.6" customHeight="1" x14ac:dyDescent="0.2">
      <c r="A20" s="319" t="s">
        <v>414</v>
      </c>
      <c r="B20" s="316">
        <v>0</v>
      </c>
      <c r="C20" s="316">
        <v>0</v>
      </c>
      <c r="D20" s="316">
        <v>0</v>
      </c>
      <c r="E20" s="316"/>
      <c r="F20" s="316"/>
      <c r="G20" s="316"/>
      <c r="H20" s="316"/>
      <c r="I20" s="316"/>
      <c r="J20" s="316"/>
      <c r="K20" s="316">
        <v>0</v>
      </c>
      <c r="L20" s="316">
        <v>0</v>
      </c>
      <c r="M20" s="316">
        <v>0</v>
      </c>
      <c r="N20" s="320">
        <f t="shared" si="2"/>
        <v>0</v>
      </c>
      <c r="O20" s="318" t="str">
        <f t="shared" si="0"/>
        <v/>
      </c>
    </row>
    <row r="21" spans="1:15" s="25" customFormat="1" ht="12.6" customHeight="1" x14ac:dyDescent="0.2">
      <c r="A21" s="319" t="s">
        <v>377</v>
      </c>
      <c r="B21" s="316">
        <v>0</v>
      </c>
      <c r="C21" s="316">
        <v>0</v>
      </c>
      <c r="D21" s="316">
        <v>0</v>
      </c>
      <c r="E21" s="316"/>
      <c r="F21" s="316"/>
      <c r="G21" s="316"/>
      <c r="H21" s="316"/>
      <c r="I21" s="316"/>
      <c r="J21" s="316"/>
      <c r="K21" s="316">
        <v>0</v>
      </c>
      <c r="L21" s="316">
        <v>0</v>
      </c>
      <c r="M21" s="316">
        <v>0</v>
      </c>
      <c r="N21" s="320">
        <f t="shared" si="2"/>
        <v>0</v>
      </c>
      <c r="O21" s="318" t="str">
        <f t="shared" si="0"/>
        <v/>
      </c>
    </row>
    <row r="22" spans="1:15" s="25" customFormat="1" ht="12.6" customHeight="1" x14ac:dyDescent="0.2">
      <c r="A22" s="319" t="s">
        <v>92</v>
      </c>
      <c r="B22" s="316">
        <v>0</v>
      </c>
      <c r="C22" s="316">
        <v>0</v>
      </c>
      <c r="D22" s="316">
        <v>136</v>
      </c>
      <c r="E22" s="316"/>
      <c r="F22" s="316"/>
      <c r="G22" s="316"/>
      <c r="H22" s="316"/>
      <c r="I22" s="316"/>
      <c r="J22" s="316"/>
      <c r="K22" s="316">
        <v>0</v>
      </c>
      <c r="L22" s="316">
        <v>0</v>
      </c>
      <c r="M22" s="316">
        <v>0</v>
      </c>
      <c r="N22" s="320">
        <f t="shared" si="2"/>
        <v>136</v>
      </c>
      <c r="O22" s="318">
        <f t="shared" si="0"/>
        <v>136</v>
      </c>
    </row>
    <row r="23" spans="1:15" s="25" customFormat="1" ht="12.6" customHeight="1" x14ac:dyDescent="0.2">
      <c r="A23" s="319" t="s">
        <v>142</v>
      </c>
      <c r="B23" s="316">
        <v>0</v>
      </c>
      <c r="C23" s="316">
        <v>0</v>
      </c>
      <c r="D23" s="316">
        <v>0</v>
      </c>
      <c r="E23" s="316"/>
      <c r="F23" s="316"/>
      <c r="G23" s="316"/>
      <c r="H23" s="316"/>
      <c r="I23" s="316"/>
      <c r="J23" s="316"/>
      <c r="K23" s="316">
        <v>0</v>
      </c>
      <c r="L23" s="316">
        <v>0</v>
      </c>
      <c r="M23" s="316">
        <v>0</v>
      </c>
      <c r="N23" s="320">
        <f t="shared" si="2"/>
        <v>0</v>
      </c>
      <c r="O23" s="318" t="str">
        <f t="shared" si="0"/>
        <v/>
      </c>
    </row>
    <row r="24" spans="1:15" s="25" customFormat="1" ht="12.6" customHeight="1" x14ac:dyDescent="0.2">
      <c r="A24" s="319" t="s">
        <v>123</v>
      </c>
      <c r="B24" s="316">
        <v>0</v>
      </c>
      <c r="C24" s="316">
        <v>24.9</v>
      </c>
      <c r="D24" s="316">
        <v>0</v>
      </c>
      <c r="E24" s="316"/>
      <c r="F24" s="316"/>
      <c r="G24" s="316"/>
      <c r="H24" s="316"/>
      <c r="I24" s="316"/>
      <c r="J24" s="316"/>
      <c r="K24" s="316">
        <v>0</v>
      </c>
      <c r="L24" s="316">
        <v>0</v>
      </c>
      <c r="M24" s="316">
        <v>0</v>
      </c>
      <c r="N24" s="320">
        <f t="shared" si="2"/>
        <v>24.9</v>
      </c>
      <c r="O24" s="318">
        <f t="shared" si="0"/>
        <v>24.9</v>
      </c>
    </row>
    <row r="25" spans="1:15" s="25" customFormat="1" ht="12.6" customHeight="1" x14ac:dyDescent="0.2">
      <c r="A25" s="319" t="s">
        <v>68</v>
      </c>
      <c r="B25" s="316">
        <v>0</v>
      </c>
      <c r="C25" s="316">
        <v>47</v>
      </c>
      <c r="D25" s="316">
        <v>72</v>
      </c>
      <c r="E25" s="316"/>
      <c r="F25" s="316"/>
      <c r="G25" s="316"/>
      <c r="H25" s="316"/>
      <c r="I25" s="316"/>
      <c r="J25" s="316"/>
      <c r="K25" s="316">
        <v>0</v>
      </c>
      <c r="L25" s="316">
        <v>0</v>
      </c>
      <c r="M25" s="316">
        <v>0</v>
      </c>
      <c r="N25" s="320">
        <f t="shared" si="2"/>
        <v>119</v>
      </c>
      <c r="O25" s="318">
        <f t="shared" si="0"/>
        <v>59.5</v>
      </c>
    </row>
    <row r="26" spans="1:15" s="25" customFormat="1" ht="12.6" customHeight="1" x14ac:dyDescent="0.2">
      <c r="A26" s="319" t="s">
        <v>108</v>
      </c>
      <c r="B26" s="316">
        <v>0</v>
      </c>
      <c r="C26" s="316">
        <v>50</v>
      </c>
      <c r="D26" s="316">
        <v>0</v>
      </c>
      <c r="E26" s="316"/>
      <c r="F26" s="316"/>
      <c r="G26" s="316"/>
      <c r="H26" s="316"/>
      <c r="I26" s="316"/>
      <c r="J26" s="316"/>
      <c r="K26" s="316">
        <v>0</v>
      </c>
      <c r="L26" s="316">
        <v>0</v>
      </c>
      <c r="M26" s="316">
        <v>0</v>
      </c>
      <c r="N26" s="320">
        <f t="shared" si="2"/>
        <v>50</v>
      </c>
      <c r="O26" s="318">
        <f t="shared" si="0"/>
        <v>50</v>
      </c>
    </row>
    <row r="27" spans="1:15" s="25" customFormat="1" ht="12.6" customHeight="1" x14ac:dyDescent="0.2">
      <c r="A27" s="321" t="s">
        <v>217</v>
      </c>
      <c r="B27" s="316">
        <v>0</v>
      </c>
      <c r="C27" s="316">
        <v>0</v>
      </c>
      <c r="D27" s="316">
        <v>0</v>
      </c>
      <c r="E27" s="316"/>
      <c r="F27" s="316"/>
      <c r="G27" s="316"/>
      <c r="H27" s="316"/>
      <c r="I27" s="316"/>
      <c r="J27" s="316"/>
      <c r="K27" s="316">
        <v>0</v>
      </c>
      <c r="L27" s="316">
        <v>0</v>
      </c>
      <c r="M27" s="316">
        <v>0</v>
      </c>
      <c r="N27" s="322">
        <f t="shared" si="2"/>
        <v>0</v>
      </c>
      <c r="O27" s="318" t="str">
        <f t="shared" si="0"/>
        <v/>
      </c>
    </row>
    <row r="28" spans="1:15" s="25" customFormat="1" ht="12.6" customHeight="1" x14ac:dyDescent="0.2">
      <c r="A28" s="319" t="s">
        <v>111</v>
      </c>
      <c r="B28" s="316">
        <v>67</v>
      </c>
      <c r="C28" s="316">
        <v>0</v>
      </c>
      <c r="D28" s="316">
        <v>211.5</v>
      </c>
      <c r="E28" s="316"/>
      <c r="F28" s="316"/>
      <c r="G28" s="316"/>
      <c r="H28" s="316"/>
      <c r="I28" s="316"/>
      <c r="J28" s="316"/>
      <c r="K28" s="316">
        <v>0</v>
      </c>
      <c r="L28" s="316">
        <v>0</v>
      </c>
      <c r="M28" s="316">
        <v>0</v>
      </c>
      <c r="N28" s="320">
        <f t="shared" si="2"/>
        <v>278.5</v>
      </c>
      <c r="O28" s="318">
        <f t="shared" si="0"/>
        <v>139.25</v>
      </c>
    </row>
    <row r="29" spans="1:15" s="25" customFormat="1" ht="12.6" customHeight="1" x14ac:dyDescent="0.2">
      <c r="A29" s="319" t="s">
        <v>126</v>
      </c>
      <c r="B29" s="316">
        <v>0</v>
      </c>
      <c r="C29" s="316">
        <v>0</v>
      </c>
      <c r="D29" s="316">
        <v>0</v>
      </c>
      <c r="E29" s="316"/>
      <c r="F29" s="316"/>
      <c r="G29" s="316"/>
      <c r="H29" s="316"/>
      <c r="I29" s="316"/>
      <c r="J29" s="316"/>
      <c r="K29" s="316">
        <v>0</v>
      </c>
      <c r="L29" s="316">
        <v>0</v>
      </c>
      <c r="M29" s="316">
        <v>0</v>
      </c>
      <c r="N29" s="320">
        <f t="shared" si="2"/>
        <v>0</v>
      </c>
      <c r="O29" s="318" t="str">
        <f t="shared" si="0"/>
        <v/>
      </c>
    </row>
    <row r="30" spans="1:15" s="25" customFormat="1" ht="12.6" customHeight="1" x14ac:dyDescent="0.2">
      <c r="A30" s="319" t="s">
        <v>69</v>
      </c>
      <c r="B30" s="316">
        <v>0</v>
      </c>
      <c r="C30" s="316">
        <v>0</v>
      </c>
      <c r="D30" s="316">
        <v>0</v>
      </c>
      <c r="E30" s="316"/>
      <c r="F30" s="316"/>
      <c r="G30" s="316"/>
      <c r="H30" s="316"/>
      <c r="I30" s="316"/>
      <c r="J30" s="316"/>
      <c r="K30" s="316">
        <v>0</v>
      </c>
      <c r="L30" s="316">
        <v>0</v>
      </c>
      <c r="M30" s="316">
        <v>0</v>
      </c>
      <c r="N30" s="320">
        <f t="shared" si="2"/>
        <v>0</v>
      </c>
      <c r="O30" s="318" t="str">
        <f t="shared" si="0"/>
        <v/>
      </c>
    </row>
    <row r="31" spans="1:15" s="25" customFormat="1" ht="12.6" customHeight="1" x14ac:dyDescent="0.2">
      <c r="A31" s="319" t="s">
        <v>296</v>
      </c>
      <c r="B31" s="316">
        <v>0</v>
      </c>
      <c r="C31" s="316">
        <v>0</v>
      </c>
      <c r="D31" s="316">
        <v>0</v>
      </c>
      <c r="E31" s="316"/>
      <c r="F31" s="316"/>
      <c r="G31" s="316"/>
      <c r="H31" s="316"/>
      <c r="I31" s="316"/>
      <c r="J31" s="316"/>
      <c r="K31" s="316">
        <v>0</v>
      </c>
      <c r="L31" s="316">
        <v>0</v>
      </c>
      <c r="M31" s="316">
        <v>0</v>
      </c>
      <c r="N31" s="320">
        <f t="shared" si="2"/>
        <v>0</v>
      </c>
      <c r="O31" s="318" t="str">
        <f t="shared" si="0"/>
        <v/>
      </c>
    </row>
    <row r="32" spans="1:15" s="25" customFormat="1" ht="12.6" customHeight="1" x14ac:dyDescent="0.2">
      <c r="A32" s="319" t="s">
        <v>85</v>
      </c>
      <c r="B32" s="316">
        <v>0</v>
      </c>
      <c r="C32" s="316">
        <v>250</v>
      </c>
      <c r="D32" s="316">
        <v>0</v>
      </c>
      <c r="E32" s="316"/>
      <c r="F32" s="316"/>
      <c r="G32" s="316"/>
      <c r="H32" s="316"/>
      <c r="I32" s="316"/>
      <c r="J32" s="316"/>
      <c r="K32" s="316">
        <v>0</v>
      </c>
      <c r="L32" s="316">
        <v>0</v>
      </c>
      <c r="M32" s="316">
        <v>0</v>
      </c>
      <c r="N32" s="320">
        <f t="shared" si="2"/>
        <v>250</v>
      </c>
      <c r="O32" s="318">
        <f t="shared" si="0"/>
        <v>250</v>
      </c>
    </row>
    <row r="33" spans="1:15" s="25" customFormat="1" ht="12.6" customHeight="1" x14ac:dyDescent="0.2">
      <c r="A33" s="319" t="s">
        <v>139</v>
      </c>
      <c r="B33" s="316">
        <v>0</v>
      </c>
      <c r="C33" s="316">
        <v>0</v>
      </c>
      <c r="D33" s="316">
        <v>0</v>
      </c>
      <c r="E33" s="316"/>
      <c r="F33" s="316"/>
      <c r="G33" s="316"/>
      <c r="H33" s="316"/>
      <c r="I33" s="316"/>
      <c r="J33" s="316"/>
      <c r="K33" s="316">
        <v>0</v>
      </c>
      <c r="L33" s="316">
        <v>0</v>
      </c>
      <c r="M33" s="316">
        <v>0</v>
      </c>
      <c r="N33" s="320">
        <f t="shared" si="2"/>
        <v>0</v>
      </c>
      <c r="O33" s="318" t="str">
        <f t="shared" si="0"/>
        <v/>
      </c>
    </row>
    <row r="34" spans="1:15" s="25" customFormat="1" ht="12.6" customHeight="1" x14ac:dyDescent="0.2">
      <c r="A34" s="325" t="s">
        <v>372</v>
      </c>
      <c r="B34" s="316">
        <v>37.729999999999997</v>
      </c>
      <c r="C34" s="316">
        <v>37.729999999999997</v>
      </c>
      <c r="D34" s="316">
        <v>37.729999999999997</v>
      </c>
      <c r="E34" s="316"/>
      <c r="F34" s="316"/>
      <c r="G34" s="316"/>
      <c r="H34" s="316"/>
      <c r="I34" s="316"/>
      <c r="J34" s="316"/>
      <c r="K34" s="316">
        <v>0</v>
      </c>
      <c r="L34" s="316">
        <v>0</v>
      </c>
      <c r="M34" s="316">
        <v>0</v>
      </c>
      <c r="N34" s="320">
        <f t="shared" si="2"/>
        <v>113.19</v>
      </c>
      <c r="O34" s="318">
        <f t="shared" si="0"/>
        <v>37.729999999999997</v>
      </c>
    </row>
    <row r="35" spans="1:15" s="25" customFormat="1" ht="12.6" customHeight="1" x14ac:dyDescent="0.2">
      <c r="A35" s="319" t="s">
        <v>172</v>
      </c>
      <c r="B35" s="316">
        <v>1110</v>
      </c>
      <c r="C35" s="316">
        <v>980</v>
      </c>
      <c r="D35" s="316">
        <v>1960</v>
      </c>
      <c r="E35" s="316"/>
      <c r="F35" s="316"/>
      <c r="G35" s="316"/>
      <c r="H35" s="316"/>
      <c r="I35" s="316"/>
      <c r="J35" s="316"/>
      <c r="K35" s="316">
        <v>0</v>
      </c>
      <c r="L35" s="316">
        <v>0</v>
      </c>
      <c r="M35" s="316">
        <v>0</v>
      </c>
      <c r="N35" s="320">
        <f t="shared" si="2"/>
        <v>4050</v>
      </c>
      <c r="O35" s="318">
        <f t="shared" si="0"/>
        <v>1350</v>
      </c>
    </row>
    <row r="36" spans="1:15" s="25" customFormat="1" ht="12.6" customHeight="1" x14ac:dyDescent="0.2">
      <c r="A36" s="319" t="s">
        <v>435</v>
      </c>
      <c r="B36" s="316">
        <v>0</v>
      </c>
      <c r="C36" s="316">
        <v>0</v>
      </c>
      <c r="D36" s="316">
        <v>0</v>
      </c>
      <c r="E36" s="316"/>
      <c r="F36" s="316"/>
      <c r="G36" s="316"/>
      <c r="H36" s="316"/>
      <c r="I36" s="316"/>
      <c r="J36" s="316"/>
      <c r="K36" s="316">
        <v>0</v>
      </c>
      <c r="L36" s="316">
        <v>0</v>
      </c>
      <c r="M36" s="316">
        <v>0</v>
      </c>
      <c r="N36" s="320">
        <f t="shared" si="2"/>
        <v>0</v>
      </c>
      <c r="O36" s="318" t="str">
        <f t="shared" si="0"/>
        <v/>
      </c>
    </row>
    <row r="37" spans="1:15" s="25" customFormat="1" ht="12.6" customHeight="1" x14ac:dyDescent="0.2">
      <c r="A37" s="319" t="s">
        <v>361</v>
      </c>
      <c r="B37" s="316">
        <v>0</v>
      </c>
      <c r="C37" s="316">
        <v>0</v>
      </c>
      <c r="D37" s="316">
        <v>0</v>
      </c>
      <c r="E37" s="316"/>
      <c r="F37" s="316"/>
      <c r="G37" s="316"/>
      <c r="H37" s="316"/>
      <c r="I37" s="316"/>
      <c r="J37" s="316"/>
      <c r="K37" s="316">
        <v>0</v>
      </c>
      <c r="L37" s="316">
        <v>0</v>
      </c>
      <c r="M37" s="316">
        <v>0</v>
      </c>
      <c r="N37" s="320">
        <f t="shared" si="2"/>
        <v>0</v>
      </c>
      <c r="O37" s="318" t="str">
        <f t="shared" si="0"/>
        <v/>
      </c>
    </row>
    <row r="38" spans="1:15" s="25" customFormat="1" ht="12.6" customHeight="1" x14ac:dyDescent="0.2">
      <c r="A38" s="319" t="s">
        <v>337</v>
      </c>
      <c r="B38" s="316">
        <v>0</v>
      </c>
      <c r="C38" s="316">
        <v>0</v>
      </c>
      <c r="D38" s="316">
        <v>0</v>
      </c>
      <c r="E38" s="316"/>
      <c r="F38" s="316"/>
      <c r="G38" s="316"/>
      <c r="H38" s="316"/>
      <c r="I38" s="316"/>
      <c r="J38" s="316"/>
      <c r="K38" s="316">
        <v>0</v>
      </c>
      <c r="L38" s="316">
        <v>0</v>
      </c>
      <c r="M38" s="316">
        <v>0</v>
      </c>
      <c r="N38" s="320">
        <f t="shared" si="2"/>
        <v>0</v>
      </c>
      <c r="O38" s="318" t="str">
        <f t="shared" si="0"/>
        <v/>
      </c>
    </row>
    <row r="39" spans="1:15" s="25" customFormat="1" ht="12.6" customHeight="1" x14ac:dyDescent="0.2">
      <c r="A39" s="315" t="s">
        <v>71</v>
      </c>
      <c r="B39" s="316">
        <v>44.5</v>
      </c>
      <c r="C39" s="316">
        <v>41.05</v>
      </c>
      <c r="D39" s="316">
        <v>64</v>
      </c>
      <c r="E39" s="316"/>
      <c r="F39" s="316"/>
      <c r="G39" s="316"/>
      <c r="H39" s="316"/>
      <c r="I39" s="316"/>
      <c r="J39" s="316"/>
      <c r="K39" s="316">
        <v>0</v>
      </c>
      <c r="L39" s="316">
        <v>0</v>
      </c>
      <c r="M39" s="316">
        <v>0</v>
      </c>
      <c r="N39" s="320">
        <f t="shared" si="2"/>
        <v>149.55000000000001</v>
      </c>
      <c r="O39" s="318">
        <f t="shared" si="0"/>
        <v>49.85</v>
      </c>
    </row>
    <row r="40" spans="1:15" s="25" customFormat="1" ht="12.6" customHeight="1" x14ac:dyDescent="0.2">
      <c r="A40" s="315" t="s">
        <v>72</v>
      </c>
      <c r="B40" s="316">
        <v>497.87</v>
      </c>
      <c r="C40" s="316">
        <v>673.37</v>
      </c>
      <c r="D40" s="316">
        <v>636.97</v>
      </c>
      <c r="E40" s="316"/>
      <c r="F40" s="316"/>
      <c r="G40" s="316"/>
      <c r="H40" s="316"/>
      <c r="I40" s="316"/>
      <c r="J40" s="316"/>
      <c r="K40" s="316">
        <v>0</v>
      </c>
      <c r="L40" s="316">
        <v>0</v>
      </c>
      <c r="M40" s="316">
        <v>0</v>
      </c>
      <c r="N40" s="320">
        <f t="shared" si="2"/>
        <v>1808.21</v>
      </c>
      <c r="O40" s="318">
        <f t="shared" si="0"/>
        <v>602.73666666666668</v>
      </c>
    </row>
    <row r="41" spans="1:15" s="25" customFormat="1" ht="12.6" customHeight="1" x14ac:dyDescent="0.2">
      <c r="A41" s="321" t="s">
        <v>130</v>
      </c>
      <c r="B41" s="316">
        <v>0</v>
      </c>
      <c r="C41" s="316">
        <v>0</v>
      </c>
      <c r="D41" s="316">
        <v>0</v>
      </c>
      <c r="E41" s="316"/>
      <c r="F41" s="316"/>
      <c r="G41" s="316"/>
      <c r="H41" s="316"/>
      <c r="I41" s="316"/>
      <c r="J41" s="316"/>
      <c r="K41" s="316">
        <v>0</v>
      </c>
      <c r="L41" s="316">
        <v>0</v>
      </c>
      <c r="M41" s="316">
        <v>0</v>
      </c>
      <c r="N41" s="317">
        <f t="shared" si="2"/>
        <v>0</v>
      </c>
      <c r="O41" s="318" t="str">
        <f t="shared" si="0"/>
        <v/>
      </c>
    </row>
    <row r="42" spans="1:15" s="25" customFormat="1" ht="12.6" customHeight="1" x14ac:dyDescent="0.2">
      <c r="A42" s="315" t="s">
        <v>99</v>
      </c>
      <c r="B42" s="316">
        <v>219.8</v>
      </c>
      <c r="C42" s="316">
        <v>219.8</v>
      </c>
      <c r="D42" s="316">
        <v>219.8</v>
      </c>
      <c r="E42" s="316"/>
      <c r="F42" s="316"/>
      <c r="G42" s="316"/>
      <c r="H42" s="316"/>
      <c r="I42" s="316"/>
      <c r="J42" s="316"/>
      <c r="K42" s="316">
        <v>0</v>
      </c>
      <c r="L42" s="316">
        <v>0</v>
      </c>
      <c r="M42" s="316">
        <v>0</v>
      </c>
      <c r="N42" s="320">
        <f t="shared" si="2"/>
        <v>659.40000000000009</v>
      </c>
      <c r="O42" s="318">
        <f t="shared" si="0"/>
        <v>219.80000000000004</v>
      </c>
    </row>
    <row r="43" spans="1:15" s="25" customFormat="1" ht="12.6" customHeight="1" x14ac:dyDescent="0.2">
      <c r="A43" s="315" t="s">
        <v>98</v>
      </c>
      <c r="B43" s="316">
        <v>150</v>
      </c>
      <c r="C43" s="316">
        <v>0</v>
      </c>
      <c r="D43" s="316">
        <v>150</v>
      </c>
      <c r="E43" s="316"/>
      <c r="F43" s="316"/>
      <c r="G43" s="316"/>
      <c r="H43" s="316"/>
      <c r="I43" s="316"/>
      <c r="J43" s="316"/>
      <c r="K43" s="316">
        <v>0</v>
      </c>
      <c r="L43" s="316">
        <v>0</v>
      </c>
      <c r="M43" s="316">
        <v>0</v>
      </c>
      <c r="N43" s="320">
        <f t="shared" si="2"/>
        <v>300</v>
      </c>
      <c r="O43" s="318">
        <f t="shared" si="0"/>
        <v>150</v>
      </c>
    </row>
    <row r="44" spans="1:15" s="25" customFormat="1" ht="12.6" customHeight="1" x14ac:dyDescent="0.2">
      <c r="A44" s="315" t="s">
        <v>211</v>
      </c>
      <c r="B44" s="316">
        <v>0</v>
      </c>
      <c r="C44" s="316">
        <v>0</v>
      </c>
      <c r="D44" s="316">
        <v>0</v>
      </c>
      <c r="E44" s="316"/>
      <c r="F44" s="316"/>
      <c r="G44" s="316"/>
      <c r="H44" s="316"/>
      <c r="I44" s="316"/>
      <c r="J44" s="316"/>
      <c r="K44" s="316">
        <v>0</v>
      </c>
      <c r="L44" s="316">
        <v>0</v>
      </c>
      <c r="M44" s="316">
        <v>0</v>
      </c>
      <c r="N44" s="320">
        <f t="shared" si="2"/>
        <v>0</v>
      </c>
      <c r="O44" s="318" t="str">
        <f t="shared" si="0"/>
        <v/>
      </c>
    </row>
    <row r="45" spans="1:15" s="25" customFormat="1" ht="12.6" customHeight="1" x14ac:dyDescent="0.2">
      <c r="A45" s="315" t="s">
        <v>248</v>
      </c>
      <c r="B45" s="316">
        <v>0</v>
      </c>
      <c r="C45" s="316">
        <v>0</v>
      </c>
      <c r="D45" s="316">
        <v>70</v>
      </c>
      <c r="E45" s="316"/>
      <c r="F45" s="316"/>
      <c r="G45" s="316"/>
      <c r="H45" s="316"/>
      <c r="I45" s="316"/>
      <c r="J45" s="316"/>
      <c r="K45" s="316">
        <v>0</v>
      </c>
      <c r="L45" s="316">
        <v>0</v>
      </c>
      <c r="M45" s="316">
        <v>0</v>
      </c>
      <c r="N45" s="320">
        <f t="shared" si="2"/>
        <v>70</v>
      </c>
      <c r="O45" s="318">
        <f t="shared" si="0"/>
        <v>70</v>
      </c>
    </row>
    <row r="46" spans="1:15" s="25" customFormat="1" ht="12.6" customHeight="1" x14ac:dyDescent="0.2">
      <c r="A46" s="315" t="s">
        <v>74</v>
      </c>
      <c r="B46" s="316">
        <v>180.86</v>
      </c>
      <c r="C46" s="316">
        <v>180.86</v>
      </c>
      <c r="D46" s="316">
        <v>180.86</v>
      </c>
      <c r="E46" s="316"/>
      <c r="F46" s="316"/>
      <c r="G46" s="316"/>
      <c r="H46" s="316"/>
      <c r="I46" s="316"/>
      <c r="J46" s="316"/>
      <c r="K46" s="316">
        <v>0</v>
      </c>
      <c r="L46" s="316">
        <v>0</v>
      </c>
      <c r="M46" s="316">
        <v>0</v>
      </c>
      <c r="N46" s="320">
        <f t="shared" si="2"/>
        <v>542.58000000000004</v>
      </c>
      <c r="O46" s="318">
        <f t="shared" si="0"/>
        <v>180.86</v>
      </c>
    </row>
    <row r="47" spans="1:15" s="25" customFormat="1" ht="12.6" customHeight="1" x14ac:dyDescent="0.2">
      <c r="A47" s="315" t="s">
        <v>75</v>
      </c>
      <c r="B47" s="316">
        <v>435.36</v>
      </c>
      <c r="C47" s="316">
        <v>435.36</v>
      </c>
      <c r="D47" s="316">
        <v>435.36</v>
      </c>
      <c r="E47" s="316"/>
      <c r="F47" s="316"/>
      <c r="G47" s="316"/>
      <c r="H47" s="316"/>
      <c r="I47" s="316"/>
      <c r="J47" s="316"/>
      <c r="K47" s="316">
        <v>0</v>
      </c>
      <c r="L47" s="316">
        <v>0</v>
      </c>
      <c r="M47" s="316">
        <v>0</v>
      </c>
      <c r="N47" s="320">
        <f t="shared" si="2"/>
        <v>1306.08</v>
      </c>
      <c r="O47" s="318">
        <f t="shared" si="0"/>
        <v>435.35999999999996</v>
      </c>
    </row>
    <row r="48" spans="1:15" s="25" customFormat="1" ht="12.6" customHeight="1" x14ac:dyDescent="0.2">
      <c r="A48" s="315" t="s">
        <v>79</v>
      </c>
      <c r="B48" s="316">
        <v>44.8</v>
      </c>
      <c r="C48" s="316">
        <v>0</v>
      </c>
      <c r="D48" s="316">
        <v>42</v>
      </c>
      <c r="E48" s="316"/>
      <c r="F48" s="316"/>
      <c r="G48" s="316"/>
      <c r="H48" s="316"/>
      <c r="I48" s="316"/>
      <c r="J48" s="316"/>
      <c r="K48" s="316">
        <v>0</v>
      </c>
      <c r="L48" s="316">
        <v>0</v>
      </c>
      <c r="M48" s="316">
        <v>0</v>
      </c>
      <c r="N48" s="320">
        <f t="shared" si="2"/>
        <v>86.8</v>
      </c>
      <c r="O48" s="318">
        <f t="shared" si="0"/>
        <v>43.4</v>
      </c>
    </row>
    <row r="49" spans="1:15" s="25" customFormat="1" ht="12.6" customHeight="1" x14ac:dyDescent="0.2">
      <c r="A49" s="315" t="s">
        <v>81</v>
      </c>
      <c r="B49" s="316">
        <v>372.92</v>
      </c>
      <c r="C49" s="316">
        <v>418.29</v>
      </c>
      <c r="D49" s="316">
        <v>227.82</v>
      </c>
      <c r="E49" s="316"/>
      <c r="F49" s="316"/>
      <c r="G49" s="316"/>
      <c r="H49" s="316"/>
      <c r="I49" s="316"/>
      <c r="J49" s="316"/>
      <c r="K49" s="316">
        <v>0</v>
      </c>
      <c r="L49" s="316">
        <v>0</v>
      </c>
      <c r="M49" s="316">
        <v>0</v>
      </c>
      <c r="N49" s="320">
        <f t="shared" si="2"/>
        <v>1019.03</v>
      </c>
      <c r="O49" s="318">
        <f t="shared" si="0"/>
        <v>339.67666666666668</v>
      </c>
    </row>
    <row r="50" spans="1:15" s="25" customFormat="1" ht="12.6" customHeight="1" x14ac:dyDescent="0.2">
      <c r="A50" s="315" t="s">
        <v>87</v>
      </c>
      <c r="B50" s="316">
        <v>0</v>
      </c>
      <c r="C50" s="316">
        <v>45.1</v>
      </c>
      <c r="D50" s="316">
        <v>0</v>
      </c>
      <c r="E50" s="316"/>
      <c r="F50" s="316"/>
      <c r="G50" s="316"/>
      <c r="H50" s="316"/>
      <c r="I50" s="316"/>
      <c r="J50" s="316"/>
      <c r="K50" s="316">
        <v>0</v>
      </c>
      <c r="L50" s="316">
        <v>0</v>
      </c>
      <c r="M50" s="316">
        <v>0</v>
      </c>
      <c r="N50" s="320">
        <f t="shared" si="2"/>
        <v>45.1</v>
      </c>
      <c r="O50" s="318">
        <f t="shared" si="0"/>
        <v>45.1</v>
      </c>
    </row>
    <row r="51" spans="1:15" s="25" customFormat="1" ht="12.6" customHeight="1" x14ac:dyDescent="0.2">
      <c r="A51" s="315" t="s">
        <v>202</v>
      </c>
      <c r="B51" s="316">
        <v>0</v>
      </c>
      <c r="C51" s="316">
        <v>0</v>
      </c>
      <c r="D51" s="316">
        <v>0</v>
      </c>
      <c r="E51" s="316"/>
      <c r="F51" s="316"/>
      <c r="G51" s="316"/>
      <c r="H51" s="316"/>
      <c r="I51" s="316"/>
      <c r="J51" s="316"/>
      <c r="K51" s="316">
        <v>0</v>
      </c>
      <c r="L51" s="316">
        <v>0</v>
      </c>
      <c r="M51" s="316">
        <v>0</v>
      </c>
      <c r="N51" s="326">
        <f t="shared" si="2"/>
        <v>0</v>
      </c>
      <c r="O51" s="318" t="str">
        <f t="shared" si="0"/>
        <v/>
      </c>
    </row>
    <row r="52" spans="1:15" s="25" customFormat="1" ht="12.6" customHeight="1" thickBot="1" x14ac:dyDescent="0.25">
      <c r="A52" s="327" t="s">
        <v>1</v>
      </c>
      <c r="B52" s="328">
        <f t="shared" ref="B52:N52" si="3">SUM(B7:B51)</f>
        <v>4366.38</v>
      </c>
      <c r="C52" s="328">
        <f t="shared" si="3"/>
        <v>4210.7900000000009</v>
      </c>
      <c r="D52" s="328">
        <f t="shared" si="3"/>
        <v>4938.0399999999991</v>
      </c>
      <c r="E52" s="328">
        <f t="shared" si="3"/>
        <v>0</v>
      </c>
      <c r="F52" s="328">
        <f t="shared" si="3"/>
        <v>0</v>
      </c>
      <c r="G52" s="328">
        <f t="shared" si="3"/>
        <v>0</v>
      </c>
      <c r="H52" s="328">
        <f t="shared" si="3"/>
        <v>0</v>
      </c>
      <c r="I52" s="328">
        <f t="shared" si="3"/>
        <v>0</v>
      </c>
      <c r="J52" s="328">
        <f t="shared" si="3"/>
        <v>0</v>
      </c>
      <c r="K52" s="328">
        <f t="shared" si="3"/>
        <v>0</v>
      </c>
      <c r="L52" s="328">
        <f t="shared" si="3"/>
        <v>0</v>
      </c>
      <c r="M52" s="328">
        <f t="shared" si="3"/>
        <v>0</v>
      </c>
      <c r="N52" s="328">
        <f t="shared" si="3"/>
        <v>13515.210000000001</v>
      </c>
      <c r="O52" s="329">
        <f>IFERROR(AVERAGEIF(B52:M52,"&gt;0"),"")</f>
        <v>4505.0700000000006</v>
      </c>
    </row>
    <row r="53" spans="1:15" s="25" customFormat="1" ht="12.6" customHeight="1" thickBot="1" x14ac:dyDescent="0.25">
      <c r="A53" s="330"/>
      <c r="B53" s="330"/>
      <c r="C53" s="330"/>
      <c r="D53" s="330"/>
      <c r="E53" s="330"/>
      <c r="F53" s="330"/>
      <c r="G53" s="330"/>
      <c r="H53" s="330"/>
      <c r="I53" s="330"/>
      <c r="J53" s="331"/>
      <c r="K53" s="330"/>
      <c r="L53" s="330"/>
      <c r="M53" s="330"/>
      <c r="N53" s="330"/>
      <c r="O53" s="332"/>
    </row>
    <row r="54" spans="1:15" s="25" customFormat="1" ht="12.6" customHeight="1" x14ac:dyDescent="0.2">
      <c r="A54" s="333" t="s">
        <v>2</v>
      </c>
      <c r="B54" s="334">
        <f t="shared" ref="B54:O54" si="4">B6</f>
        <v>43831</v>
      </c>
      <c r="C54" s="334">
        <f t="shared" si="4"/>
        <v>43862</v>
      </c>
      <c r="D54" s="334">
        <f t="shared" si="4"/>
        <v>43891</v>
      </c>
      <c r="E54" s="334">
        <f t="shared" si="4"/>
        <v>43922</v>
      </c>
      <c r="F54" s="334">
        <f t="shared" si="4"/>
        <v>43952</v>
      </c>
      <c r="G54" s="334">
        <f t="shared" si="4"/>
        <v>43983</v>
      </c>
      <c r="H54" s="334">
        <f t="shared" si="4"/>
        <v>44013</v>
      </c>
      <c r="I54" s="334">
        <f t="shared" si="4"/>
        <v>44044</v>
      </c>
      <c r="J54" s="334">
        <f t="shared" si="4"/>
        <v>44075</v>
      </c>
      <c r="K54" s="334">
        <f t="shared" si="4"/>
        <v>44105</v>
      </c>
      <c r="L54" s="334">
        <f t="shared" si="4"/>
        <v>44136</v>
      </c>
      <c r="M54" s="334">
        <f t="shared" si="4"/>
        <v>44166</v>
      </c>
      <c r="N54" s="335" t="str">
        <f t="shared" si="4"/>
        <v>Total</v>
      </c>
      <c r="O54" s="336" t="str">
        <f t="shared" si="4"/>
        <v>Média</v>
      </c>
    </row>
    <row r="55" spans="1:15" s="25" customFormat="1" ht="12.6" customHeight="1" x14ac:dyDescent="0.2">
      <c r="A55" s="337" t="s">
        <v>5</v>
      </c>
      <c r="B55" s="338">
        <v>0</v>
      </c>
      <c r="C55" s="338">
        <v>3000</v>
      </c>
      <c r="D55" s="338">
        <v>4000</v>
      </c>
      <c r="E55" s="338"/>
      <c r="F55" s="338"/>
      <c r="G55" s="338"/>
      <c r="H55" s="338"/>
      <c r="I55" s="338"/>
      <c r="J55" s="338"/>
      <c r="K55" s="338">
        <v>0</v>
      </c>
      <c r="L55" s="338">
        <v>0</v>
      </c>
      <c r="M55" s="338">
        <v>0</v>
      </c>
      <c r="N55" s="339">
        <f t="shared" ref="N55:N63" si="5">SUM(B55:M55)</f>
        <v>7000</v>
      </c>
      <c r="O55" s="318">
        <f>IFERROR(AVERAGEIF(B55:M55,"&gt;0"),"")</f>
        <v>3500</v>
      </c>
    </row>
    <row r="56" spans="1:15" s="25" customFormat="1" ht="12.6" customHeight="1" x14ac:dyDescent="0.2">
      <c r="A56" s="337" t="s">
        <v>410</v>
      </c>
      <c r="B56" s="338">
        <v>0</v>
      </c>
      <c r="C56" s="338">
        <v>0</v>
      </c>
      <c r="D56" s="338">
        <v>0</v>
      </c>
      <c r="E56" s="338"/>
      <c r="F56" s="338"/>
      <c r="G56" s="338"/>
      <c r="H56" s="338"/>
      <c r="I56" s="338"/>
      <c r="J56" s="338"/>
      <c r="K56" s="338">
        <v>0</v>
      </c>
      <c r="L56" s="338">
        <v>0</v>
      </c>
      <c r="M56" s="338">
        <v>0</v>
      </c>
      <c r="N56" s="339">
        <f>SUM(B56:M56)</f>
        <v>0</v>
      </c>
      <c r="O56" s="318" t="str">
        <f t="shared" ref="O56:O63" si="6">IFERROR(AVERAGEIF(B56:M56,"&gt;0"),"")</f>
        <v/>
      </c>
    </row>
    <row r="57" spans="1:15" s="25" customFormat="1" ht="12.6" customHeight="1" x14ac:dyDescent="0.2">
      <c r="A57" s="340" t="s">
        <v>453</v>
      </c>
      <c r="B57" s="338">
        <v>0</v>
      </c>
      <c r="C57" s="338">
        <v>0</v>
      </c>
      <c r="D57" s="338">
        <v>0</v>
      </c>
      <c r="E57" s="338"/>
      <c r="F57" s="338"/>
      <c r="G57" s="338"/>
      <c r="H57" s="338"/>
      <c r="I57" s="338"/>
      <c r="J57" s="338"/>
      <c r="K57" s="338">
        <v>0</v>
      </c>
      <c r="L57" s="338">
        <v>0</v>
      </c>
      <c r="M57" s="338">
        <v>0</v>
      </c>
      <c r="N57" s="341">
        <f>SUM(B57:M57)</f>
        <v>0</v>
      </c>
      <c r="O57" s="318" t="str">
        <f t="shared" si="6"/>
        <v/>
      </c>
    </row>
    <row r="58" spans="1:15" s="25" customFormat="1" ht="12.6" customHeight="1" x14ac:dyDescent="0.2">
      <c r="A58" s="337" t="s">
        <v>320</v>
      </c>
      <c r="B58" s="338">
        <v>0</v>
      </c>
      <c r="C58" s="338">
        <v>0</v>
      </c>
      <c r="D58" s="338">
        <v>0</v>
      </c>
      <c r="E58" s="338"/>
      <c r="F58" s="338"/>
      <c r="G58" s="338"/>
      <c r="H58" s="338"/>
      <c r="I58" s="338"/>
      <c r="J58" s="338"/>
      <c r="K58" s="338">
        <v>0</v>
      </c>
      <c r="L58" s="338">
        <v>0</v>
      </c>
      <c r="M58" s="338">
        <v>0</v>
      </c>
      <c r="N58" s="339">
        <f t="shared" si="5"/>
        <v>0</v>
      </c>
      <c r="O58" s="318" t="str">
        <f t="shared" si="6"/>
        <v/>
      </c>
    </row>
    <row r="59" spans="1:15" s="25" customFormat="1" ht="12.6" customHeight="1" x14ac:dyDescent="0.2">
      <c r="A59" s="337" t="s">
        <v>464</v>
      </c>
      <c r="B59" s="338">
        <v>0</v>
      </c>
      <c r="C59" s="338">
        <v>0</v>
      </c>
      <c r="D59" s="338">
        <v>0</v>
      </c>
      <c r="E59" s="338"/>
      <c r="F59" s="338"/>
      <c r="G59" s="338"/>
      <c r="H59" s="338"/>
      <c r="I59" s="338"/>
      <c r="J59" s="338"/>
      <c r="K59" s="338">
        <v>0</v>
      </c>
      <c r="L59" s="338">
        <v>0</v>
      </c>
      <c r="M59" s="338">
        <v>0</v>
      </c>
      <c r="N59" s="339">
        <f>SUM(B59:M59)</f>
        <v>0</v>
      </c>
      <c r="O59" s="318" t="str">
        <f t="shared" si="6"/>
        <v/>
      </c>
    </row>
    <row r="60" spans="1:15" s="25" customFormat="1" ht="12.6" customHeight="1" x14ac:dyDescent="0.2">
      <c r="A60" s="337" t="s">
        <v>148</v>
      </c>
      <c r="B60" s="338">
        <v>0</v>
      </c>
      <c r="C60" s="338">
        <v>0</v>
      </c>
      <c r="D60" s="338">
        <v>0</v>
      </c>
      <c r="E60" s="338"/>
      <c r="F60" s="338"/>
      <c r="G60" s="338"/>
      <c r="H60" s="338"/>
      <c r="I60" s="338"/>
      <c r="J60" s="338"/>
      <c r="K60" s="338">
        <v>0</v>
      </c>
      <c r="L60" s="338">
        <v>0</v>
      </c>
      <c r="M60" s="338">
        <v>0</v>
      </c>
      <c r="N60" s="339">
        <f t="shared" si="5"/>
        <v>0</v>
      </c>
      <c r="O60" s="318" t="str">
        <f t="shared" si="6"/>
        <v/>
      </c>
    </row>
    <row r="61" spans="1:15" s="25" customFormat="1" ht="12.6" customHeight="1" x14ac:dyDescent="0.2">
      <c r="A61" s="337" t="s">
        <v>61</v>
      </c>
      <c r="B61" s="338">
        <v>1816</v>
      </c>
      <c r="C61" s="338">
        <v>925</v>
      </c>
      <c r="D61" s="338">
        <v>225</v>
      </c>
      <c r="E61" s="338"/>
      <c r="F61" s="338"/>
      <c r="G61" s="338"/>
      <c r="H61" s="338"/>
      <c r="I61" s="338"/>
      <c r="J61" s="338"/>
      <c r="K61" s="338">
        <v>0</v>
      </c>
      <c r="L61" s="338">
        <v>0</v>
      </c>
      <c r="M61" s="338">
        <v>0</v>
      </c>
      <c r="N61" s="339">
        <f t="shared" si="5"/>
        <v>2966</v>
      </c>
      <c r="O61" s="318">
        <f t="shared" si="6"/>
        <v>988.66666666666663</v>
      </c>
    </row>
    <row r="62" spans="1:15" s="25" customFormat="1" ht="12.6" customHeight="1" x14ac:dyDescent="0.2">
      <c r="A62" s="337" t="s">
        <v>3</v>
      </c>
      <c r="B62" s="338">
        <v>13</v>
      </c>
      <c r="C62" s="338">
        <v>0</v>
      </c>
      <c r="D62" s="338">
        <v>0</v>
      </c>
      <c r="E62" s="338"/>
      <c r="F62" s="338"/>
      <c r="G62" s="338"/>
      <c r="H62" s="338"/>
      <c r="I62" s="338"/>
      <c r="J62" s="338"/>
      <c r="K62" s="338">
        <v>0</v>
      </c>
      <c r="L62" s="338">
        <v>0</v>
      </c>
      <c r="M62" s="338">
        <v>0</v>
      </c>
      <c r="N62" s="339">
        <f t="shared" si="5"/>
        <v>13</v>
      </c>
      <c r="O62" s="318">
        <f t="shared" si="6"/>
        <v>13</v>
      </c>
    </row>
    <row r="63" spans="1:15" s="25" customFormat="1" ht="12.6" customHeight="1" thickBot="1" x14ac:dyDescent="0.25">
      <c r="A63" s="342" t="s">
        <v>1</v>
      </c>
      <c r="B63" s="343">
        <f t="shared" ref="B63:M63" si="7">SUM(B55:B62)</f>
        <v>1829</v>
      </c>
      <c r="C63" s="343">
        <f t="shared" si="7"/>
        <v>3925</v>
      </c>
      <c r="D63" s="343">
        <f t="shared" si="7"/>
        <v>4225</v>
      </c>
      <c r="E63" s="343">
        <f t="shared" si="7"/>
        <v>0</v>
      </c>
      <c r="F63" s="343">
        <f t="shared" si="7"/>
        <v>0</v>
      </c>
      <c r="G63" s="343">
        <f t="shared" si="7"/>
        <v>0</v>
      </c>
      <c r="H63" s="343">
        <f t="shared" si="7"/>
        <v>0</v>
      </c>
      <c r="I63" s="343">
        <f t="shared" si="7"/>
        <v>0</v>
      </c>
      <c r="J63" s="343">
        <f t="shared" si="7"/>
        <v>0</v>
      </c>
      <c r="K63" s="343">
        <f t="shared" si="7"/>
        <v>0</v>
      </c>
      <c r="L63" s="343">
        <f t="shared" si="7"/>
        <v>0</v>
      </c>
      <c r="M63" s="343">
        <f t="shared" si="7"/>
        <v>0</v>
      </c>
      <c r="N63" s="343">
        <f t="shared" si="5"/>
        <v>9979</v>
      </c>
      <c r="O63" s="344">
        <f t="shared" si="6"/>
        <v>3326.3333333333335</v>
      </c>
    </row>
    <row r="64" spans="1:15" s="25" customFormat="1" ht="12.6" customHeight="1" thickBot="1" x14ac:dyDescent="0.25">
      <c r="A64" s="345"/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7"/>
      <c r="O64" s="346"/>
    </row>
    <row r="65" spans="1:15" s="34" customFormat="1" ht="12.6" customHeight="1" thickBot="1" x14ac:dyDescent="0.25">
      <c r="A65" s="348" t="s">
        <v>9</v>
      </c>
      <c r="B65" s="349">
        <f>'[2]2020'!C8</f>
        <v>4012.59</v>
      </c>
      <c r="C65" s="349">
        <f>'[2]2020'!D8</f>
        <v>3453.29</v>
      </c>
      <c r="D65" s="349">
        <f>'[2]2020'!E8</f>
        <v>2789.66</v>
      </c>
      <c r="E65" s="349">
        <v>0</v>
      </c>
      <c r="F65" s="349">
        <v>0</v>
      </c>
      <c r="G65" s="349">
        <v>0</v>
      </c>
      <c r="H65" s="349">
        <v>0</v>
      </c>
      <c r="I65" s="349">
        <v>0</v>
      </c>
      <c r="J65" s="349">
        <f>'[2]2020'!K8</f>
        <v>0</v>
      </c>
      <c r="K65" s="349">
        <f>'[2]2020'!L8</f>
        <v>0</v>
      </c>
      <c r="L65" s="349">
        <f>'[2]2020'!M8</f>
        <v>0</v>
      </c>
      <c r="M65" s="349">
        <f>'[2]2020'!N8</f>
        <v>0</v>
      </c>
      <c r="N65" s="347"/>
      <c r="O65" s="350"/>
    </row>
    <row r="66" spans="1:15" s="25" customFormat="1" ht="12.95" customHeight="1" x14ac:dyDescent="0.2">
      <c r="N66" s="34"/>
    </row>
    <row r="67" spans="1:15" s="25" customFormat="1" ht="12.95" customHeight="1" x14ac:dyDescent="0.2">
      <c r="N67" s="34"/>
    </row>
    <row r="68" spans="1:15" s="25" customFormat="1" ht="12.95" customHeight="1" x14ac:dyDescent="0.2">
      <c r="J68" s="244"/>
      <c r="N68" s="34"/>
    </row>
    <row r="69" spans="1:15" s="25" customFormat="1" ht="12.95" customHeight="1" x14ac:dyDescent="0.2">
      <c r="N69" s="34"/>
    </row>
    <row r="70" spans="1:15" s="25" customFormat="1" ht="12.95" customHeight="1" x14ac:dyDescent="0.2">
      <c r="N70" s="34"/>
    </row>
    <row r="71" spans="1:15" s="25" customFormat="1" ht="12.95" customHeight="1" x14ac:dyDescent="0.2">
      <c r="N71" s="34"/>
    </row>
    <row r="72" spans="1:15" s="25" customFormat="1" ht="12.95" customHeight="1" x14ac:dyDescent="0.2">
      <c r="N72" s="34"/>
    </row>
    <row r="73" spans="1:15" s="25" customFormat="1" ht="12.95" customHeight="1" x14ac:dyDescent="0.2">
      <c r="N73" s="34"/>
    </row>
  </sheetData>
  <sheetProtection password="E499" sheet="1" objects="1" scenarios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P60"/>
  <sheetViews>
    <sheetView zoomScale="130" zoomScaleNormal="130" workbookViewId="0">
      <selection activeCell="R14" sqref="R14"/>
    </sheetView>
  </sheetViews>
  <sheetFormatPr defaultRowHeight="12.75" x14ac:dyDescent="0.2"/>
  <cols>
    <col min="1" max="1" width="39.28515625" style="44" customWidth="1"/>
    <col min="2" max="2" width="9.28515625" style="44" customWidth="1"/>
    <col min="3" max="3" width="8.85546875" style="44" customWidth="1"/>
    <col min="4" max="13" width="10" style="44" bestFit="1" customWidth="1"/>
    <col min="14" max="14" width="11.28515625" style="212" customWidth="1"/>
    <col min="15" max="15" width="10" style="44" bestFit="1" customWidth="1"/>
    <col min="16" max="16384" width="9.140625" style="44"/>
  </cols>
  <sheetData>
    <row r="1" spans="1:15" ht="15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4.1" customHeight="1" x14ac:dyDescent="0.2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s="47" customFormat="1" ht="14.1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x14ac:dyDescent="0.2">
      <c r="A4" s="525" t="s">
        <v>16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x14ac:dyDescent="0.2">
      <c r="A6" s="153" t="s">
        <v>0</v>
      </c>
      <c r="B6" s="154">
        <f>APUCARANA!B6</f>
        <v>43831</v>
      </c>
      <c r="C6" s="154">
        <f>APUCARANA!C6</f>
        <v>43862</v>
      </c>
      <c r="D6" s="154">
        <f>APUCARANA!D6</f>
        <v>43891</v>
      </c>
      <c r="E6" s="154">
        <f>APUCARANA!E6</f>
        <v>43922</v>
      </c>
      <c r="F6" s="154">
        <f>APUCARANA!F6</f>
        <v>43952</v>
      </c>
      <c r="G6" s="154">
        <f>APUCARANA!G6</f>
        <v>43983</v>
      </c>
      <c r="H6" s="154">
        <f>APUCARANA!H6</f>
        <v>44013</v>
      </c>
      <c r="I6" s="154">
        <f>APUCARANA!I6</f>
        <v>44044</v>
      </c>
      <c r="J6" s="154">
        <f>APUCARANA!J6</f>
        <v>44075</v>
      </c>
      <c r="K6" s="154">
        <f>APUCARANA!K6</f>
        <v>44105</v>
      </c>
      <c r="L6" s="154">
        <f>APUCARANA!L6</f>
        <v>44136</v>
      </c>
      <c r="M6" s="154">
        <f>APUCARANA!M6</f>
        <v>44166</v>
      </c>
      <c r="N6" s="155" t="str">
        <f>APUCARANA!N6</f>
        <v>Total</v>
      </c>
      <c r="O6" s="156" t="str">
        <f>APUCARANA!O6</f>
        <v>Média</v>
      </c>
    </row>
    <row r="7" spans="1:15" s="25" customFormat="1" ht="12.6" customHeight="1" x14ac:dyDescent="0.2">
      <c r="A7" s="260" t="s">
        <v>122</v>
      </c>
      <c r="B7" s="29">
        <v>0</v>
      </c>
      <c r="C7" s="29">
        <v>0</v>
      </c>
      <c r="D7" s="29">
        <v>0</v>
      </c>
      <c r="E7" s="29"/>
      <c r="F7" s="29"/>
      <c r="G7" s="29"/>
      <c r="H7" s="29"/>
      <c r="I7" s="29"/>
      <c r="J7" s="29"/>
      <c r="K7" s="29">
        <v>0</v>
      </c>
      <c r="L7" s="29">
        <v>0</v>
      </c>
      <c r="M7" s="29">
        <v>0</v>
      </c>
      <c r="N7" s="213">
        <f t="shared" ref="N7:N44" si="0">SUM(B7:M7)</f>
        <v>0</v>
      </c>
      <c r="O7" s="104" t="str">
        <f t="shared" ref="O7:O44" si="1">IFERROR(AVERAGEIF(B7:M7,"&gt;0"),"")</f>
        <v/>
      </c>
    </row>
    <row r="8" spans="1:15" s="25" customFormat="1" ht="12.6" customHeight="1" x14ac:dyDescent="0.2">
      <c r="A8" s="260" t="s">
        <v>113</v>
      </c>
      <c r="B8" s="29">
        <v>0</v>
      </c>
      <c r="C8" s="29">
        <v>0</v>
      </c>
      <c r="D8" s="29">
        <v>0</v>
      </c>
      <c r="E8" s="29"/>
      <c r="F8" s="29"/>
      <c r="G8" s="29"/>
      <c r="H8" s="29"/>
      <c r="I8" s="29"/>
      <c r="J8" s="29"/>
      <c r="K8" s="29">
        <v>0</v>
      </c>
      <c r="L8" s="29">
        <v>0</v>
      </c>
      <c r="M8" s="29">
        <v>0</v>
      </c>
      <c r="N8" s="213">
        <f>SUM(B8:M8)</f>
        <v>0</v>
      </c>
      <c r="O8" s="104" t="str">
        <f t="shared" si="1"/>
        <v/>
      </c>
    </row>
    <row r="9" spans="1:15" s="25" customFormat="1" ht="12.6" customHeight="1" x14ac:dyDescent="0.2">
      <c r="A9" s="151" t="s">
        <v>180</v>
      </c>
      <c r="B9" s="29">
        <v>0</v>
      </c>
      <c r="C9" s="29">
        <v>0</v>
      </c>
      <c r="D9" s="29">
        <v>0</v>
      </c>
      <c r="E9" s="29"/>
      <c r="F9" s="29"/>
      <c r="G9" s="29"/>
      <c r="H9" s="29"/>
      <c r="I9" s="29"/>
      <c r="J9" s="29"/>
      <c r="K9" s="29">
        <v>0</v>
      </c>
      <c r="L9" s="29">
        <v>0</v>
      </c>
      <c r="M9" s="29">
        <v>0</v>
      </c>
      <c r="N9" s="213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51" t="s">
        <v>362</v>
      </c>
      <c r="B10" s="29">
        <v>0</v>
      </c>
      <c r="C10" s="29">
        <v>0</v>
      </c>
      <c r="D10" s="29">
        <v>0</v>
      </c>
      <c r="E10" s="29"/>
      <c r="F10" s="29"/>
      <c r="G10" s="29"/>
      <c r="H10" s="29"/>
      <c r="I10" s="29"/>
      <c r="J10" s="29"/>
      <c r="K10" s="29">
        <v>0</v>
      </c>
      <c r="L10" s="29">
        <v>0</v>
      </c>
      <c r="M10" s="29">
        <v>0</v>
      </c>
      <c r="N10" s="213">
        <f>SUM(B10:M10)</f>
        <v>0</v>
      </c>
      <c r="O10" s="104" t="str">
        <f t="shared" si="1"/>
        <v/>
      </c>
    </row>
    <row r="11" spans="1:15" s="25" customFormat="1" ht="12.6" customHeight="1" x14ac:dyDescent="0.2">
      <c r="A11" s="151" t="s">
        <v>157</v>
      </c>
      <c r="B11" s="29">
        <v>0</v>
      </c>
      <c r="C11" s="29">
        <v>0</v>
      </c>
      <c r="D11" s="29">
        <v>5100</v>
      </c>
      <c r="E11" s="29"/>
      <c r="F11" s="29"/>
      <c r="G11" s="29"/>
      <c r="H11" s="29"/>
      <c r="I11" s="29"/>
      <c r="J11" s="29"/>
      <c r="K11" s="29">
        <v>0</v>
      </c>
      <c r="L11" s="29">
        <v>0</v>
      </c>
      <c r="M11" s="29">
        <v>0</v>
      </c>
      <c r="N11" s="213">
        <f>SUM(B11:M11)</f>
        <v>5100</v>
      </c>
      <c r="O11" s="104">
        <f t="shared" si="1"/>
        <v>5100</v>
      </c>
    </row>
    <row r="12" spans="1:15" s="25" customFormat="1" ht="12.6" customHeight="1" x14ac:dyDescent="0.2">
      <c r="A12" s="151" t="s">
        <v>149</v>
      </c>
      <c r="B12" s="29">
        <v>0</v>
      </c>
      <c r="C12" s="29">
        <v>0</v>
      </c>
      <c r="D12" s="29">
        <v>0</v>
      </c>
      <c r="E12" s="29"/>
      <c r="F12" s="29"/>
      <c r="G12" s="29"/>
      <c r="H12" s="29"/>
      <c r="I12" s="29"/>
      <c r="J12" s="29"/>
      <c r="K12" s="29">
        <v>0</v>
      </c>
      <c r="L12" s="29">
        <v>0</v>
      </c>
      <c r="M12" s="29">
        <v>0</v>
      </c>
      <c r="N12" s="213">
        <f t="shared" si="0"/>
        <v>0</v>
      </c>
      <c r="O12" s="104" t="str">
        <f t="shared" si="1"/>
        <v/>
      </c>
    </row>
    <row r="13" spans="1:15" s="25" customFormat="1" ht="12.6" customHeight="1" x14ac:dyDescent="0.2">
      <c r="A13" s="152" t="s">
        <v>182</v>
      </c>
      <c r="B13" s="29">
        <v>0</v>
      </c>
      <c r="C13" s="29">
        <v>0</v>
      </c>
      <c r="D13" s="29">
        <v>742</v>
      </c>
      <c r="E13" s="29"/>
      <c r="F13" s="29"/>
      <c r="G13" s="29"/>
      <c r="H13" s="29"/>
      <c r="I13" s="29"/>
      <c r="J13" s="29"/>
      <c r="K13" s="29">
        <v>0</v>
      </c>
      <c r="L13" s="29">
        <v>0</v>
      </c>
      <c r="M13" s="29">
        <v>0</v>
      </c>
      <c r="N13" s="213">
        <f t="shared" si="0"/>
        <v>742</v>
      </c>
      <c r="O13" s="104">
        <f t="shared" si="1"/>
        <v>742</v>
      </c>
    </row>
    <row r="14" spans="1:15" s="25" customFormat="1" ht="12.6" customHeight="1" x14ac:dyDescent="0.2">
      <c r="A14" s="151" t="s">
        <v>187</v>
      </c>
      <c r="B14" s="29">
        <v>0</v>
      </c>
      <c r="C14" s="29">
        <v>0</v>
      </c>
      <c r="D14" s="29">
        <v>0</v>
      </c>
      <c r="E14" s="29"/>
      <c r="F14" s="29"/>
      <c r="G14" s="29"/>
      <c r="H14" s="29"/>
      <c r="I14" s="29"/>
      <c r="J14" s="29"/>
      <c r="K14" s="29">
        <v>0</v>
      </c>
      <c r="L14" s="29">
        <v>0</v>
      </c>
      <c r="M14" s="29">
        <v>0</v>
      </c>
      <c r="N14" s="213">
        <f t="shared" si="0"/>
        <v>0</v>
      </c>
      <c r="O14" s="104" t="str">
        <f t="shared" si="1"/>
        <v/>
      </c>
    </row>
    <row r="15" spans="1:15" s="25" customFormat="1" ht="12.6" customHeight="1" x14ac:dyDescent="0.2">
      <c r="A15" s="151" t="s">
        <v>80</v>
      </c>
      <c r="B15" s="29">
        <v>0</v>
      </c>
      <c r="C15" s="29">
        <v>0</v>
      </c>
      <c r="D15" s="29">
        <v>0</v>
      </c>
      <c r="E15" s="29"/>
      <c r="F15" s="29"/>
      <c r="G15" s="29"/>
      <c r="H15" s="29"/>
      <c r="I15" s="29"/>
      <c r="J15" s="29"/>
      <c r="K15" s="29">
        <v>0</v>
      </c>
      <c r="L15" s="29">
        <v>0</v>
      </c>
      <c r="M15" s="29">
        <v>0</v>
      </c>
      <c r="N15" s="213">
        <f t="shared" si="0"/>
        <v>0</v>
      </c>
      <c r="O15" s="104" t="str">
        <f t="shared" si="1"/>
        <v/>
      </c>
    </row>
    <row r="16" spans="1:15" s="25" customFormat="1" ht="12.6" customHeight="1" x14ac:dyDescent="0.2">
      <c r="A16" s="151" t="s">
        <v>67</v>
      </c>
      <c r="B16" s="29">
        <v>0</v>
      </c>
      <c r="C16" s="29">
        <v>0</v>
      </c>
      <c r="D16" s="29">
        <v>0</v>
      </c>
      <c r="E16" s="29"/>
      <c r="F16" s="29"/>
      <c r="G16" s="29"/>
      <c r="H16" s="29"/>
      <c r="I16" s="29"/>
      <c r="J16" s="29"/>
      <c r="K16" s="29">
        <v>0</v>
      </c>
      <c r="L16" s="29">
        <v>0</v>
      </c>
      <c r="M16" s="29">
        <v>0</v>
      </c>
      <c r="N16" s="213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51" t="s">
        <v>272</v>
      </c>
      <c r="B17" s="29">
        <v>0</v>
      </c>
      <c r="C17" s="29">
        <v>0</v>
      </c>
      <c r="D17" s="29">
        <v>0</v>
      </c>
      <c r="E17" s="29"/>
      <c r="F17" s="29"/>
      <c r="G17" s="29"/>
      <c r="H17" s="29"/>
      <c r="I17" s="29"/>
      <c r="J17" s="29"/>
      <c r="K17" s="29">
        <v>0</v>
      </c>
      <c r="L17" s="29">
        <v>0</v>
      </c>
      <c r="M17" s="29">
        <v>0</v>
      </c>
      <c r="N17" s="213">
        <f>SUM(B17:M17)</f>
        <v>0</v>
      </c>
      <c r="O17" s="104" t="str">
        <f t="shared" si="1"/>
        <v/>
      </c>
    </row>
    <row r="18" spans="1:15" s="25" customFormat="1" ht="12.6" customHeight="1" x14ac:dyDescent="0.2">
      <c r="A18" s="151" t="s">
        <v>634</v>
      </c>
      <c r="B18" s="29">
        <v>0</v>
      </c>
      <c r="C18" s="29">
        <v>0</v>
      </c>
      <c r="D18" s="29">
        <v>0</v>
      </c>
      <c r="E18" s="29"/>
      <c r="F18" s="29"/>
      <c r="G18" s="29"/>
      <c r="H18" s="29"/>
      <c r="I18" s="29"/>
      <c r="J18" s="29"/>
      <c r="K18" s="29">
        <v>0</v>
      </c>
      <c r="L18" s="29">
        <v>0</v>
      </c>
      <c r="M18" s="29">
        <v>0</v>
      </c>
      <c r="N18" s="213">
        <f>SUM(B18:M18)</f>
        <v>0</v>
      </c>
      <c r="O18" s="104" t="str">
        <f t="shared" si="1"/>
        <v/>
      </c>
    </row>
    <row r="19" spans="1:15" s="25" customFormat="1" ht="12.6" customHeight="1" x14ac:dyDescent="0.2">
      <c r="A19" s="151" t="s">
        <v>92</v>
      </c>
      <c r="B19" s="29">
        <v>0</v>
      </c>
      <c r="C19" s="29">
        <v>120</v>
      </c>
      <c r="D19" s="29">
        <v>0</v>
      </c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29">
        <v>0</v>
      </c>
      <c r="N19" s="213">
        <f t="shared" si="0"/>
        <v>120</v>
      </c>
      <c r="O19" s="104">
        <f t="shared" si="1"/>
        <v>120</v>
      </c>
    </row>
    <row r="20" spans="1:15" s="25" customFormat="1" ht="12.6" customHeight="1" x14ac:dyDescent="0.2">
      <c r="A20" s="151" t="s">
        <v>142</v>
      </c>
      <c r="B20" s="29">
        <v>300</v>
      </c>
      <c r="C20" s="29">
        <v>0</v>
      </c>
      <c r="D20" s="29">
        <v>30</v>
      </c>
      <c r="E20" s="29"/>
      <c r="F20" s="29"/>
      <c r="G20" s="29"/>
      <c r="H20" s="29"/>
      <c r="I20" s="29"/>
      <c r="J20" s="29"/>
      <c r="K20" s="29">
        <v>0</v>
      </c>
      <c r="L20" s="29">
        <v>0</v>
      </c>
      <c r="M20" s="29">
        <v>0</v>
      </c>
      <c r="N20" s="213">
        <f t="shared" si="0"/>
        <v>330</v>
      </c>
      <c r="O20" s="104">
        <f t="shared" si="1"/>
        <v>165</v>
      </c>
    </row>
    <row r="21" spans="1:15" s="25" customFormat="1" ht="12.6" customHeight="1" x14ac:dyDescent="0.2">
      <c r="A21" s="151" t="s">
        <v>186</v>
      </c>
      <c r="B21" s="29">
        <v>73</v>
      </c>
      <c r="C21" s="29">
        <v>0</v>
      </c>
      <c r="D21" s="29">
        <v>60</v>
      </c>
      <c r="E21" s="29"/>
      <c r="F21" s="29"/>
      <c r="G21" s="29"/>
      <c r="H21" s="29"/>
      <c r="I21" s="29"/>
      <c r="J21" s="29"/>
      <c r="K21" s="29">
        <v>0</v>
      </c>
      <c r="L21" s="29">
        <v>0</v>
      </c>
      <c r="M21" s="29">
        <v>0</v>
      </c>
      <c r="N21" s="213">
        <f t="shared" si="0"/>
        <v>133</v>
      </c>
      <c r="O21" s="104">
        <f t="shared" si="1"/>
        <v>66.5</v>
      </c>
    </row>
    <row r="22" spans="1:15" s="25" customFormat="1" ht="12.6" customHeight="1" x14ac:dyDescent="0.2">
      <c r="A22" s="267" t="s">
        <v>108</v>
      </c>
      <c r="B22" s="29">
        <v>0</v>
      </c>
      <c r="C22" s="29">
        <v>0</v>
      </c>
      <c r="D22" s="29">
        <v>0</v>
      </c>
      <c r="E22" s="29"/>
      <c r="F22" s="29"/>
      <c r="G22" s="29"/>
      <c r="H22" s="29"/>
      <c r="I22" s="29"/>
      <c r="J22" s="29"/>
      <c r="K22" s="29">
        <v>0</v>
      </c>
      <c r="L22" s="29">
        <v>0</v>
      </c>
      <c r="M22" s="29">
        <v>0</v>
      </c>
      <c r="N22" s="213">
        <f t="shared" si="0"/>
        <v>0</v>
      </c>
      <c r="O22" s="104" t="str">
        <f t="shared" si="1"/>
        <v/>
      </c>
    </row>
    <row r="23" spans="1:15" s="25" customFormat="1" ht="12.6" customHeight="1" x14ac:dyDescent="0.2">
      <c r="A23" s="157" t="s">
        <v>83</v>
      </c>
      <c r="B23" s="29">
        <v>0</v>
      </c>
      <c r="C23" s="29">
        <v>0</v>
      </c>
      <c r="D23" s="29">
        <v>0</v>
      </c>
      <c r="E23" s="29"/>
      <c r="F23" s="29"/>
      <c r="G23" s="29"/>
      <c r="H23" s="29"/>
      <c r="I23" s="29"/>
      <c r="J23" s="29"/>
      <c r="K23" s="29">
        <v>0</v>
      </c>
      <c r="L23" s="29">
        <v>0</v>
      </c>
      <c r="M23" s="29">
        <v>0</v>
      </c>
      <c r="N23" s="213">
        <f t="shared" si="0"/>
        <v>0</v>
      </c>
      <c r="O23" s="104" t="str">
        <f t="shared" si="1"/>
        <v/>
      </c>
    </row>
    <row r="24" spans="1:15" s="25" customFormat="1" ht="12.6" customHeight="1" x14ac:dyDescent="0.2">
      <c r="A24" s="157" t="s">
        <v>69</v>
      </c>
      <c r="B24" s="29">
        <v>212</v>
      </c>
      <c r="C24" s="29">
        <v>0</v>
      </c>
      <c r="D24" s="29">
        <v>0</v>
      </c>
      <c r="E24" s="29"/>
      <c r="F24" s="29"/>
      <c r="G24" s="29"/>
      <c r="H24" s="29"/>
      <c r="I24" s="29"/>
      <c r="J24" s="29"/>
      <c r="K24" s="29">
        <v>0</v>
      </c>
      <c r="L24" s="29">
        <v>0</v>
      </c>
      <c r="M24" s="29">
        <v>0</v>
      </c>
      <c r="N24" s="213">
        <f t="shared" si="0"/>
        <v>212</v>
      </c>
      <c r="O24" s="104">
        <f t="shared" si="1"/>
        <v>212</v>
      </c>
    </row>
    <row r="25" spans="1:15" s="25" customFormat="1" ht="12.6" customHeight="1" x14ac:dyDescent="0.2">
      <c r="A25" s="157" t="s">
        <v>217</v>
      </c>
      <c r="B25" s="29">
        <v>0</v>
      </c>
      <c r="C25" s="29">
        <v>0</v>
      </c>
      <c r="D25" s="29">
        <v>0</v>
      </c>
      <c r="E25" s="29"/>
      <c r="F25" s="29"/>
      <c r="G25" s="29"/>
      <c r="H25" s="29"/>
      <c r="I25" s="29"/>
      <c r="J25" s="29"/>
      <c r="K25" s="29">
        <v>0</v>
      </c>
      <c r="L25" s="29">
        <v>0</v>
      </c>
      <c r="M25" s="29">
        <v>0</v>
      </c>
      <c r="N25" s="213">
        <f t="shared" si="0"/>
        <v>0</v>
      </c>
      <c r="O25" s="104" t="str">
        <f t="shared" si="1"/>
        <v/>
      </c>
    </row>
    <row r="26" spans="1:15" s="25" customFormat="1" ht="12.6" customHeight="1" x14ac:dyDescent="0.2">
      <c r="A26" s="157" t="s">
        <v>84</v>
      </c>
      <c r="B26" s="29">
        <v>0</v>
      </c>
      <c r="C26" s="29">
        <v>162.1</v>
      </c>
      <c r="D26" s="29">
        <v>0</v>
      </c>
      <c r="E26" s="29"/>
      <c r="F26" s="29"/>
      <c r="G26" s="29"/>
      <c r="H26" s="29"/>
      <c r="I26" s="29"/>
      <c r="J26" s="29"/>
      <c r="K26" s="29">
        <v>0</v>
      </c>
      <c r="L26" s="29">
        <v>0</v>
      </c>
      <c r="M26" s="29">
        <v>0</v>
      </c>
      <c r="N26" s="213">
        <f t="shared" si="0"/>
        <v>162.1</v>
      </c>
      <c r="O26" s="104">
        <f t="shared" si="1"/>
        <v>162.1</v>
      </c>
    </row>
    <row r="27" spans="1:15" s="25" customFormat="1" ht="12.6" customHeight="1" x14ac:dyDescent="0.2">
      <c r="A27" s="157" t="s">
        <v>268</v>
      </c>
      <c r="B27" s="29">
        <v>0</v>
      </c>
      <c r="C27" s="29">
        <v>0</v>
      </c>
      <c r="D27" s="29">
        <v>0</v>
      </c>
      <c r="E27" s="29"/>
      <c r="F27" s="29"/>
      <c r="G27" s="29"/>
      <c r="H27" s="29"/>
      <c r="I27" s="29"/>
      <c r="J27" s="29"/>
      <c r="K27" s="29">
        <v>0</v>
      </c>
      <c r="L27" s="29">
        <v>0</v>
      </c>
      <c r="M27" s="29">
        <v>0</v>
      </c>
      <c r="N27" s="213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157" t="s">
        <v>123</v>
      </c>
      <c r="B28" s="29">
        <v>0</v>
      </c>
      <c r="C28" s="29">
        <v>0</v>
      </c>
      <c r="D28" s="29">
        <v>1002.4</v>
      </c>
      <c r="E28" s="29"/>
      <c r="F28" s="29"/>
      <c r="G28" s="29"/>
      <c r="H28" s="29"/>
      <c r="I28" s="29"/>
      <c r="J28" s="29"/>
      <c r="K28" s="29">
        <v>0</v>
      </c>
      <c r="L28" s="29">
        <v>0</v>
      </c>
      <c r="M28" s="29">
        <v>0</v>
      </c>
      <c r="N28" s="213">
        <f t="shared" si="0"/>
        <v>1002.4</v>
      </c>
      <c r="O28" s="104">
        <f t="shared" si="1"/>
        <v>1002.4</v>
      </c>
    </row>
    <row r="29" spans="1:15" s="25" customFormat="1" ht="12.6" customHeight="1" x14ac:dyDescent="0.2">
      <c r="A29" s="157" t="s">
        <v>295</v>
      </c>
      <c r="B29" s="29">
        <v>0</v>
      </c>
      <c r="C29" s="29">
        <v>0</v>
      </c>
      <c r="D29" s="29">
        <v>0</v>
      </c>
      <c r="E29" s="29"/>
      <c r="F29" s="29"/>
      <c r="G29" s="29"/>
      <c r="H29" s="29"/>
      <c r="I29" s="29"/>
      <c r="J29" s="29"/>
      <c r="K29" s="29">
        <v>0</v>
      </c>
      <c r="L29" s="29">
        <v>0</v>
      </c>
      <c r="M29" s="29">
        <v>0</v>
      </c>
      <c r="N29" s="213">
        <f>SUM(B29:M29)</f>
        <v>0</v>
      </c>
      <c r="O29" s="104" t="str">
        <f t="shared" si="1"/>
        <v/>
      </c>
    </row>
    <row r="30" spans="1:15" s="25" customFormat="1" ht="12.6" customHeight="1" x14ac:dyDescent="0.2">
      <c r="A30" s="157" t="s">
        <v>200</v>
      </c>
      <c r="B30" s="29">
        <v>0</v>
      </c>
      <c r="C30" s="29">
        <v>0</v>
      </c>
      <c r="D30" s="29">
        <v>0</v>
      </c>
      <c r="E30" s="29"/>
      <c r="F30" s="29"/>
      <c r="G30" s="29"/>
      <c r="H30" s="29"/>
      <c r="I30" s="29"/>
      <c r="J30" s="29"/>
      <c r="K30" s="29">
        <v>0</v>
      </c>
      <c r="L30" s="29">
        <v>0</v>
      </c>
      <c r="M30" s="29">
        <v>0</v>
      </c>
      <c r="N30" s="213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19" t="s">
        <v>655</v>
      </c>
      <c r="B31" s="29">
        <v>0</v>
      </c>
      <c r="C31" s="29">
        <v>360</v>
      </c>
      <c r="D31" s="29">
        <v>0</v>
      </c>
      <c r="E31" s="29"/>
      <c r="F31" s="29"/>
      <c r="G31" s="29"/>
      <c r="H31" s="29"/>
      <c r="I31" s="29"/>
      <c r="J31" s="29"/>
      <c r="K31" s="29">
        <v>0</v>
      </c>
      <c r="L31" s="29">
        <v>0</v>
      </c>
      <c r="M31" s="29">
        <v>0</v>
      </c>
      <c r="N31" s="213">
        <f>SUM(B31:M31)</f>
        <v>360</v>
      </c>
      <c r="O31" s="104">
        <f>IFERROR(AVERAGEIF(B31:M31,"&gt;0"),"")</f>
        <v>360</v>
      </c>
    </row>
    <row r="32" spans="1:15" s="25" customFormat="1" ht="12.6" customHeight="1" x14ac:dyDescent="0.2">
      <c r="A32" s="260" t="s">
        <v>372</v>
      </c>
      <c r="B32" s="29">
        <v>29.82</v>
      </c>
      <c r="C32" s="29">
        <v>29.82</v>
      </c>
      <c r="D32" s="29">
        <v>29.82</v>
      </c>
      <c r="E32" s="29"/>
      <c r="F32" s="29"/>
      <c r="G32" s="29"/>
      <c r="H32" s="29"/>
      <c r="I32" s="29"/>
      <c r="J32" s="29"/>
      <c r="K32" s="29">
        <v>0</v>
      </c>
      <c r="L32" s="29">
        <v>0</v>
      </c>
      <c r="M32" s="29">
        <v>0</v>
      </c>
      <c r="N32" s="179">
        <f>SUM(B32:M32)</f>
        <v>89.460000000000008</v>
      </c>
      <c r="O32" s="104">
        <f t="shared" si="1"/>
        <v>29.820000000000004</v>
      </c>
    </row>
    <row r="33" spans="1:15" s="25" customFormat="1" ht="12.6" customHeight="1" x14ac:dyDescent="0.2">
      <c r="A33" s="157" t="s">
        <v>152</v>
      </c>
      <c r="B33" s="29">
        <v>480</v>
      </c>
      <c r="C33" s="29">
        <v>600</v>
      </c>
      <c r="D33" s="29">
        <v>520</v>
      </c>
      <c r="E33" s="29"/>
      <c r="F33" s="29"/>
      <c r="G33" s="29"/>
      <c r="H33" s="29"/>
      <c r="I33" s="29"/>
      <c r="J33" s="29"/>
      <c r="K33" s="29">
        <v>0</v>
      </c>
      <c r="L33" s="29">
        <v>0</v>
      </c>
      <c r="M33" s="29">
        <v>0</v>
      </c>
      <c r="N33" s="213">
        <f t="shared" si="0"/>
        <v>1600</v>
      </c>
      <c r="O33" s="104">
        <f t="shared" si="1"/>
        <v>533.33333333333337</v>
      </c>
    </row>
    <row r="34" spans="1:15" s="25" customFormat="1" ht="12.6" customHeight="1" x14ac:dyDescent="0.2">
      <c r="A34" s="103" t="s">
        <v>161</v>
      </c>
      <c r="B34" s="29">
        <v>0</v>
      </c>
      <c r="C34" s="29">
        <v>0</v>
      </c>
      <c r="D34" s="29">
        <v>0</v>
      </c>
      <c r="E34" s="29"/>
      <c r="F34" s="29"/>
      <c r="G34" s="29"/>
      <c r="H34" s="29"/>
      <c r="I34" s="29"/>
      <c r="J34" s="29"/>
      <c r="K34" s="29">
        <v>0</v>
      </c>
      <c r="L34" s="29">
        <v>0</v>
      </c>
      <c r="M34" s="29">
        <v>0</v>
      </c>
      <c r="N34" s="179">
        <f t="shared" si="0"/>
        <v>0</v>
      </c>
      <c r="O34" s="104" t="str">
        <f t="shared" si="1"/>
        <v/>
      </c>
    </row>
    <row r="35" spans="1:15" s="25" customFormat="1" ht="12.6" customHeight="1" x14ac:dyDescent="0.2">
      <c r="A35" s="157" t="s">
        <v>145</v>
      </c>
      <c r="B35" s="29">
        <v>0</v>
      </c>
      <c r="C35" s="29">
        <v>0</v>
      </c>
      <c r="D35" s="29">
        <v>0</v>
      </c>
      <c r="E35" s="29"/>
      <c r="F35" s="29"/>
      <c r="G35" s="29"/>
      <c r="H35" s="29"/>
      <c r="I35" s="29"/>
      <c r="J35" s="29"/>
      <c r="K35" s="29">
        <v>0</v>
      </c>
      <c r="L35" s="29">
        <v>0</v>
      </c>
      <c r="M35" s="29">
        <v>0</v>
      </c>
      <c r="N35" s="213">
        <f t="shared" si="0"/>
        <v>0</v>
      </c>
      <c r="O35" s="104" t="str">
        <f t="shared" si="1"/>
        <v/>
      </c>
    </row>
    <row r="36" spans="1:15" s="25" customFormat="1" ht="12.6" customHeight="1" x14ac:dyDescent="0.2">
      <c r="A36" s="157" t="s">
        <v>192</v>
      </c>
      <c r="B36" s="29">
        <v>0</v>
      </c>
      <c r="C36" s="29">
        <v>0</v>
      </c>
      <c r="D36" s="29">
        <v>0</v>
      </c>
      <c r="E36" s="29"/>
      <c r="F36" s="29"/>
      <c r="G36" s="29"/>
      <c r="H36" s="29"/>
      <c r="I36" s="29"/>
      <c r="J36" s="29"/>
      <c r="K36" s="29">
        <v>0</v>
      </c>
      <c r="L36" s="29">
        <v>0</v>
      </c>
      <c r="M36" s="29">
        <v>0</v>
      </c>
      <c r="N36" s="213">
        <f t="shared" si="0"/>
        <v>0</v>
      </c>
      <c r="O36" s="104" t="str">
        <f t="shared" si="1"/>
        <v/>
      </c>
    </row>
    <row r="37" spans="1:15" s="25" customFormat="1" ht="12.6" customHeight="1" x14ac:dyDescent="0.2">
      <c r="A37" s="157" t="s">
        <v>72</v>
      </c>
      <c r="B37" s="29">
        <v>865.69</v>
      </c>
      <c r="C37" s="29">
        <v>759.41</v>
      </c>
      <c r="D37" s="29">
        <v>463.95</v>
      </c>
      <c r="E37" s="29"/>
      <c r="F37" s="29"/>
      <c r="G37" s="29"/>
      <c r="H37" s="29"/>
      <c r="I37" s="29"/>
      <c r="J37" s="29"/>
      <c r="K37" s="29">
        <v>0</v>
      </c>
      <c r="L37" s="29">
        <v>0</v>
      </c>
      <c r="M37" s="29">
        <v>0</v>
      </c>
      <c r="N37" s="213">
        <f t="shared" si="0"/>
        <v>2089.0499999999997</v>
      </c>
      <c r="O37" s="104">
        <f t="shared" si="1"/>
        <v>696.34999999999991</v>
      </c>
    </row>
    <row r="38" spans="1:15" s="25" customFormat="1" ht="12.6" customHeight="1" x14ac:dyDescent="0.2">
      <c r="A38" s="157" t="s">
        <v>98</v>
      </c>
      <c r="B38" s="29">
        <v>0</v>
      </c>
      <c r="C38" s="29">
        <v>0</v>
      </c>
      <c r="D38" s="29">
        <v>230</v>
      </c>
      <c r="E38" s="29"/>
      <c r="F38" s="29"/>
      <c r="G38" s="29"/>
      <c r="H38" s="29"/>
      <c r="I38" s="29"/>
      <c r="J38" s="29"/>
      <c r="K38" s="29">
        <v>0</v>
      </c>
      <c r="L38" s="29">
        <v>0</v>
      </c>
      <c r="M38" s="29">
        <v>0</v>
      </c>
      <c r="N38" s="213">
        <f t="shared" si="0"/>
        <v>230</v>
      </c>
      <c r="O38" s="104">
        <f t="shared" si="1"/>
        <v>230</v>
      </c>
    </row>
    <row r="39" spans="1:15" s="25" customFormat="1" ht="12.6" customHeight="1" x14ac:dyDescent="0.2">
      <c r="A39" s="157" t="s">
        <v>75</v>
      </c>
      <c r="B39" s="29">
        <v>441.61</v>
      </c>
      <c r="C39" s="29">
        <v>480.16</v>
      </c>
      <c r="D39" s="29">
        <v>0</v>
      </c>
      <c r="E39" s="29"/>
      <c r="F39" s="29"/>
      <c r="G39" s="29"/>
      <c r="H39" s="29"/>
      <c r="I39" s="29"/>
      <c r="J39" s="29"/>
      <c r="K39" s="29">
        <v>0</v>
      </c>
      <c r="L39" s="29">
        <v>0</v>
      </c>
      <c r="M39" s="29">
        <v>0</v>
      </c>
      <c r="N39" s="213">
        <f t="shared" si="0"/>
        <v>921.77</v>
      </c>
      <c r="O39" s="104">
        <f t="shared" si="1"/>
        <v>460.88499999999999</v>
      </c>
    </row>
    <row r="40" spans="1:15" s="25" customFormat="1" ht="12.6" customHeight="1" x14ac:dyDescent="0.2">
      <c r="A40" s="157" t="s">
        <v>178</v>
      </c>
      <c r="B40" s="29">
        <v>0</v>
      </c>
      <c r="C40" s="29">
        <v>0</v>
      </c>
      <c r="D40" s="29">
        <v>0</v>
      </c>
      <c r="E40" s="29"/>
      <c r="F40" s="29"/>
      <c r="G40" s="29"/>
      <c r="H40" s="29"/>
      <c r="I40" s="29"/>
      <c r="J40" s="29"/>
      <c r="K40" s="29">
        <v>0</v>
      </c>
      <c r="L40" s="29">
        <v>0</v>
      </c>
      <c r="M40" s="29">
        <v>0</v>
      </c>
      <c r="N40" s="213">
        <f t="shared" si="0"/>
        <v>0</v>
      </c>
      <c r="O40" s="104" t="str">
        <f t="shared" si="1"/>
        <v/>
      </c>
    </row>
    <row r="41" spans="1:15" s="25" customFormat="1" ht="12.6" customHeight="1" x14ac:dyDescent="0.2">
      <c r="A41" s="157" t="s">
        <v>130</v>
      </c>
      <c r="B41" s="29">
        <v>0</v>
      </c>
      <c r="C41" s="29">
        <v>0</v>
      </c>
      <c r="D41" s="29">
        <v>536.74</v>
      </c>
      <c r="E41" s="29"/>
      <c r="F41" s="29"/>
      <c r="G41" s="29"/>
      <c r="H41" s="29"/>
      <c r="I41" s="29"/>
      <c r="J41" s="29"/>
      <c r="K41" s="29">
        <v>0</v>
      </c>
      <c r="L41" s="29">
        <v>0</v>
      </c>
      <c r="M41" s="29">
        <v>0</v>
      </c>
      <c r="N41" s="213">
        <f t="shared" si="0"/>
        <v>536.74</v>
      </c>
      <c r="O41" s="104">
        <f t="shared" si="1"/>
        <v>536.74</v>
      </c>
    </row>
    <row r="42" spans="1:15" s="25" customFormat="1" ht="12.6" customHeight="1" x14ac:dyDescent="0.2">
      <c r="A42" s="157" t="s">
        <v>79</v>
      </c>
      <c r="B42" s="29">
        <v>97.2</v>
      </c>
      <c r="C42" s="29">
        <v>78</v>
      </c>
      <c r="D42" s="29">
        <v>60.9</v>
      </c>
      <c r="E42" s="29"/>
      <c r="F42" s="29"/>
      <c r="G42" s="29"/>
      <c r="H42" s="29"/>
      <c r="I42" s="29"/>
      <c r="J42" s="29"/>
      <c r="K42" s="29">
        <v>0</v>
      </c>
      <c r="L42" s="29">
        <v>0</v>
      </c>
      <c r="M42" s="29">
        <v>0</v>
      </c>
      <c r="N42" s="213">
        <f t="shared" si="0"/>
        <v>236.1</v>
      </c>
      <c r="O42" s="104">
        <f t="shared" si="1"/>
        <v>78.7</v>
      </c>
    </row>
    <row r="43" spans="1:15" s="25" customFormat="1" ht="12.6" customHeight="1" x14ac:dyDescent="0.2">
      <c r="A43" s="157" t="s">
        <v>81</v>
      </c>
      <c r="B43" s="29">
        <v>55.92</v>
      </c>
      <c r="C43" s="29">
        <v>0</v>
      </c>
      <c r="D43" s="29">
        <v>27.96</v>
      </c>
      <c r="E43" s="29"/>
      <c r="F43" s="29"/>
      <c r="G43" s="29"/>
      <c r="H43" s="29"/>
      <c r="I43" s="29"/>
      <c r="J43" s="29"/>
      <c r="K43" s="29">
        <v>0</v>
      </c>
      <c r="L43" s="29">
        <v>0</v>
      </c>
      <c r="M43" s="29">
        <v>0</v>
      </c>
      <c r="N43" s="213">
        <f t="shared" si="0"/>
        <v>83.88</v>
      </c>
      <c r="O43" s="104">
        <f t="shared" si="1"/>
        <v>41.94</v>
      </c>
    </row>
    <row r="44" spans="1:15" s="25" customFormat="1" ht="12.6" customHeight="1" x14ac:dyDescent="0.2">
      <c r="A44" s="157" t="s">
        <v>87</v>
      </c>
      <c r="B44" s="29">
        <v>13.02</v>
      </c>
      <c r="C44" s="29">
        <v>15.93</v>
      </c>
      <c r="D44" s="29">
        <v>230</v>
      </c>
      <c r="E44" s="29"/>
      <c r="F44" s="29"/>
      <c r="G44" s="29"/>
      <c r="H44" s="29"/>
      <c r="I44" s="29"/>
      <c r="J44" s="29"/>
      <c r="K44" s="29">
        <v>0</v>
      </c>
      <c r="L44" s="29">
        <v>0</v>
      </c>
      <c r="M44" s="29">
        <v>0</v>
      </c>
      <c r="N44" s="213">
        <f t="shared" si="0"/>
        <v>258.95</v>
      </c>
      <c r="O44" s="104">
        <f t="shared" si="1"/>
        <v>86.316666666666663</v>
      </c>
    </row>
    <row r="45" spans="1:15" s="25" customFormat="1" ht="12.6" customHeight="1" thickBot="1" x14ac:dyDescent="0.25">
      <c r="A45" s="166" t="s">
        <v>1</v>
      </c>
      <c r="B45" s="167">
        <f t="shared" ref="B45:N45" si="2">SUM(B7:B44)</f>
        <v>2568.2600000000002</v>
      </c>
      <c r="C45" s="167">
        <f t="shared" si="2"/>
        <v>2605.4199999999996</v>
      </c>
      <c r="D45" s="167">
        <f t="shared" si="2"/>
        <v>9033.7699999999986</v>
      </c>
      <c r="E45" s="167">
        <f t="shared" si="2"/>
        <v>0</v>
      </c>
      <c r="F45" s="167">
        <f t="shared" si="2"/>
        <v>0</v>
      </c>
      <c r="G45" s="167">
        <f t="shared" si="2"/>
        <v>0</v>
      </c>
      <c r="H45" s="167">
        <f t="shared" si="2"/>
        <v>0</v>
      </c>
      <c r="I45" s="167">
        <f t="shared" si="2"/>
        <v>0</v>
      </c>
      <c r="J45" s="167">
        <f t="shared" si="2"/>
        <v>0</v>
      </c>
      <c r="K45" s="167">
        <f t="shared" si="2"/>
        <v>0</v>
      </c>
      <c r="L45" s="167">
        <f t="shared" si="2"/>
        <v>0</v>
      </c>
      <c r="M45" s="167">
        <f t="shared" si="2"/>
        <v>0</v>
      </c>
      <c r="N45" s="167">
        <f t="shared" si="2"/>
        <v>14207.449999999999</v>
      </c>
      <c r="O45" s="305">
        <f>IFERROR(AVERAGEIF(B45:M45,"&gt;0"),"")</f>
        <v>4735.8166666666666</v>
      </c>
    </row>
    <row r="46" spans="1:15" s="25" customFormat="1" ht="12.6" customHeight="1" thickBot="1" x14ac:dyDescent="0.25">
      <c r="A46" s="253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</row>
    <row r="47" spans="1:15" s="25" customFormat="1" ht="12.6" customHeight="1" thickBot="1" x14ac:dyDescent="0.25">
      <c r="A47" s="63" t="s">
        <v>2</v>
      </c>
      <c r="B47" s="105">
        <f t="shared" ref="B47:O47" si="3">B6</f>
        <v>43831</v>
      </c>
      <c r="C47" s="106">
        <f t="shared" si="3"/>
        <v>43862</v>
      </c>
      <c r="D47" s="106">
        <f t="shared" si="3"/>
        <v>43891</v>
      </c>
      <c r="E47" s="106">
        <f t="shared" si="3"/>
        <v>43922</v>
      </c>
      <c r="F47" s="106">
        <f t="shared" si="3"/>
        <v>43952</v>
      </c>
      <c r="G47" s="106">
        <f t="shared" si="3"/>
        <v>43983</v>
      </c>
      <c r="H47" s="106">
        <f t="shared" si="3"/>
        <v>44013</v>
      </c>
      <c r="I47" s="106">
        <f t="shared" si="3"/>
        <v>44044</v>
      </c>
      <c r="J47" s="106">
        <f t="shared" si="3"/>
        <v>44075</v>
      </c>
      <c r="K47" s="106">
        <f t="shared" si="3"/>
        <v>44105</v>
      </c>
      <c r="L47" s="106">
        <f t="shared" si="3"/>
        <v>44136</v>
      </c>
      <c r="M47" s="106">
        <f t="shared" si="3"/>
        <v>44166</v>
      </c>
      <c r="N47" s="107" t="str">
        <f t="shared" si="3"/>
        <v>Total</v>
      </c>
      <c r="O47" s="118" t="str">
        <f t="shared" si="3"/>
        <v>Média</v>
      </c>
    </row>
    <row r="48" spans="1:15" s="25" customFormat="1" ht="12.6" customHeight="1" x14ac:dyDescent="0.2">
      <c r="A48" s="109" t="s">
        <v>5</v>
      </c>
      <c r="B48" s="29">
        <v>0</v>
      </c>
      <c r="C48" s="29">
        <v>3000</v>
      </c>
      <c r="D48" s="29">
        <v>4000</v>
      </c>
      <c r="E48" s="29"/>
      <c r="F48" s="29"/>
      <c r="G48" s="29"/>
      <c r="H48" s="29"/>
      <c r="I48" s="29"/>
      <c r="J48" s="29"/>
      <c r="K48" s="29">
        <v>0</v>
      </c>
      <c r="L48" s="29">
        <v>0</v>
      </c>
      <c r="M48" s="29">
        <v>0</v>
      </c>
      <c r="N48" s="299">
        <f t="shared" ref="N48:N56" si="4">SUM(B48:M48)</f>
        <v>7000</v>
      </c>
      <c r="O48" s="104">
        <f>IFERROR(AVERAGEIF(B48:M48,"&gt;0"),"")</f>
        <v>3500</v>
      </c>
    </row>
    <row r="49" spans="1:16" s="25" customFormat="1" ht="12.6" customHeight="1" x14ac:dyDescent="0.2">
      <c r="A49" s="109" t="s">
        <v>249</v>
      </c>
      <c r="B49" s="29">
        <v>0</v>
      </c>
      <c r="C49" s="29">
        <v>0</v>
      </c>
      <c r="D49" s="29">
        <v>0</v>
      </c>
      <c r="E49" s="29"/>
      <c r="F49" s="29"/>
      <c r="G49" s="29"/>
      <c r="H49" s="29"/>
      <c r="I49" s="29"/>
      <c r="J49" s="29"/>
      <c r="K49" s="29">
        <v>0</v>
      </c>
      <c r="L49" s="29">
        <v>0</v>
      </c>
      <c r="M49" s="29">
        <v>0</v>
      </c>
      <c r="N49" s="299">
        <f t="shared" si="4"/>
        <v>0</v>
      </c>
      <c r="O49" s="104" t="str">
        <f t="shared" ref="O49:O54" si="5">IFERROR(AVERAGEIF(B49:M49,"&gt;0"),"")</f>
        <v/>
      </c>
    </row>
    <row r="50" spans="1:16" s="25" customFormat="1" ht="12.6" customHeight="1" x14ac:dyDescent="0.2">
      <c r="A50" s="109" t="s">
        <v>453</v>
      </c>
      <c r="B50" s="29">
        <v>0</v>
      </c>
      <c r="C50" s="29">
        <v>0</v>
      </c>
      <c r="D50" s="29">
        <v>0</v>
      </c>
      <c r="E50" s="29"/>
      <c r="F50" s="29"/>
      <c r="G50" s="29"/>
      <c r="H50" s="29"/>
      <c r="I50" s="29"/>
      <c r="J50" s="29"/>
      <c r="K50" s="29">
        <v>0</v>
      </c>
      <c r="L50" s="29">
        <v>0</v>
      </c>
      <c r="M50" s="29">
        <v>0</v>
      </c>
      <c r="N50" s="299">
        <f>SUM(B50:M50)</f>
        <v>0</v>
      </c>
      <c r="O50" s="104" t="str">
        <f t="shared" si="5"/>
        <v/>
      </c>
    </row>
    <row r="51" spans="1:16" s="25" customFormat="1" ht="12.6" customHeight="1" x14ac:dyDescent="0.2">
      <c r="A51" s="109" t="s">
        <v>456</v>
      </c>
      <c r="B51" s="29">
        <v>0</v>
      </c>
      <c r="C51" s="29">
        <v>0</v>
      </c>
      <c r="D51" s="29">
        <v>0</v>
      </c>
      <c r="E51" s="29"/>
      <c r="F51" s="29"/>
      <c r="G51" s="29"/>
      <c r="H51" s="29"/>
      <c r="I51" s="29"/>
      <c r="J51" s="29"/>
      <c r="K51" s="29">
        <v>0</v>
      </c>
      <c r="L51" s="29">
        <v>0</v>
      </c>
      <c r="M51" s="29">
        <v>0</v>
      </c>
      <c r="N51" s="299">
        <f>SUM(B51:M51)</f>
        <v>0</v>
      </c>
      <c r="O51" s="104" t="str">
        <f t="shared" si="5"/>
        <v/>
      </c>
    </row>
    <row r="52" spans="1:16" s="25" customFormat="1" ht="12.6" customHeight="1" x14ac:dyDescent="0.2">
      <c r="A52" s="109" t="s">
        <v>660</v>
      </c>
      <c r="B52" s="29">
        <v>0</v>
      </c>
      <c r="C52" s="29">
        <v>0</v>
      </c>
      <c r="D52" s="29">
        <v>2.4</v>
      </c>
      <c r="E52" s="29"/>
      <c r="F52" s="29"/>
      <c r="G52" s="29"/>
      <c r="H52" s="29"/>
      <c r="I52" s="29"/>
      <c r="J52" s="29"/>
      <c r="K52" s="29">
        <v>0</v>
      </c>
      <c r="L52" s="29">
        <v>0</v>
      </c>
      <c r="M52" s="29">
        <v>0</v>
      </c>
      <c r="N52" s="299"/>
      <c r="O52" s="104">
        <f t="shared" si="5"/>
        <v>2.4</v>
      </c>
    </row>
    <row r="53" spans="1:16" s="25" customFormat="1" ht="12.6" customHeight="1" x14ac:dyDescent="0.2">
      <c r="A53" s="109" t="s">
        <v>345</v>
      </c>
      <c r="B53" s="29">
        <v>0</v>
      </c>
      <c r="C53" s="29">
        <v>0</v>
      </c>
      <c r="D53" s="29">
        <v>0</v>
      </c>
      <c r="E53" s="29"/>
      <c r="F53" s="29"/>
      <c r="G53" s="29"/>
      <c r="H53" s="29"/>
      <c r="I53" s="29"/>
      <c r="J53" s="29"/>
      <c r="K53" s="29">
        <v>0</v>
      </c>
      <c r="L53" s="29">
        <v>0</v>
      </c>
      <c r="M53" s="29">
        <v>0</v>
      </c>
      <c r="N53" s="299">
        <f t="shared" si="4"/>
        <v>0</v>
      </c>
      <c r="O53" s="104" t="str">
        <f t="shared" si="5"/>
        <v/>
      </c>
    </row>
    <row r="54" spans="1:16" s="25" customFormat="1" ht="12.6" customHeight="1" x14ac:dyDescent="0.2">
      <c r="A54" s="109" t="s">
        <v>239</v>
      </c>
      <c r="B54" s="29">
        <v>983.3</v>
      </c>
      <c r="C54" s="29">
        <v>2400</v>
      </c>
      <c r="D54" s="29">
        <v>1500</v>
      </c>
      <c r="E54" s="29"/>
      <c r="F54" s="29"/>
      <c r="G54" s="29"/>
      <c r="H54" s="29"/>
      <c r="I54" s="29"/>
      <c r="J54" s="29"/>
      <c r="K54" s="29">
        <v>0</v>
      </c>
      <c r="L54" s="29">
        <v>0</v>
      </c>
      <c r="M54" s="29">
        <v>0</v>
      </c>
      <c r="N54" s="299">
        <f t="shared" si="4"/>
        <v>4883.3</v>
      </c>
      <c r="O54" s="104">
        <f t="shared" si="5"/>
        <v>1627.7666666666667</v>
      </c>
    </row>
    <row r="55" spans="1:16" s="25" customFormat="1" ht="12.6" customHeight="1" x14ac:dyDescent="0.2">
      <c r="A55" s="177" t="s">
        <v>3</v>
      </c>
      <c r="B55" s="29">
        <v>0</v>
      </c>
      <c r="C55" s="29">
        <v>0</v>
      </c>
      <c r="D55" s="29">
        <v>0</v>
      </c>
      <c r="E55" s="29"/>
      <c r="F55" s="29"/>
      <c r="G55" s="29"/>
      <c r="H55" s="29"/>
      <c r="I55" s="29"/>
      <c r="J55" s="29"/>
      <c r="K55" s="29">
        <v>0</v>
      </c>
      <c r="L55" s="29">
        <v>0</v>
      </c>
      <c r="M55" s="29">
        <v>0</v>
      </c>
      <c r="N55" s="299">
        <f t="shared" si="4"/>
        <v>0</v>
      </c>
      <c r="O55" s="104" t="str">
        <f>IFERROR(AVERAGEIF(B55:M55,"&gt;0"),"")</f>
        <v/>
      </c>
    </row>
    <row r="56" spans="1:16" s="25" customFormat="1" ht="12.6" customHeight="1" thickBot="1" x14ac:dyDescent="0.25">
      <c r="A56" s="171" t="s">
        <v>1</v>
      </c>
      <c r="B56" s="172">
        <f t="shared" ref="B56:M56" si="6">SUM(B48:B55)</f>
        <v>983.3</v>
      </c>
      <c r="C56" s="172">
        <f t="shared" si="6"/>
        <v>5400</v>
      </c>
      <c r="D56" s="172">
        <f t="shared" si="6"/>
        <v>5502.4</v>
      </c>
      <c r="E56" s="172">
        <f t="shared" si="6"/>
        <v>0</v>
      </c>
      <c r="F56" s="172">
        <f t="shared" si="6"/>
        <v>0</v>
      </c>
      <c r="G56" s="172">
        <f t="shared" si="6"/>
        <v>0</v>
      </c>
      <c r="H56" s="172">
        <f t="shared" si="6"/>
        <v>0</v>
      </c>
      <c r="I56" s="172">
        <f t="shared" si="6"/>
        <v>0</v>
      </c>
      <c r="J56" s="172">
        <f t="shared" si="6"/>
        <v>0</v>
      </c>
      <c r="K56" s="172">
        <f t="shared" si="6"/>
        <v>0</v>
      </c>
      <c r="L56" s="172">
        <f t="shared" si="6"/>
        <v>0</v>
      </c>
      <c r="M56" s="172">
        <f t="shared" si="6"/>
        <v>0</v>
      </c>
      <c r="N56" s="172">
        <f t="shared" si="4"/>
        <v>11885.7</v>
      </c>
      <c r="O56" s="294">
        <f>IFERROR(AVERAGEIF(B56:M56,"&gt;0"),"")</f>
        <v>3961.9</v>
      </c>
    </row>
    <row r="57" spans="1:16" s="25" customFormat="1" ht="12.6" customHeight="1" thickBot="1" x14ac:dyDescent="0.25">
      <c r="A57" s="4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10"/>
      <c r="O57" s="38"/>
    </row>
    <row r="58" spans="1:16" s="34" customFormat="1" ht="12.6" customHeight="1" thickBot="1" x14ac:dyDescent="0.25">
      <c r="A58" s="182" t="s">
        <v>9</v>
      </c>
      <c r="B58" s="181">
        <f>'[2]2020'!C9</f>
        <v>28843.03</v>
      </c>
      <c r="C58" s="181">
        <f>'[2]2020'!D9</f>
        <v>31553.439999999999</v>
      </c>
      <c r="D58" s="181">
        <f>'[2]2020'!E9</f>
        <v>28077.64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f>'[2]2020'!K9</f>
        <v>0</v>
      </c>
      <c r="K58" s="181">
        <f>'[2]2020'!L9</f>
        <v>0</v>
      </c>
      <c r="L58" s="181">
        <f>'[2]2020'!M9</f>
        <v>0</v>
      </c>
      <c r="M58" s="181">
        <f>'[2]2020'!N9</f>
        <v>0</v>
      </c>
      <c r="N58" s="42"/>
      <c r="O58" s="255"/>
      <c r="P58" s="43"/>
    </row>
    <row r="59" spans="1:16" s="25" customFormat="1" ht="14.1" customHeight="1" x14ac:dyDescent="0.2">
      <c r="N59" s="34"/>
    </row>
    <row r="60" spans="1:16" ht="14.1" customHeight="1" x14ac:dyDescent="0.2"/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P63"/>
  <sheetViews>
    <sheetView zoomScale="150" zoomScaleNormal="150" workbookViewId="0">
      <selection activeCell="H13" sqref="H13"/>
    </sheetView>
  </sheetViews>
  <sheetFormatPr defaultRowHeight="12.75" x14ac:dyDescent="0.2"/>
  <cols>
    <col min="1" max="1" width="31.42578125" customWidth="1"/>
    <col min="2" max="2" width="9" bestFit="1" customWidth="1"/>
    <col min="3" max="3" width="9.28515625" customWidth="1"/>
    <col min="4" max="7" width="9" bestFit="1" customWidth="1"/>
    <col min="8" max="8" width="10" bestFit="1" customWidth="1"/>
    <col min="9" max="9" width="8.85546875" customWidth="1"/>
    <col min="10" max="10" width="11" bestFit="1" customWidth="1"/>
    <col min="11" max="11" width="9" bestFit="1" customWidth="1"/>
    <col min="12" max="12" width="10" bestFit="1" customWidth="1"/>
    <col min="13" max="13" width="10.5703125" customWidth="1"/>
    <col min="14" max="14" width="10" style="215" bestFit="1" customWidth="1"/>
    <col min="15" max="15" width="10" bestFit="1" customWidth="1"/>
  </cols>
  <sheetData>
    <row r="1" spans="1:15" ht="15" x14ac:dyDescent="0.2">
      <c r="A1" s="528" t="str">
        <f>APUCARANA!A1</f>
        <v xml:space="preserve">ORDEM DOS ADVOGADOS DO BRASIL - Seção PR 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13" customFormat="1" ht="14.1" customHeight="1" x14ac:dyDescent="0.2">
      <c r="A2" s="531" t="str">
        <f>APUCARANA!A2</f>
        <v>Demostrativo de Despesas - JANEIRO 2020 A DEZEMBRO 2020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</row>
    <row r="3" spans="1:15" s="13" customFormat="1" ht="14.1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8"/>
      <c r="O3" s="14"/>
    </row>
    <row r="4" spans="1:15" s="13" customFormat="1" ht="12.6" customHeight="1" thickBot="1" x14ac:dyDescent="0.25">
      <c r="A4" s="537" t="s">
        <v>57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9"/>
    </row>
    <row r="5" spans="1:15" ht="12.6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14"/>
      <c r="O5" s="3"/>
    </row>
    <row r="6" spans="1:15" s="25" customFormat="1" ht="12.6" customHeight="1" thickBot="1" x14ac:dyDescent="0.25">
      <c r="A6" s="311" t="s">
        <v>0</v>
      </c>
      <c r="B6" s="312">
        <f>APUCARANA!B6</f>
        <v>43831</v>
      </c>
      <c r="C6" s="312">
        <f>APUCARANA!C6</f>
        <v>43862</v>
      </c>
      <c r="D6" s="312">
        <f>APUCARANA!D6</f>
        <v>43891</v>
      </c>
      <c r="E6" s="312">
        <f>APUCARANA!E6</f>
        <v>43922</v>
      </c>
      <c r="F6" s="312">
        <f>APUCARANA!F6</f>
        <v>43952</v>
      </c>
      <c r="G6" s="312">
        <f>APUCARANA!G6</f>
        <v>43983</v>
      </c>
      <c r="H6" s="312">
        <f>APUCARANA!H6</f>
        <v>44013</v>
      </c>
      <c r="I6" s="312">
        <f>APUCARANA!I6</f>
        <v>44044</v>
      </c>
      <c r="J6" s="312">
        <f>APUCARANA!J6</f>
        <v>44075</v>
      </c>
      <c r="K6" s="312">
        <f>APUCARANA!K6</f>
        <v>44105</v>
      </c>
      <c r="L6" s="312">
        <f>APUCARANA!L6</f>
        <v>44136</v>
      </c>
      <c r="M6" s="312">
        <f>APUCARANA!M6</f>
        <v>44166</v>
      </c>
      <c r="N6" s="313" t="str">
        <f>APUCARANA!N6</f>
        <v>Total</v>
      </c>
      <c r="O6" s="314" t="str">
        <f>APUCARANA!O6</f>
        <v>Média</v>
      </c>
    </row>
    <row r="7" spans="1:15" s="25" customFormat="1" ht="12.6" customHeight="1" x14ac:dyDescent="0.2">
      <c r="A7" s="315" t="s">
        <v>278</v>
      </c>
      <c r="B7" s="351">
        <v>0</v>
      </c>
      <c r="C7" s="351">
        <v>0</v>
      </c>
      <c r="D7" s="351">
        <v>0</v>
      </c>
      <c r="E7" s="351"/>
      <c r="F7" s="351"/>
      <c r="G7" s="351"/>
      <c r="H7" s="351"/>
      <c r="I7" s="351"/>
      <c r="J7" s="351"/>
      <c r="K7" s="351">
        <v>0</v>
      </c>
      <c r="L7" s="351">
        <v>0</v>
      </c>
      <c r="M7" s="351">
        <v>0</v>
      </c>
      <c r="N7" s="320">
        <f t="shared" ref="N7:N15" si="0">SUM(B7:M7)</f>
        <v>0</v>
      </c>
      <c r="O7" s="318" t="str">
        <f>IFERROR(AVERAGEIF(B7:M7,"&gt;0"),"")</f>
        <v/>
      </c>
    </row>
    <row r="8" spans="1:15" s="25" customFormat="1" ht="12.6" customHeight="1" x14ac:dyDescent="0.2">
      <c r="A8" s="315" t="s">
        <v>113</v>
      </c>
      <c r="B8" s="351">
        <v>0</v>
      </c>
      <c r="C8" s="351">
        <v>0</v>
      </c>
      <c r="D8" s="351">
        <v>0</v>
      </c>
      <c r="E8" s="351"/>
      <c r="F8" s="351"/>
      <c r="G8" s="351"/>
      <c r="H8" s="351"/>
      <c r="I8" s="351"/>
      <c r="J8" s="351"/>
      <c r="K8" s="351">
        <v>0</v>
      </c>
      <c r="L8" s="351">
        <v>0</v>
      </c>
      <c r="M8" s="351">
        <v>0</v>
      </c>
      <c r="N8" s="320">
        <f t="shared" si="0"/>
        <v>0</v>
      </c>
      <c r="O8" s="318" t="str">
        <f t="shared" ref="O8:O46" si="1">IFERROR(AVERAGEIF(B8:M8,"&gt;0"),"")</f>
        <v/>
      </c>
    </row>
    <row r="9" spans="1:15" s="25" customFormat="1" ht="12.6" customHeight="1" x14ac:dyDescent="0.2">
      <c r="A9" s="315" t="s">
        <v>157</v>
      </c>
      <c r="B9" s="351">
        <v>0</v>
      </c>
      <c r="C9" s="351">
        <v>0</v>
      </c>
      <c r="D9" s="351">
        <v>0</v>
      </c>
      <c r="E9" s="351"/>
      <c r="F9" s="351"/>
      <c r="G9" s="351"/>
      <c r="H9" s="351"/>
      <c r="I9" s="351"/>
      <c r="J9" s="351"/>
      <c r="K9" s="351">
        <v>0</v>
      </c>
      <c r="L9" s="351">
        <v>0</v>
      </c>
      <c r="M9" s="351">
        <v>0</v>
      </c>
      <c r="N9" s="320">
        <f t="shared" si="0"/>
        <v>0</v>
      </c>
      <c r="O9" s="318" t="str">
        <f t="shared" si="1"/>
        <v/>
      </c>
    </row>
    <row r="10" spans="1:15" s="25" customFormat="1" ht="12.6" customHeight="1" x14ac:dyDescent="0.2">
      <c r="A10" s="315" t="s">
        <v>612</v>
      </c>
      <c r="B10" s="351">
        <v>1201.5</v>
      </c>
      <c r="C10" s="351">
        <v>0</v>
      </c>
      <c r="D10" s="351">
        <v>890</v>
      </c>
      <c r="E10" s="351"/>
      <c r="F10" s="351"/>
      <c r="G10" s="351"/>
      <c r="H10" s="351"/>
      <c r="I10" s="351"/>
      <c r="J10" s="351"/>
      <c r="K10" s="351">
        <v>0</v>
      </c>
      <c r="L10" s="351">
        <v>0</v>
      </c>
      <c r="M10" s="351">
        <v>0</v>
      </c>
      <c r="N10" s="320">
        <f t="shared" si="0"/>
        <v>2091.5</v>
      </c>
      <c r="O10" s="318">
        <f t="shared" si="1"/>
        <v>1045.75</v>
      </c>
    </row>
    <row r="11" spans="1:15" s="25" customFormat="1" ht="12.6" customHeight="1" x14ac:dyDescent="0.2">
      <c r="A11" s="315" t="s">
        <v>131</v>
      </c>
      <c r="B11" s="351">
        <v>0</v>
      </c>
      <c r="C11" s="351">
        <v>0</v>
      </c>
      <c r="D11" s="351">
        <v>0</v>
      </c>
      <c r="E11" s="351"/>
      <c r="F11" s="351"/>
      <c r="G11" s="351"/>
      <c r="H11" s="351"/>
      <c r="I11" s="351"/>
      <c r="J11" s="351"/>
      <c r="K11" s="351">
        <v>0</v>
      </c>
      <c r="L11" s="351">
        <v>0</v>
      </c>
      <c r="M11" s="351">
        <v>0</v>
      </c>
      <c r="N11" s="320">
        <f t="shared" si="0"/>
        <v>0</v>
      </c>
      <c r="O11" s="318" t="str">
        <f t="shared" si="1"/>
        <v/>
      </c>
    </row>
    <row r="12" spans="1:15" s="25" customFormat="1" ht="12.6" customHeight="1" x14ac:dyDescent="0.2">
      <c r="A12" s="315" t="s">
        <v>182</v>
      </c>
      <c r="B12" s="351">
        <v>0</v>
      </c>
      <c r="C12" s="351">
        <v>90</v>
      </c>
      <c r="D12" s="351">
        <v>0</v>
      </c>
      <c r="E12" s="351"/>
      <c r="F12" s="351"/>
      <c r="G12" s="351"/>
      <c r="H12" s="351"/>
      <c r="I12" s="351"/>
      <c r="J12" s="351"/>
      <c r="K12" s="351">
        <v>0</v>
      </c>
      <c r="L12" s="351">
        <v>0</v>
      </c>
      <c r="M12" s="351">
        <v>0</v>
      </c>
      <c r="N12" s="320">
        <f t="shared" si="0"/>
        <v>90</v>
      </c>
      <c r="O12" s="318">
        <f t="shared" si="1"/>
        <v>90</v>
      </c>
    </row>
    <row r="13" spans="1:15" s="25" customFormat="1" ht="12.6" customHeight="1" x14ac:dyDescent="0.2">
      <c r="A13" s="315" t="s">
        <v>187</v>
      </c>
      <c r="B13" s="351">
        <v>0</v>
      </c>
      <c r="C13" s="351">
        <v>0</v>
      </c>
      <c r="D13" s="351">
        <v>0</v>
      </c>
      <c r="E13" s="351"/>
      <c r="F13" s="351"/>
      <c r="G13" s="351"/>
      <c r="H13" s="351"/>
      <c r="I13" s="351"/>
      <c r="J13" s="351"/>
      <c r="K13" s="351">
        <v>0</v>
      </c>
      <c r="L13" s="351">
        <v>0</v>
      </c>
      <c r="M13" s="351">
        <v>0</v>
      </c>
      <c r="N13" s="320">
        <f t="shared" si="0"/>
        <v>0</v>
      </c>
      <c r="O13" s="318" t="str">
        <f t="shared" si="1"/>
        <v/>
      </c>
    </row>
    <row r="14" spans="1:15" s="25" customFormat="1" ht="12.6" customHeight="1" x14ac:dyDescent="0.2">
      <c r="A14" s="315" t="s">
        <v>80</v>
      </c>
      <c r="B14" s="351">
        <v>0</v>
      </c>
      <c r="C14" s="351">
        <v>0</v>
      </c>
      <c r="D14" s="351">
        <v>416</v>
      </c>
      <c r="E14" s="351"/>
      <c r="F14" s="351"/>
      <c r="G14" s="351"/>
      <c r="H14" s="351"/>
      <c r="I14" s="351"/>
      <c r="J14" s="351"/>
      <c r="K14" s="351">
        <v>0</v>
      </c>
      <c r="L14" s="351">
        <v>0</v>
      </c>
      <c r="M14" s="351">
        <v>0</v>
      </c>
      <c r="N14" s="320">
        <f t="shared" si="0"/>
        <v>416</v>
      </c>
      <c r="O14" s="318">
        <f t="shared" si="1"/>
        <v>416</v>
      </c>
    </row>
    <row r="15" spans="1:15" s="25" customFormat="1" ht="12.6" customHeight="1" x14ac:dyDescent="0.2">
      <c r="A15" s="315" t="s">
        <v>188</v>
      </c>
      <c r="B15" s="352">
        <v>0</v>
      </c>
      <c r="C15" s="352">
        <v>132.35</v>
      </c>
      <c r="D15" s="352">
        <v>46.4</v>
      </c>
      <c r="E15" s="352"/>
      <c r="F15" s="352"/>
      <c r="G15" s="352"/>
      <c r="H15" s="352"/>
      <c r="I15" s="352"/>
      <c r="J15" s="352"/>
      <c r="K15" s="352">
        <v>0</v>
      </c>
      <c r="L15" s="352">
        <v>0</v>
      </c>
      <c r="M15" s="352">
        <v>0</v>
      </c>
      <c r="N15" s="353">
        <f t="shared" si="0"/>
        <v>178.75</v>
      </c>
      <c r="O15" s="318">
        <f t="shared" si="1"/>
        <v>89.375</v>
      </c>
    </row>
    <row r="16" spans="1:15" s="25" customFormat="1" ht="12.6" customHeight="1" x14ac:dyDescent="0.2">
      <c r="A16" s="354" t="s">
        <v>216</v>
      </c>
      <c r="B16" s="352">
        <v>0</v>
      </c>
      <c r="C16" s="352"/>
      <c r="D16" s="352"/>
      <c r="E16" s="352"/>
      <c r="F16" s="352"/>
      <c r="G16" s="352"/>
      <c r="H16" s="352"/>
      <c r="I16" s="352"/>
      <c r="J16" s="352"/>
      <c r="K16" s="352">
        <v>0</v>
      </c>
      <c r="L16" s="352">
        <v>0</v>
      </c>
      <c r="M16" s="352">
        <v>0</v>
      </c>
      <c r="N16" s="322">
        <f>SUM(B17:M17)</f>
        <v>0</v>
      </c>
      <c r="O16" s="318" t="str">
        <f t="shared" si="1"/>
        <v/>
      </c>
    </row>
    <row r="17" spans="1:15" s="25" customFormat="1" ht="12.6" customHeight="1" x14ac:dyDescent="0.2">
      <c r="A17" s="121" t="s">
        <v>687</v>
      </c>
      <c r="B17" s="355">
        <v>0</v>
      </c>
      <c r="C17" s="355"/>
      <c r="D17" s="355"/>
      <c r="E17" s="355"/>
      <c r="F17" s="355"/>
      <c r="G17" s="355"/>
      <c r="H17" s="355"/>
      <c r="I17" s="355"/>
      <c r="J17" s="355"/>
      <c r="K17" s="355">
        <v>0</v>
      </c>
      <c r="L17" s="355">
        <v>0</v>
      </c>
      <c r="M17" s="355">
        <v>0</v>
      </c>
      <c r="N17" s="322">
        <f>SUM(B18:M18)</f>
        <v>0</v>
      </c>
      <c r="O17" s="318" t="str">
        <f t="shared" si="1"/>
        <v/>
      </c>
    </row>
    <row r="18" spans="1:15" s="25" customFormat="1" ht="12.6" customHeight="1" x14ac:dyDescent="0.2">
      <c r="A18" s="315" t="s">
        <v>158</v>
      </c>
      <c r="B18" s="356">
        <v>0</v>
      </c>
      <c r="C18" s="356">
        <v>0</v>
      </c>
      <c r="D18" s="356">
        <v>0</v>
      </c>
      <c r="E18" s="356"/>
      <c r="F18" s="356"/>
      <c r="G18" s="356"/>
      <c r="H18" s="356"/>
      <c r="I18" s="356"/>
      <c r="J18" s="356"/>
      <c r="K18" s="356">
        <v>0</v>
      </c>
      <c r="L18" s="356">
        <v>0</v>
      </c>
      <c r="M18" s="356">
        <v>0</v>
      </c>
      <c r="N18" s="320">
        <f t="shared" ref="N18:N46" si="2">SUM(B18:M18)</f>
        <v>0</v>
      </c>
      <c r="O18" s="318" t="str">
        <f t="shared" si="1"/>
        <v/>
      </c>
    </row>
    <row r="19" spans="1:15" s="25" customFormat="1" ht="12.6" customHeight="1" x14ac:dyDescent="0.2">
      <c r="A19" s="315" t="s">
        <v>142</v>
      </c>
      <c r="B19" s="351">
        <v>0</v>
      </c>
      <c r="C19" s="351">
        <v>0</v>
      </c>
      <c r="D19" s="351">
        <v>0</v>
      </c>
      <c r="E19" s="351"/>
      <c r="F19" s="351"/>
      <c r="G19" s="351"/>
      <c r="H19" s="351"/>
      <c r="I19" s="351"/>
      <c r="J19" s="351"/>
      <c r="K19" s="351">
        <v>0</v>
      </c>
      <c r="L19" s="351">
        <v>0</v>
      </c>
      <c r="M19" s="351">
        <v>0</v>
      </c>
      <c r="N19" s="320">
        <f t="shared" si="2"/>
        <v>0</v>
      </c>
      <c r="O19" s="318" t="str">
        <f t="shared" si="1"/>
        <v/>
      </c>
    </row>
    <row r="20" spans="1:15" s="25" customFormat="1" ht="12.6" customHeight="1" x14ac:dyDescent="0.2">
      <c r="A20" s="315" t="s">
        <v>68</v>
      </c>
      <c r="B20" s="351">
        <v>0</v>
      </c>
      <c r="C20" s="351">
        <v>128</v>
      </c>
      <c r="D20" s="351">
        <v>0</v>
      </c>
      <c r="E20" s="351"/>
      <c r="F20" s="351"/>
      <c r="G20" s="351"/>
      <c r="H20" s="351"/>
      <c r="I20" s="351"/>
      <c r="J20" s="351"/>
      <c r="K20" s="351">
        <v>0</v>
      </c>
      <c r="L20" s="351">
        <v>0</v>
      </c>
      <c r="M20" s="351">
        <v>0</v>
      </c>
      <c r="N20" s="320">
        <f t="shared" si="2"/>
        <v>128</v>
      </c>
      <c r="O20" s="318">
        <f t="shared" si="1"/>
        <v>128</v>
      </c>
    </row>
    <row r="21" spans="1:15" s="25" customFormat="1" ht="12.6" customHeight="1" x14ac:dyDescent="0.2">
      <c r="A21" s="315" t="s">
        <v>108</v>
      </c>
      <c r="B21" s="351">
        <v>0</v>
      </c>
      <c r="C21" s="351">
        <v>114.8</v>
      </c>
      <c r="D21" s="351">
        <v>0</v>
      </c>
      <c r="E21" s="351"/>
      <c r="F21" s="351"/>
      <c r="G21" s="351"/>
      <c r="H21" s="351"/>
      <c r="I21" s="351"/>
      <c r="J21" s="351"/>
      <c r="K21" s="351">
        <v>0</v>
      </c>
      <c r="L21" s="351">
        <v>0</v>
      </c>
      <c r="M21" s="351">
        <v>0</v>
      </c>
      <c r="N21" s="320">
        <f t="shared" si="2"/>
        <v>114.8</v>
      </c>
      <c r="O21" s="318">
        <f t="shared" si="1"/>
        <v>114.8</v>
      </c>
    </row>
    <row r="22" spans="1:15" s="25" customFormat="1" ht="12.6" customHeight="1" x14ac:dyDescent="0.2">
      <c r="A22" s="315" t="s">
        <v>83</v>
      </c>
      <c r="B22" s="351">
        <v>0</v>
      </c>
      <c r="C22" s="351">
        <v>0</v>
      </c>
      <c r="D22" s="351">
        <v>78</v>
      </c>
      <c r="E22" s="351"/>
      <c r="F22" s="351"/>
      <c r="G22" s="351"/>
      <c r="H22" s="351"/>
      <c r="I22" s="351"/>
      <c r="J22" s="351"/>
      <c r="K22" s="351">
        <v>0</v>
      </c>
      <c r="L22" s="351">
        <v>0</v>
      </c>
      <c r="M22" s="351">
        <v>0</v>
      </c>
      <c r="N22" s="320">
        <f t="shared" si="2"/>
        <v>78</v>
      </c>
      <c r="O22" s="318">
        <f t="shared" si="1"/>
        <v>78</v>
      </c>
    </row>
    <row r="23" spans="1:15" s="25" customFormat="1" ht="12.6" customHeight="1" x14ac:dyDescent="0.2">
      <c r="A23" s="321" t="s">
        <v>126</v>
      </c>
      <c r="B23" s="351">
        <v>0</v>
      </c>
      <c r="C23" s="351">
        <v>0</v>
      </c>
      <c r="D23" s="351">
        <v>0</v>
      </c>
      <c r="E23" s="351"/>
      <c r="F23" s="351"/>
      <c r="G23" s="351"/>
      <c r="H23" s="351"/>
      <c r="I23" s="351"/>
      <c r="J23" s="351"/>
      <c r="K23" s="351">
        <v>0</v>
      </c>
      <c r="L23" s="351">
        <v>0</v>
      </c>
      <c r="M23" s="351">
        <v>0</v>
      </c>
      <c r="N23" s="322">
        <f t="shared" si="2"/>
        <v>0</v>
      </c>
      <c r="O23" s="318" t="str">
        <f t="shared" si="1"/>
        <v/>
      </c>
    </row>
    <row r="24" spans="1:15" s="25" customFormat="1" ht="12.6" customHeight="1" x14ac:dyDescent="0.2">
      <c r="A24" s="315" t="s">
        <v>69</v>
      </c>
      <c r="B24" s="351">
        <v>190</v>
      </c>
      <c r="C24" s="351">
        <v>0</v>
      </c>
      <c r="D24" s="351">
        <v>0</v>
      </c>
      <c r="E24" s="351"/>
      <c r="F24" s="351"/>
      <c r="G24" s="351"/>
      <c r="H24" s="351"/>
      <c r="I24" s="351"/>
      <c r="J24" s="351"/>
      <c r="K24" s="351">
        <v>0</v>
      </c>
      <c r="L24" s="351">
        <v>0</v>
      </c>
      <c r="M24" s="351">
        <v>0</v>
      </c>
      <c r="N24" s="320">
        <f t="shared" si="2"/>
        <v>190</v>
      </c>
      <c r="O24" s="318">
        <f t="shared" si="1"/>
        <v>190</v>
      </c>
    </row>
    <row r="25" spans="1:15" s="25" customFormat="1" ht="12.6" customHeight="1" x14ac:dyDescent="0.2">
      <c r="A25" s="315" t="s">
        <v>217</v>
      </c>
      <c r="B25" s="351">
        <v>0</v>
      </c>
      <c r="C25" s="351">
        <v>402.04</v>
      </c>
      <c r="D25" s="351">
        <v>0</v>
      </c>
      <c r="E25" s="351"/>
      <c r="F25" s="351"/>
      <c r="G25" s="351"/>
      <c r="H25" s="351"/>
      <c r="I25" s="351"/>
      <c r="J25" s="351"/>
      <c r="K25" s="351">
        <v>0</v>
      </c>
      <c r="L25" s="351">
        <v>0</v>
      </c>
      <c r="M25" s="351">
        <v>0</v>
      </c>
      <c r="N25" s="320">
        <f t="shared" si="2"/>
        <v>402.04</v>
      </c>
      <c r="O25" s="318">
        <f t="shared" si="1"/>
        <v>402.04</v>
      </c>
    </row>
    <row r="26" spans="1:15" s="25" customFormat="1" ht="12.6" customHeight="1" x14ac:dyDescent="0.2">
      <c r="A26" s="315" t="s">
        <v>85</v>
      </c>
      <c r="B26" s="351">
        <v>0</v>
      </c>
      <c r="C26" s="351">
        <v>0</v>
      </c>
      <c r="D26" s="351">
        <v>0</v>
      </c>
      <c r="E26" s="351"/>
      <c r="F26" s="351"/>
      <c r="G26" s="351"/>
      <c r="H26" s="351"/>
      <c r="I26" s="351"/>
      <c r="J26" s="351"/>
      <c r="K26" s="351">
        <v>0</v>
      </c>
      <c r="L26" s="351">
        <v>0</v>
      </c>
      <c r="M26" s="351">
        <v>0</v>
      </c>
      <c r="N26" s="320">
        <f t="shared" si="2"/>
        <v>0</v>
      </c>
      <c r="O26" s="318" t="str">
        <f t="shared" si="1"/>
        <v/>
      </c>
    </row>
    <row r="27" spans="1:15" s="25" customFormat="1" ht="12.6" customHeight="1" x14ac:dyDescent="0.2">
      <c r="A27" s="315" t="s">
        <v>123</v>
      </c>
      <c r="B27" s="351">
        <v>0</v>
      </c>
      <c r="C27" s="351">
        <v>0</v>
      </c>
      <c r="D27" s="351">
        <v>0</v>
      </c>
      <c r="E27" s="351"/>
      <c r="F27" s="351"/>
      <c r="G27" s="351"/>
      <c r="H27" s="351"/>
      <c r="I27" s="351"/>
      <c r="J27" s="351"/>
      <c r="K27" s="351">
        <v>0</v>
      </c>
      <c r="L27" s="351">
        <v>0</v>
      </c>
      <c r="M27" s="351">
        <v>0</v>
      </c>
      <c r="N27" s="320">
        <f t="shared" si="2"/>
        <v>0</v>
      </c>
      <c r="O27" s="318" t="str">
        <f t="shared" si="1"/>
        <v/>
      </c>
    </row>
    <row r="28" spans="1:15" s="25" customFormat="1" ht="12.6" customHeight="1" x14ac:dyDescent="0.2">
      <c r="A28" s="315" t="s">
        <v>181</v>
      </c>
      <c r="B28" s="351">
        <v>0</v>
      </c>
      <c r="C28" s="351">
        <v>0</v>
      </c>
      <c r="D28" s="351">
        <v>0</v>
      </c>
      <c r="E28" s="351"/>
      <c r="F28" s="351"/>
      <c r="G28" s="351"/>
      <c r="H28" s="351"/>
      <c r="I28" s="351"/>
      <c r="J28" s="351"/>
      <c r="K28" s="351">
        <v>0</v>
      </c>
      <c r="L28" s="351">
        <v>0</v>
      </c>
      <c r="M28" s="351">
        <v>0</v>
      </c>
      <c r="N28" s="320">
        <f t="shared" si="2"/>
        <v>0</v>
      </c>
      <c r="O28" s="318" t="str">
        <f t="shared" si="1"/>
        <v/>
      </c>
    </row>
    <row r="29" spans="1:15" s="25" customFormat="1" ht="12.6" customHeight="1" x14ac:dyDescent="0.2">
      <c r="A29" s="325" t="s">
        <v>372</v>
      </c>
      <c r="B29" s="351">
        <v>112.74</v>
      </c>
      <c r="C29" s="351">
        <v>112.74</v>
      </c>
      <c r="D29" s="351">
        <v>112.74</v>
      </c>
      <c r="E29" s="351"/>
      <c r="F29" s="351"/>
      <c r="G29" s="351"/>
      <c r="H29" s="351"/>
      <c r="I29" s="351"/>
      <c r="J29" s="351"/>
      <c r="K29" s="351">
        <v>0</v>
      </c>
      <c r="L29" s="351">
        <v>0</v>
      </c>
      <c r="M29" s="351">
        <v>0</v>
      </c>
      <c r="N29" s="320">
        <f>SUM(B29:M29)</f>
        <v>338.21999999999997</v>
      </c>
      <c r="O29" s="318">
        <f t="shared" si="1"/>
        <v>112.74</v>
      </c>
    </row>
    <row r="30" spans="1:15" s="25" customFormat="1" ht="12.6" customHeight="1" x14ac:dyDescent="0.2">
      <c r="A30" s="315" t="s">
        <v>160</v>
      </c>
      <c r="B30" s="351">
        <v>0</v>
      </c>
      <c r="C30" s="351">
        <v>570</v>
      </c>
      <c r="D30" s="351">
        <v>750</v>
      </c>
      <c r="E30" s="351"/>
      <c r="F30" s="351"/>
      <c r="G30" s="351"/>
      <c r="H30" s="351"/>
      <c r="I30" s="351"/>
      <c r="J30" s="351"/>
      <c r="K30" s="351">
        <v>0</v>
      </c>
      <c r="L30" s="351">
        <v>0</v>
      </c>
      <c r="M30" s="351">
        <v>0</v>
      </c>
      <c r="N30" s="320">
        <f t="shared" si="2"/>
        <v>1320</v>
      </c>
      <c r="O30" s="318">
        <f t="shared" si="1"/>
        <v>660</v>
      </c>
    </row>
    <row r="31" spans="1:15" s="25" customFormat="1" ht="12.6" customHeight="1" x14ac:dyDescent="0.2">
      <c r="A31" s="315" t="s">
        <v>189</v>
      </c>
      <c r="B31" s="351">
        <v>0</v>
      </c>
      <c r="C31" s="351">
        <v>0</v>
      </c>
      <c r="D31" s="351">
        <v>0</v>
      </c>
      <c r="E31" s="351"/>
      <c r="F31" s="351"/>
      <c r="G31" s="351"/>
      <c r="H31" s="351"/>
      <c r="I31" s="351"/>
      <c r="J31" s="351"/>
      <c r="K31" s="351">
        <v>0</v>
      </c>
      <c r="L31" s="351">
        <v>0</v>
      </c>
      <c r="M31" s="351">
        <v>0</v>
      </c>
      <c r="N31" s="320">
        <f t="shared" si="2"/>
        <v>0</v>
      </c>
      <c r="O31" s="318" t="str">
        <f t="shared" si="1"/>
        <v/>
      </c>
    </row>
    <row r="32" spans="1:15" s="25" customFormat="1" ht="12.6" customHeight="1" x14ac:dyDescent="0.2">
      <c r="A32" s="315" t="s">
        <v>190</v>
      </c>
      <c r="B32" s="351">
        <v>0</v>
      </c>
      <c r="C32" s="351">
        <v>0</v>
      </c>
      <c r="D32" s="351">
        <v>0</v>
      </c>
      <c r="E32" s="351"/>
      <c r="F32" s="351"/>
      <c r="G32" s="351"/>
      <c r="H32" s="351"/>
      <c r="I32" s="351"/>
      <c r="J32" s="351"/>
      <c r="K32" s="351">
        <v>0</v>
      </c>
      <c r="L32" s="351">
        <v>0</v>
      </c>
      <c r="M32" s="351">
        <v>0</v>
      </c>
      <c r="N32" s="320">
        <f t="shared" si="2"/>
        <v>0</v>
      </c>
      <c r="O32" s="318" t="str">
        <f t="shared" si="1"/>
        <v/>
      </c>
    </row>
    <row r="33" spans="1:15" s="25" customFormat="1" ht="12.6" customHeight="1" x14ac:dyDescent="0.2">
      <c r="A33" s="315" t="s">
        <v>161</v>
      </c>
      <c r="B33" s="351">
        <v>0</v>
      </c>
      <c r="C33" s="351">
        <v>0</v>
      </c>
      <c r="D33" s="351">
        <v>0</v>
      </c>
      <c r="E33" s="351"/>
      <c r="F33" s="351"/>
      <c r="G33" s="351"/>
      <c r="H33" s="351"/>
      <c r="I33" s="351"/>
      <c r="J33" s="351"/>
      <c r="K33" s="351">
        <v>0</v>
      </c>
      <c r="L33" s="351">
        <v>0</v>
      </c>
      <c r="M33" s="351">
        <v>0</v>
      </c>
      <c r="N33" s="320">
        <f t="shared" si="2"/>
        <v>0</v>
      </c>
      <c r="O33" s="318" t="str">
        <f t="shared" si="1"/>
        <v/>
      </c>
    </row>
    <row r="34" spans="1:15" s="25" customFormat="1" ht="12.6" customHeight="1" x14ac:dyDescent="0.2">
      <c r="A34" s="315" t="s">
        <v>162</v>
      </c>
      <c r="B34" s="351">
        <v>366.2</v>
      </c>
      <c r="C34" s="351">
        <v>198.55</v>
      </c>
      <c r="D34" s="351">
        <v>602.5</v>
      </c>
      <c r="E34" s="351"/>
      <c r="F34" s="351"/>
      <c r="G34" s="351"/>
      <c r="H34" s="351"/>
      <c r="I34" s="351"/>
      <c r="J34" s="351"/>
      <c r="K34" s="351">
        <v>0</v>
      </c>
      <c r="L34" s="351">
        <v>0</v>
      </c>
      <c r="M34" s="351">
        <v>0</v>
      </c>
      <c r="N34" s="320">
        <f t="shared" si="2"/>
        <v>1167.25</v>
      </c>
      <c r="O34" s="318">
        <f t="shared" si="1"/>
        <v>389.08333333333331</v>
      </c>
    </row>
    <row r="35" spans="1:15" s="25" customFormat="1" ht="12.6" customHeight="1" x14ac:dyDescent="0.2">
      <c r="A35" s="315" t="s">
        <v>72</v>
      </c>
      <c r="B35" s="351">
        <v>293.5</v>
      </c>
      <c r="C35" s="351">
        <v>273.31</v>
      </c>
      <c r="D35" s="351">
        <v>290.39</v>
      </c>
      <c r="E35" s="351"/>
      <c r="F35" s="351"/>
      <c r="G35" s="351"/>
      <c r="H35" s="351"/>
      <c r="I35" s="351"/>
      <c r="J35" s="351"/>
      <c r="K35" s="351">
        <v>0</v>
      </c>
      <c r="L35" s="351">
        <v>0</v>
      </c>
      <c r="M35" s="351">
        <v>0</v>
      </c>
      <c r="N35" s="320">
        <f t="shared" si="2"/>
        <v>857.19999999999993</v>
      </c>
      <c r="O35" s="318">
        <f t="shared" si="1"/>
        <v>285.73333333333329</v>
      </c>
    </row>
    <row r="36" spans="1:15" s="25" customFormat="1" ht="12.6" customHeight="1" x14ac:dyDescent="0.2">
      <c r="A36" s="315" t="s">
        <v>98</v>
      </c>
      <c r="B36" s="351">
        <v>0</v>
      </c>
      <c r="C36" s="351">
        <v>0</v>
      </c>
      <c r="D36" s="351">
        <v>0</v>
      </c>
      <c r="E36" s="351"/>
      <c r="F36" s="351"/>
      <c r="G36" s="351"/>
      <c r="H36" s="351"/>
      <c r="I36" s="351"/>
      <c r="J36" s="351"/>
      <c r="K36" s="351">
        <v>0</v>
      </c>
      <c r="L36" s="351">
        <v>0</v>
      </c>
      <c r="M36" s="351">
        <v>0</v>
      </c>
      <c r="N36" s="320">
        <f>SUM(B36:M36)</f>
        <v>0</v>
      </c>
      <c r="O36" s="318" t="str">
        <f t="shared" si="1"/>
        <v/>
      </c>
    </row>
    <row r="37" spans="1:15" s="25" customFormat="1" ht="12.6" customHeight="1" x14ac:dyDescent="0.2">
      <c r="A37" s="315" t="s">
        <v>99</v>
      </c>
      <c r="B37" s="351">
        <v>400</v>
      </c>
      <c r="C37" s="351">
        <v>400</v>
      </c>
      <c r="D37" s="351">
        <v>400</v>
      </c>
      <c r="E37" s="351"/>
      <c r="F37" s="351"/>
      <c r="G37" s="351"/>
      <c r="H37" s="351"/>
      <c r="I37" s="351"/>
      <c r="J37" s="351"/>
      <c r="K37" s="351">
        <v>0</v>
      </c>
      <c r="L37" s="351">
        <v>0</v>
      </c>
      <c r="M37" s="351">
        <v>0</v>
      </c>
      <c r="N37" s="320">
        <f t="shared" si="2"/>
        <v>1200</v>
      </c>
      <c r="O37" s="318">
        <f t="shared" si="1"/>
        <v>400</v>
      </c>
    </row>
    <row r="38" spans="1:15" s="25" customFormat="1" ht="12.6" customHeight="1" x14ac:dyDescent="0.2">
      <c r="A38" s="315" t="s">
        <v>86</v>
      </c>
      <c r="B38" s="351">
        <v>112</v>
      </c>
      <c r="C38" s="351">
        <v>112</v>
      </c>
      <c r="D38" s="351">
        <v>117.08</v>
      </c>
      <c r="E38" s="351"/>
      <c r="F38" s="351"/>
      <c r="G38" s="351"/>
      <c r="H38" s="351"/>
      <c r="I38" s="351"/>
      <c r="J38" s="351"/>
      <c r="K38" s="351">
        <v>0</v>
      </c>
      <c r="L38" s="351">
        <v>0</v>
      </c>
      <c r="M38" s="351">
        <v>0</v>
      </c>
      <c r="N38" s="320">
        <f t="shared" si="2"/>
        <v>341.08</v>
      </c>
      <c r="O38" s="318">
        <f t="shared" si="1"/>
        <v>113.69333333333333</v>
      </c>
    </row>
    <row r="39" spans="1:15" s="25" customFormat="1" ht="12.6" customHeight="1" x14ac:dyDescent="0.2">
      <c r="A39" s="315" t="s">
        <v>75</v>
      </c>
      <c r="B39" s="351">
        <v>392.73</v>
      </c>
      <c r="C39" s="351">
        <v>761.84</v>
      </c>
      <c r="D39" s="351">
        <v>593.04</v>
      </c>
      <c r="E39" s="351"/>
      <c r="F39" s="351"/>
      <c r="G39" s="351"/>
      <c r="H39" s="351"/>
      <c r="I39" s="351"/>
      <c r="J39" s="351"/>
      <c r="K39" s="351">
        <v>0</v>
      </c>
      <c r="L39" s="351">
        <v>0</v>
      </c>
      <c r="M39" s="351">
        <v>0</v>
      </c>
      <c r="N39" s="320">
        <f t="shared" si="2"/>
        <v>1747.6100000000001</v>
      </c>
      <c r="O39" s="318">
        <f t="shared" si="1"/>
        <v>582.53666666666675</v>
      </c>
    </row>
    <row r="40" spans="1:15" s="25" customFormat="1" ht="12.6" customHeight="1" x14ac:dyDescent="0.2">
      <c r="A40" s="315" t="s">
        <v>226</v>
      </c>
      <c r="B40" s="351">
        <v>0</v>
      </c>
      <c r="C40" s="351">
        <v>0</v>
      </c>
      <c r="D40" s="351">
        <v>0</v>
      </c>
      <c r="E40" s="351"/>
      <c r="F40" s="351"/>
      <c r="G40" s="351"/>
      <c r="H40" s="351"/>
      <c r="I40" s="351"/>
      <c r="J40" s="351"/>
      <c r="K40" s="351">
        <v>0</v>
      </c>
      <c r="L40" s="351">
        <v>0</v>
      </c>
      <c r="M40" s="351">
        <v>0</v>
      </c>
      <c r="N40" s="320">
        <f t="shared" si="2"/>
        <v>0</v>
      </c>
      <c r="O40" s="318" t="str">
        <f t="shared" si="1"/>
        <v/>
      </c>
    </row>
    <row r="41" spans="1:15" s="25" customFormat="1" ht="12.6" customHeight="1" x14ac:dyDescent="0.2">
      <c r="A41" s="315" t="s">
        <v>211</v>
      </c>
      <c r="B41" s="351">
        <v>0</v>
      </c>
      <c r="C41" s="351">
        <v>0</v>
      </c>
      <c r="D41" s="351">
        <v>0</v>
      </c>
      <c r="E41" s="351"/>
      <c r="F41" s="351"/>
      <c r="G41" s="351"/>
      <c r="H41" s="351"/>
      <c r="I41" s="351"/>
      <c r="J41" s="351"/>
      <c r="K41" s="351">
        <v>0</v>
      </c>
      <c r="L41" s="351">
        <v>0</v>
      </c>
      <c r="M41" s="351">
        <v>0</v>
      </c>
      <c r="N41" s="320">
        <f t="shared" si="2"/>
        <v>0</v>
      </c>
      <c r="O41" s="318" t="str">
        <f t="shared" si="1"/>
        <v/>
      </c>
    </row>
    <row r="42" spans="1:15" s="25" customFormat="1" ht="12.6" customHeight="1" x14ac:dyDescent="0.2">
      <c r="A42" s="315" t="s">
        <v>269</v>
      </c>
      <c r="B42" s="351">
        <v>0</v>
      </c>
      <c r="C42" s="351">
        <v>0</v>
      </c>
      <c r="D42" s="351">
        <v>0</v>
      </c>
      <c r="E42" s="351"/>
      <c r="F42" s="351"/>
      <c r="G42" s="351"/>
      <c r="H42" s="351"/>
      <c r="I42" s="351"/>
      <c r="J42" s="351"/>
      <c r="K42" s="351">
        <v>0</v>
      </c>
      <c r="L42" s="351">
        <v>0</v>
      </c>
      <c r="M42" s="351">
        <v>0</v>
      </c>
      <c r="N42" s="320">
        <f t="shared" si="2"/>
        <v>0</v>
      </c>
      <c r="O42" s="318" t="str">
        <f t="shared" si="1"/>
        <v/>
      </c>
    </row>
    <row r="43" spans="1:15" s="25" customFormat="1" ht="12.6" customHeight="1" x14ac:dyDescent="0.2">
      <c r="A43" s="315" t="s">
        <v>79</v>
      </c>
      <c r="B43" s="351">
        <v>43.5</v>
      </c>
      <c r="C43" s="351">
        <v>42</v>
      </c>
      <c r="D43" s="351">
        <v>43.5</v>
      </c>
      <c r="E43" s="351"/>
      <c r="F43" s="351"/>
      <c r="G43" s="351"/>
      <c r="H43" s="351"/>
      <c r="I43" s="351"/>
      <c r="J43" s="351"/>
      <c r="K43" s="351">
        <v>0</v>
      </c>
      <c r="L43" s="351">
        <v>0</v>
      </c>
      <c r="M43" s="351">
        <v>0</v>
      </c>
      <c r="N43" s="320">
        <f t="shared" si="2"/>
        <v>129</v>
      </c>
      <c r="O43" s="318">
        <f t="shared" si="1"/>
        <v>43</v>
      </c>
    </row>
    <row r="44" spans="1:15" s="25" customFormat="1" ht="12.6" customHeight="1" x14ac:dyDescent="0.2">
      <c r="A44" s="315" t="s">
        <v>81</v>
      </c>
      <c r="B44" s="351">
        <v>148.82</v>
      </c>
      <c r="C44" s="351">
        <v>148.80000000000001</v>
      </c>
      <c r="D44" s="351">
        <v>149.91999999999999</v>
      </c>
      <c r="E44" s="351"/>
      <c r="F44" s="351"/>
      <c r="G44" s="351"/>
      <c r="H44" s="351"/>
      <c r="I44" s="351"/>
      <c r="J44" s="351"/>
      <c r="K44" s="351">
        <v>0</v>
      </c>
      <c r="L44" s="351">
        <v>0</v>
      </c>
      <c r="M44" s="351">
        <v>0</v>
      </c>
      <c r="N44" s="320">
        <f t="shared" si="2"/>
        <v>447.53999999999996</v>
      </c>
      <c r="O44" s="318">
        <f t="shared" si="1"/>
        <v>149.17999999999998</v>
      </c>
    </row>
    <row r="45" spans="1:15" s="25" customFormat="1" ht="12.6" customHeight="1" x14ac:dyDescent="0.2">
      <c r="A45" s="315" t="s">
        <v>87</v>
      </c>
      <c r="B45" s="351">
        <v>6.29</v>
      </c>
      <c r="C45" s="351">
        <v>0.05</v>
      </c>
      <c r="D45" s="351">
        <v>11.04</v>
      </c>
      <c r="E45" s="351"/>
      <c r="F45" s="351"/>
      <c r="G45" s="351"/>
      <c r="H45" s="351"/>
      <c r="I45" s="351"/>
      <c r="J45" s="351"/>
      <c r="K45" s="351">
        <v>0</v>
      </c>
      <c r="L45" s="351">
        <v>0</v>
      </c>
      <c r="M45" s="351">
        <v>0</v>
      </c>
      <c r="N45" s="320">
        <f>SUM(B45:M45)</f>
        <v>17.38</v>
      </c>
      <c r="O45" s="318">
        <f t="shared" si="1"/>
        <v>5.793333333333333</v>
      </c>
    </row>
    <row r="46" spans="1:15" s="25" customFormat="1" ht="12.6" customHeight="1" x14ac:dyDescent="0.2">
      <c r="A46" s="315" t="s">
        <v>451</v>
      </c>
      <c r="B46" s="351">
        <v>0</v>
      </c>
      <c r="C46" s="351">
        <v>0</v>
      </c>
      <c r="D46" s="351">
        <v>0</v>
      </c>
      <c r="E46" s="351"/>
      <c r="F46" s="351"/>
      <c r="G46" s="351"/>
      <c r="H46" s="351"/>
      <c r="I46" s="351"/>
      <c r="J46" s="351"/>
      <c r="K46" s="351">
        <v>0</v>
      </c>
      <c r="L46" s="351">
        <v>0</v>
      </c>
      <c r="M46" s="351">
        <v>0</v>
      </c>
      <c r="N46" s="320">
        <f t="shared" si="2"/>
        <v>0</v>
      </c>
      <c r="O46" s="318" t="str">
        <f t="shared" si="1"/>
        <v/>
      </c>
    </row>
    <row r="47" spans="1:15" s="34" customFormat="1" ht="12.6" customHeight="1" thickBot="1" x14ac:dyDescent="0.25">
      <c r="A47" s="327" t="s">
        <v>1</v>
      </c>
      <c r="B47" s="328">
        <f t="shared" ref="B47:M47" si="3">SUM(B7:B46)</f>
        <v>3267.28</v>
      </c>
      <c r="C47" s="328">
        <f t="shared" si="3"/>
        <v>3486.4800000000005</v>
      </c>
      <c r="D47" s="328">
        <f t="shared" si="3"/>
        <v>4500.6099999999997</v>
      </c>
      <c r="E47" s="328">
        <f t="shared" si="3"/>
        <v>0</v>
      </c>
      <c r="F47" s="328">
        <f t="shared" si="3"/>
        <v>0</v>
      </c>
      <c r="G47" s="328">
        <f t="shared" si="3"/>
        <v>0</v>
      </c>
      <c r="H47" s="328">
        <f t="shared" si="3"/>
        <v>0</v>
      </c>
      <c r="I47" s="328">
        <f t="shared" si="3"/>
        <v>0</v>
      </c>
      <c r="J47" s="328">
        <f t="shared" si="3"/>
        <v>0</v>
      </c>
      <c r="K47" s="328">
        <f t="shared" si="3"/>
        <v>0</v>
      </c>
      <c r="L47" s="328">
        <f t="shared" si="3"/>
        <v>0</v>
      </c>
      <c r="M47" s="328">
        <f t="shared" si="3"/>
        <v>0</v>
      </c>
      <c r="N47" s="328">
        <f>SUM(N7:N46)</f>
        <v>11254.369999999997</v>
      </c>
      <c r="O47" s="329">
        <f>IFERROR(AVERAGEIF(B47:M47,"&gt;0"),"")</f>
        <v>3751.4566666666665</v>
      </c>
    </row>
    <row r="48" spans="1:15" s="34" customFormat="1" ht="12.6" customHeight="1" thickBot="1" x14ac:dyDescent="0.25">
      <c r="A48" s="357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9"/>
    </row>
    <row r="49" spans="1:16" s="25" customFormat="1" ht="12.6" customHeight="1" thickBot="1" x14ac:dyDescent="0.25">
      <c r="A49" s="360" t="s">
        <v>2</v>
      </c>
      <c r="B49" s="361">
        <f t="shared" ref="B49:O49" si="4">B6</f>
        <v>43831</v>
      </c>
      <c r="C49" s="362">
        <f t="shared" si="4"/>
        <v>43862</v>
      </c>
      <c r="D49" s="362">
        <f t="shared" si="4"/>
        <v>43891</v>
      </c>
      <c r="E49" s="362">
        <f t="shared" si="4"/>
        <v>43922</v>
      </c>
      <c r="F49" s="362">
        <f t="shared" si="4"/>
        <v>43952</v>
      </c>
      <c r="G49" s="362">
        <f t="shared" si="4"/>
        <v>43983</v>
      </c>
      <c r="H49" s="362">
        <f t="shared" si="4"/>
        <v>44013</v>
      </c>
      <c r="I49" s="362">
        <f t="shared" si="4"/>
        <v>44044</v>
      </c>
      <c r="J49" s="362">
        <f t="shared" si="4"/>
        <v>44075</v>
      </c>
      <c r="K49" s="362">
        <f t="shared" si="4"/>
        <v>44105</v>
      </c>
      <c r="L49" s="362">
        <f t="shared" si="4"/>
        <v>44136</v>
      </c>
      <c r="M49" s="362">
        <f t="shared" si="4"/>
        <v>44166</v>
      </c>
      <c r="N49" s="363" t="str">
        <f t="shared" si="4"/>
        <v>Total</v>
      </c>
      <c r="O49" s="364" t="str">
        <f t="shared" si="4"/>
        <v>Média</v>
      </c>
    </row>
    <row r="50" spans="1:16" s="25" customFormat="1" ht="12.6" customHeight="1" x14ac:dyDescent="0.2">
      <c r="A50" s="340" t="s">
        <v>5</v>
      </c>
      <c r="B50" s="351">
        <v>0</v>
      </c>
      <c r="C50" s="351">
        <v>4500</v>
      </c>
      <c r="D50" s="351">
        <v>5500</v>
      </c>
      <c r="E50" s="351"/>
      <c r="F50" s="351"/>
      <c r="G50" s="351"/>
      <c r="H50" s="351"/>
      <c r="I50" s="351"/>
      <c r="J50" s="351"/>
      <c r="K50" s="351">
        <v>0</v>
      </c>
      <c r="L50" s="351">
        <v>0</v>
      </c>
      <c r="M50" s="351">
        <v>0</v>
      </c>
      <c r="N50" s="365">
        <f>SUM(B50:M50)</f>
        <v>10000</v>
      </c>
      <c r="O50" s="318">
        <f t="shared" ref="O50:O58" si="5">IFERROR(AVERAGEIF(B50:M50,"&gt;0"),"")</f>
        <v>5000</v>
      </c>
    </row>
    <row r="51" spans="1:16" s="25" customFormat="1" ht="12.6" customHeight="1" x14ac:dyDescent="0.2">
      <c r="A51" s="340" t="s">
        <v>292</v>
      </c>
      <c r="B51" s="351">
        <v>0</v>
      </c>
      <c r="C51" s="351">
        <v>147.62</v>
      </c>
      <c r="D51" s="351">
        <v>0</v>
      </c>
      <c r="E51" s="351"/>
      <c r="F51" s="351"/>
      <c r="G51" s="351"/>
      <c r="H51" s="351"/>
      <c r="I51" s="351"/>
      <c r="J51" s="351"/>
      <c r="K51" s="351">
        <v>0</v>
      </c>
      <c r="L51" s="351">
        <v>0</v>
      </c>
      <c r="M51" s="351">
        <v>0</v>
      </c>
      <c r="N51" s="365">
        <f t="shared" ref="N51:N58" si="6">SUM(B51:M51)</f>
        <v>147.62</v>
      </c>
      <c r="O51" s="318">
        <f t="shared" si="5"/>
        <v>147.62</v>
      </c>
    </row>
    <row r="52" spans="1:16" s="25" customFormat="1" ht="12.6" customHeight="1" x14ac:dyDescent="0.2">
      <c r="A52" s="340" t="s">
        <v>430</v>
      </c>
      <c r="B52" s="351">
        <v>0</v>
      </c>
      <c r="C52" s="351">
        <v>0</v>
      </c>
      <c r="D52" s="351">
        <v>0</v>
      </c>
      <c r="E52" s="351"/>
      <c r="F52" s="351"/>
      <c r="G52" s="351"/>
      <c r="H52" s="351"/>
      <c r="I52" s="351"/>
      <c r="J52" s="351"/>
      <c r="K52" s="351">
        <v>0</v>
      </c>
      <c r="L52" s="351">
        <v>0</v>
      </c>
      <c r="M52" s="351">
        <v>0</v>
      </c>
      <c r="N52" s="366">
        <f t="shared" si="6"/>
        <v>0</v>
      </c>
      <c r="O52" s="318" t="str">
        <f t="shared" si="5"/>
        <v/>
      </c>
    </row>
    <row r="53" spans="1:16" s="25" customFormat="1" ht="12.6" customHeight="1" x14ac:dyDescent="0.2">
      <c r="A53" s="340" t="s">
        <v>148</v>
      </c>
      <c r="B53" s="351">
        <v>0</v>
      </c>
      <c r="C53" s="351">
        <v>0.04</v>
      </c>
      <c r="D53" s="351">
        <v>0</v>
      </c>
      <c r="E53" s="351"/>
      <c r="F53" s="351"/>
      <c r="G53" s="351"/>
      <c r="H53" s="351"/>
      <c r="I53" s="351"/>
      <c r="J53" s="351"/>
      <c r="K53" s="351">
        <v>0</v>
      </c>
      <c r="L53" s="351">
        <v>0</v>
      </c>
      <c r="M53" s="351">
        <v>0</v>
      </c>
      <c r="N53" s="365">
        <f t="shared" si="6"/>
        <v>0.04</v>
      </c>
      <c r="O53" s="318">
        <f t="shared" si="5"/>
        <v>0.04</v>
      </c>
    </row>
    <row r="54" spans="1:16" s="25" customFormat="1" ht="12.6" customHeight="1" x14ac:dyDescent="0.2">
      <c r="A54" s="340" t="s">
        <v>387</v>
      </c>
      <c r="B54" s="351">
        <v>0</v>
      </c>
      <c r="C54" s="351">
        <v>0</v>
      </c>
      <c r="D54" s="351">
        <v>0</v>
      </c>
      <c r="E54" s="351"/>
      <c r="F54" s="351"/>
      <c r="G54" s="351"/>
      <c r="H54" s="351"/>
      <c r="I54" s="351"/>
      <c r="J54" s="351"/>
      <c r="K54" s="351">
        <v>0</v>
      </c>
      <c r="L54" s="351">
        <v>0</v>
      </c>
      <c r="M54" s="351">
        <v>0</v>
      </c>
      <c r="N54" s="365">
        <f t="shared" si="6"/>
        <v>0</v>
      </c>
      <c r="O54" s="318" t="str">
        <f t="shared" si="5"/>
        <v/>
      </c>
    </row>
    <row r="55" spans="1:16" s="25" customFormat="1" ht="12.6" customHeight="1" x14ac:dyDescent="0.2">
      <c r="A55" s="367" t="s">
        <v>61</v>
      </c>
      <c r="B55" s="351">
        <v>1269</v>
      </c>
      <c r="C55" s="351">
        <v>525</v>
      </c>
      <c r="D55" s="351">
        <v>350</v>
      </c>
      <c r="E55" s="351"/>
      <c r="F55" s="351"/>
      <c r="G55" s="351"/>
      <c r="H55" s="351"/>
      <c r="I55" s="351"/>
      <c r="J55" s="351"/>
      <c r="K55" s="351">
        <v>0</v>
      </c>
      <c r="L55" s="351">
        <v>0</v>
      </c>
      <c r="M55" s="351">
        <v>0</v>
      </c>
      <c r="N55" s="365">
        <f t="shared" si="6"/>
        <v>2144</v>
      </c>
      <c r="O55" s="318">
        <f t="shared" si="5"/>
        <v>714.66666666666663</v>
      </c>
    </row>
    <row r="56" spans="1:16" s="25" customFormat="1" ht="12.6" customHeight="1" x14ac:dyDescent="0.2">
      <c r="A56" s="367" t="s">
        <v>671</v>
      </c>
      <c r="B56" s="351"/>
      <c r="C56" s="351"/>
      <c r="D56" s="351">
        <v>940</v>
      </c>
      <c r="E56" s="351"/>
      <c r="F56" s="351"/>
      <c r="G56" s="351"/>
      <c r="H56" s="351"/>
      <c r="I56" s="351"/>
      <c r="J56" s="351"/>
      <c r="K56" s="351">
        <v>0</v>
      </c>
      <c r="L56" s="351">
        <v>0</v>
      </c>
      <c r="M56" s="351">
        <v>0</v>
      </c>
      <c r="N56" s="365"/>
      <c r="O56" s="318">
        <f t="shared" si="5"/>
        <v>940</v>
      </c>
    </row>
    <row r="57" spans="1:16" s="25" customFormat="1" ht="12.6" customHeight="1" x14ac:dyDescent="0.2">
      <c r="A57" s="368" t="s">
        <v>3</v>
      </c>
      <c r="B57" s="351">
        <v>48.35</v>
      </c>
      <c r="C57" s="351">
        <v>38.53</v>
      </c>
      <c r="D57" s="351">
        <v>71</v>
      </c>
      <c r="E57" s="351"/>
      <c r="F57" s="351"/>
      <c r="G57" s="351"/>
      <c r="H57" s="351"/>
      <c r="I57" s="351"/>
      <c r="J57" s="351"/>
      <c r="K57" s="351">
        <v>0</v>
      </c>
      <c r="L57" s="351">
        <v>0</v>
      </c>
      <c r="M57" s="351">
        <v>0</v>
      </c>
      <c r="N57" s="365">
        <f t="shared" si="6"/>
        <v>157.88</v>
      </c>
      <c r="O57" s="318">
        <f t="shared" si="5"/>
        <v>52.626666666666665</v>
      </c>
    </row>
    <row r="58" spans="1:16" s="25" customFormat="1" ht="12.6" customHeight="1" thickBot="1" x14ac:dyDescent="0.25">
      <c r="A58" s="369" t="s">
        <v>1</v>
      </c>
      <c r="B58" s="370">
        <f t="shared" ref="B58:M58" si="7">SUM(B50:B57)</f>
        <v>1317.35</v>
      </c>
      <c r="C58" s="370">
        <f t="shared" si="7"/>
        <v>5211.1899999999996</v>
      </c>
      <c r="D58" s="370">
        <f t="shared" si="7"/>
        <v>6861</v>
      </c>
      <c r="E58" s="370">
        <f t="shared" si="7"/>
        <v>0</v>
      </c>
      <c r="F58" s="370">
        <f t="shared" si="7"/>
        <v>0</v>
      </c>
      <c r="G58" s="370">
        <f t="shared" si="7"/>
        <v>0</v>
      </c>
      <c r="H58" s="370">
        <f t="shared" si="7"/>
        <v>0</v>
      </c>
      <c r="I58" s="370">
        <f t="shared" si="7"/>
        <v>0</v>
      </c>
      <c r="J58" s="370">
        <f t="shared" si="7"/>
        <v>0</v>
      </c>
      <c r="K58" s="370">
        <f t="shared" si="7"/>
        <v>0</v>
      </c>
      <c r="L58" s="370">
        <f t="shared" si="7"/>
        <v>0</v>
      </c>
      <c r="M58" s="370">
        <f t="shared" si="7"/>
        <v>0</v>
      </c>
      <c r="N58" s="370">
        <f t="shared" si="6"/>
        <v>13389.539999999999</v>
      </c>
      <c r="O58" s="344">
        <f t="shared" si="5"/>
        <v>4463.1799999999994</v>
      </c>
    </row>
    <row r="59" spans="1:16" s="25" customFormat="1" ht="12.6" customHeight="1" thickBot="1" x14ac:dyDescent="0.25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2"/>
      <c r="O59" s="373"/>
    </row>
    <row r="60" spans="1:16" s="34" customFormat="1" ht="12.6" customHeight="1" thickBot="1" x14ac:dyDescent="0.25">
      <c r="A60" s="374" t="s">
        <v>9</v>
      </c>
      <c r="B60" s="349">
        <f>'[2]2020'!C10</f>
        <v>11966.33</v>
      </c>
      <c r="C60" s="349">
        <f>'[2]2020'!D10</f>
        <v>13633.18</v>
      </c>
      <c r="D60" s="349">
        <f>'[2]2020'!E10</f>
        <v>16074.72</v>
      </c>
      <c r="E60" s="349">
        <v>0</v>
      </c>
      <c r="F60" s="349">
        <v>0</v>
      </c>
      <c r="G60" s="349">
        <v>0</v>
      </c>
      <c r="H60" s="349">
        <v>0</v>
      </c>
      <c r="I60" s="349">
        <v>0</v>
      </c>
      <c r="J60" s="349">
        <f>'[2]2020'!K10</f>
        <v>0</v>
      </c>
      <c r="K60" s="349">
        <f>'[2]2020'!L10</f>
        <v>0</v>
      </c>
      <c r="L60" s="349">
        <f>'[2]2020'!M10</f>
        <v>0</v>
      </c>
      <c r="M60" s="349">
        <f>'[2]2020'!N10</f>
        <v>0</v>
      </c>
      <c r="N60" s="375"/>
      <c r="O60" s="350"/>
      <c r="P60" s="43"/>
    </row>
    <row r="61" spans="1:16" s="25" customFormat="1" ht="14.1" customHeight="1" x14ac:dyDescent="0.2">
      <c r="N61" s="34"/>
    </row>
    <row r="62" spans="1:16" s="25" customFormat="1" ht="14.1" customHeight="1" x14ac:dyDescent="0.2">
      <c r="N62" s="34"/>
    </row>
    <row r="63" spans="1:16" s="44" customFormat="1" ht="14.1" customHeight="1" x14ac:dyDescent="0.2">
      <c r="N63" s="212"/>
    </row>
  </sheetData>
  <sheetProtection password="E499" sheet="1" objects="1" scenarios="1" selectLockedCells="1" selectUnlockedCells="1"/>
  <mergeCells count="3">
    <mergeCell ref="A1:O1"/>
    <mergeCell ref="A2:O2"/>
    <mergeCell ref="A4:O4"/>
  </mergeCells>
  <printOptions horizontalCentered="1"/>
  <pageMargins left="0.39370078740157483" right="0.39370078740157483" top="0.78740157480314965" bottom="0.39370078740157483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O70"/>
  <sheetViews>
    <sheetView zoomScale="140" zoomScaleNormal="140" workbookViewId="0">
      <selection activeCell="G13" sqref="G13"/>
    </sheetView>
  </sheetViews>
  <sheetFormatPr defaultRowHeight="12.75" x14ac:dyDescent="0.2"/>
  <cols>
    <col min="1" max="1" width="34.85546875" style="44" customWidth="1"/>
    <col min="2" max="2" width="9.85546875" style="44" customWidth="1"/>
    <col min="3" max="3" width="9.5703125" style="44" customWidth="1"/>
    <col min="4" max="4" width="10.28515625" style="44" customWidth="1"/>
    <col min="5" max="5" width="10" style="44" bestFit="1" customWidth="1"/>
    <col min="6" max="6" width="9" style="44" bestFit="1" customWidth="1"/>
    <col min="7" max="7" width="10.7109375" style="44" customWidth="1"/>
    <col min="8" max="9" width="10" style="44" bestFit="1" customWidth="1"/>
    <col min="10" max="10" width="10" style="51" bestFit="1" customWidth="1"/>
    <col min="11" max="11" width="9" style="44" bestFit="1" customWidth="1"/>
    <col min="12" max="12" width="9.85546875" style="44" customWidth="1"/>
    <col min="13" max="13" width="10" style="44" bestFit="1" customWidth="1"/>
    <col min="14" max="14" width="10.85546875" style="212" customWidth="1"/>
    <col min="15" max="15" width="10" style="44" bestFit="1" customWidth="1"/>
    <col min="16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4.1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56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82</v>
      </c>
      <c r="B7" s="27">
        <v>0</v>
      </c>
      <c r="C7" s="27">
        <v>0</v>
      </c>
      <c r="D7" s="27">
        <v>0</v>
      </c>
      <c r="E7" s="27"/>
      <c r="F7" s="27"/>
      <c r="G7" s="27"/>
      <c r="H7" s="27"/>
      <c r="I7" s="27"/>
      <c r="J7" s="27"/>
      <c r="K7" s="27">
        <v>0</v>
      </c>
      <c r="L7" s="27">
        <v>0</v>
      </c>
      <c r="M7" s="27">
        <v>0</v>
      </c>
      <c r="N7" s="179">
        <f t="shared" ref="N7:N54" si="0">SUM(B7:M7)</f>
        <v>0</v>
      </c>
      <c r="O7" s="104" t="str">
        <f>IFERROR(AVERAGEIF(B7:M7,"&gt;0"),"")</f>
        <v/>
      </c>
    </row>
    <row r="8" spans="1:15" s="25" customFormat="1" ht="12.6" customHeight="1" x14ac:dyDescent="0.2">
      <c r="A8" s="103" t="s">
        <v>222</v>
      </c>
      <c r="B8" s="27">
        <v>0</v>
      </c>
      <c r="C8" s="27">
        <v>0</v>
      </c>
      <c r="D8" s="27">
        <v>0</v>
      </c>
      <c r="E8" s="27"/>
      <c r="F8" s="27"/>
      <c r="G8" s="27"/>
      <c r="H8" s="27"/>
      <c r="I8" s="27"/>
      <c r="J8" s="27"/>
      <c r="K8" s="27">
        <v>0</v>
      </c>
      <c r="L8" s="27">
        <v>0</v>
      </c>
      <c r="M8" s="27">
        <v>0</v>
      </c>
      <c r="N8" s="179">
        <f t="shared" si="0"/>
        <v>0</v>
      </c>
      <c r="O8" s="104" t="str">
        <f t="shared" ref="O8:O54" si="1">IFERROR(AVERAGEIF(B8:M8,"&gt;0"),"")</f>
        <v/>
      </c>
    </row>
    <row r="9" spans="1:15" s="25" customFormat="1" ht="12.6" customHeight="1" x14ac:dyDescent="0.2">
      <c r="A9" s="103" t="s">
        <v>122</v>
      </c>
      <c r="B9" s="27">
        <v>0</v>
      </c>
      <c r="C9" s="27">
        <v>0</v>
      </c>
      <c r="D9" s="27">
        <v>0</v>
      </c>
      <c r="E9" s="27"/>
      <c r="F9" s="27"/>
      <c r="G9" s="27"/>
      <c r="H9" s="27"/>
      <c r="I9" s="27"/>
      <c r="J9" s="27"/>
      <c r="K9" s="27">
        <v>0</v>
      </c>
      <c r="L9" s="27">
        <v>0</v>
      </c>
      <c r="M9" s="27">
        <v>0</v>
      </c>
      <c r="N9" s="17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113</v>
      </c>
      <c r="B10" s="27">
        <v>0</v>
      </c>
      <c r="C10" s="27">
        <v>199.9</v>
      </c>
      <c r="D10" s="27">
        <v>0</v>
      </c>
      <c r="E10" s="27"/>
      <c r="F10" s="27"/>
      <c r="G10" s="27"/>
      <c r="H10" s="27"/>
      <c r="I10" s="27"/>
      <c r="J10" s="27"/>
      <c r="K10" s="27">
        <v>0</v>
      </c>
      <c r="L10" s="27">
        <v>0</v>
      </c>
      <c r="M10" s="27">
        <v>0</v>
      </c>
      <c r="N10" s="179">
        <f t="shared" si="0"/>
        <v>199.9</v>
      </c>
      <c r="O10" s="104">
        <f t="shared" si="1"/>
        <v>199.9</v>
      </c>
    </row>
    <row r="11" spans="1:15" s="25" customFormat="1" ht="12.6" customHeight="1" x14ac:dyDescent="0.2">
      <c r="A11" s="103" t="s">
        <v>509</v>
      </c>
      <c r="B11" s="27">
        <v>0</v>
      </c>
      <c r="C11" s="27">
        <v>0</v>
      </c>
      <c r="D11" s="27">
        <v>0</v>
      </c>
      <c r="E11" s="27"/>
      <c r="F11" s="27"/>
      <c r="G11" s="27"/>
      <c r="H11" s="27"/>
      <c r="I11" s="27"/>
      <c r="J11" s="27"/>
      <c r="K11" s="27">
        <v>0</v>
      </c>
      <c r="L11" s="27">
        <v>0</v>
      </c>
      <c r="M11" s="27">
        <v>0</v>
      </c>
      <c r="N11" s="17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625</v>
      </c>
      <c r="B12" s="27">
        <v>4183</v>
      </c>
      <c r="C12" s="27"/>
      <c r="D12" s="27">
        <v>0</v>
      </c>
      <c r="E12" s="27"/>
      <c r="F12" s="27"/>
      <c r="G12" s="27"/>
      <c r="H12" s="27"/>
      <c r="I12" s="27"/>
      <c r="J12" s="27"/>
      <c r="K12" s="27">
        <v>0</v>
      </c>
      <c r="L12" s="27">
        <v>0</v>
      </c>
      <c r="M12" s="27">
        <v>0</v>
      </c>
      <c r="N12" s="179">
        <f t="shared" si="0"/>
        <v>4183</v>
      </c>
      <c r="O12" s="104">
        <f t="shared" si="1"/>
        <v>4183</v>
      </c>
    </row>
    <row r="13" spans="1:15" s="25" customFormat="1" ht="12.6" customHeight="1" x14ac:dyDescent="0.2">
      <c r="A13" s="103" t="s">
        <v>309</v>
      </c>
      <c r="B13" s="27">
        <v>0</v>
      </c>
      <c r="C13" s="27">
        <v>0</v>
      </c>
      <c r="D13" s="27">
        <v>0</v>
      </c>
      <c r="E13" s="27"/>
      <c r="F13" s="27"/>
      <c r="G13" s="27"/>
      <c r="H13" s="27"/>
      <c r="I13" s="27"/>
      <c r="J13" s="27"/>
      <c r="K13" s="27">
        <v>0</v>
      </c>
      <c r="L13" s="27">
        <v>0</v>
      </c>
      <c r="M13" s="27">
        <v>0</v>
      </c>
      <c r="N13" s="219">
        <f t="shared" si="0"/>
        <v>0</v>
      </c>
      <c r="O13" s="104" t="str">
        <f t="shared" si="1"/>
        <v/>
      </c>
    </row>
    <row r="14" spans="1:15" s="25" customFormat="1" ht="12.6" customHeight="1" x14ac:dyDescent="0.2">
      <c r="A14" s="103" t="s">
        <v>301</v>
      </c>
      <c r="B14" s="27">
        <v>0</v>
      </c>
      <c r="C14" s="27">
        <v>0</v>
      </c>
      <c r="D14" s="27">
        <v>0</v>
      </c>
      <c r="E14" s="27"/>
      <c r="F14" s="27"/>
      <c r="G14" s="27"/>
      <c r="H14" s="27"/>
      <c r="I14" s="27"/>
      <c r="J14" s="27"/>
      <c r="K14" s="27">
        <v>0</v>
      </c>
      <c r="L14" s="27">
        <v>0</v>
      </c>
      <c r="M14" s="27">
        <v>0</v>
      </c>
      <c r="N14" s="179">
        <f>SUM(B14:M14)</f>
        <v>0</v>
      </c>
      <c r="O14" s="104" t="str">
        <f t="shared" si="1"/>
        <v/>
      </c>
    </row>
    <row r="15" spans="1:15" s="25" customFormat="1" ht="12.6" customHeight="1" x14ac:dyDescent="0.2">
      <c r="A15" s="103" t="s">
        <v>131</v>
      </c>
      <c r="B15" s="27">
        <v>0</v>
      </c>
      <c r="C15" s="27">
        <v>0</v>
      </c>
      <c r="D15" s="27">
        <v>0</v>
      </c>
      <c r="E15" s="27"/>
      <c r="F15" s="27"/>
      <c r="G15" s="27"/>
      <c r="H15" s="27"/>
      <c r="I15" s="27"/>
      <c r="J15" s="27"/>
      <c r="K15" s="27">
        <v>0</v>
      </c>
      <c r="L15" s="27">
        <v>0</v>
      </c>
      <c r="M15" s="27">
        <v>0</v>
      </c>
      <c r="N15" s="179">
        <f>SUM(B15:M15)</f>
        <v>0</v>
      </c>
      <c r="O15" s="104" t="str">
        <f t="shared" si="1"/>
        <v/>
      </c>
    </row>
    <row r="16" spans="1:15" s="25" customFormat="1" ht="12.6" customHeight="1" x14ac:dyDescent="0.2">
      <c r="A16" s="103" t="s">
        <v>154</v>
      </c>
      <c r="B16" s="27">
        <v>0</v>
      </c>
      <c r="C16" s="27">
        <v>0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>
        <v>0</v>
      </c>
      <c r="M16" s="27">
        <v>0</v>
      </c>
      <c r="N16" s="179">
        <f t="shared" si="0"/>
        <v>0</v>
      </c>
      <c r="O16" s="104" t="str">
        <f t="shared" si="1"/>
        <v/>
      </c>
    </row>
    <row r="17" spans="1:15" s="25" customFormat="1" ht="12.6" customHeight="1" x14ac:dyDescent="0.2">
      <c r="A17" s="103" t="s">
        <v>255</v>
      </c>
      <c r="B17" s="27">
        <v>250</v>
      </c>
      <c r="C17" s="27">
        <v>0</v>
      </c>
      <c r="D17" s="27">
        <v>1110</v>
      </c>
      <c r="E17" s="27"/>
      <c r="F17" s="27"/>
      <c r="G17" s="27"/>
      <c r="H17" s="27"/>
      <c r="I17" s="27"/>
      <c r="J17" s="27"/>
      <c r="K17" s="27">
        <v>0</v>
      </c>
      <c r="L17" s="27">
        <v>0</v>
      </c>
      <c r="M17" s="27">
        <v>0</v>
      </c>
      <c r="N17" s="179">
        <f t="shared" si="0"/>
        <v>1360</v>
      </c>
      <c r="O17" s="104">
        <f t="shared" si="1"/>
        <v>680</v>
      </c>
    </row>
    <row r="18" spans="1:15" s="25" customFormat="1" ht="12.6" customHeight="1" x14ac:dyDescent="0.2">
      <c r="A18" s="103" t="s">
        <v>492</v>
      </c>
      <c r="B18" s="27">
        <v>0</v>
      </c>
      <c r="C18" s="27">
        <v>515.62</v>
      </c>
      <c r="D18" s="27">
        <v>516.01</v>
      </c>
      <c r="E18" s="27"/>
      <c r="F18" s="27"/>
      <c r="G18" s="27"/>
      <c r="H18" s="27"/>
      <c r="I18" s="27"/>
      <c r="J18" s="27"/>
      <c r="K18" s="27">
        <v>0</v>
      </c>
      <c r="L18" s="27">
        <v>0</v>
      </c>
      <c r="M18" s="27">
        <v>0</v>
      </c>
      <c r="N18" s="179">
        <f t="shared" si="0"/>
        <v>1031.6300000000001</v>
      </c>
      <c r="O18" s="104">
        <f t="shared" si="1"/>
        <v>515.81500000000005</v>
      </c>
    </row>
    <row r="19" spans="1:15" s="25" customFormat="1" ht="12.6" customHeight="1" x14ac:dyDescent="0.2">
      <c r="A19" s="103" t="s">
        <v>245</v>
      </c>
      <c r="B19" s="27">
        <v>0</v>
      </c>
      <c r="C19" s="27">
        <v>0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>
        <v>0</v>
      </c>
      <c r="M19" s="27">
        <v>0</v>
      </c>
      <c r="N19" s="179">
        <f t="shared" si="0"/>
        <v>0</v>
      </c>
      <c r="O19" s="104" t="str">
        <f t="shared" si="1"/>
        <v/>
      </c>
    </row>
    <row r="20" spans="1:15" s="25" customFormat="1" ht="12.6" customHeight="1" x14ac:dyDescent="0.2">
      <c r="A20" s="103" t="s">
        <v>67</v>
      </c>
      <c r="B20" s="27">
        <v>119</v>
      </c>
      <c r="C20" s="27">
        <v>241.3</v>
      </c>
      <c r="D20" s="27">
        <v>103.85</v>
      </c>
      <c r="E20" s="27"/>
      <c r="F20" s="27"/>
      <c r="G20" s="27"/>
      <c r="H20" s="27"/>
      <c r="I20" s="27"/>
      <c r="J20" s="27"/>
      <c r="K20" s="27">
        <v>0</v>
      </c>
      <c r="L20" s="27">
        <v>0</v>
      </c>
      <c r="M20" s="27">
        <v>0</v>
      </c>
      <c r="N20" s="179">
        <f t="shared" si="0"/>
        <v>464.15</v>
      </c>
      <c r="O20" s="104">
        <f t="shared" si="1"/>
        <v>154.71666666666667</v>
      </c>
    </row>
    <row r="21" spans="1:15" s="25" customFormat="1" ht="12.6" customHeight="1" x14ac:dyDescent="0.2">
      <c r="A21" s="103" t="s">
        <v>338</v>
      </c>
      <c r="B21" s="27">
        <v>160</v>
      </c>
      <c r="C21" s="27">
        <v>0</v>
      </c>
      <c r="D21" s="27">
        <v>0</v>
      </c>
      <c r="E21" s="27"/>
      <c r="F21" s="27"/>
      <c r="G21" s="27"/>
      <c r="H21" s="27"/>
      <c r="I21" s="27"/>
      <c r="J21" s="27"/>
      <c r="K21" s="27">
        <v>0</v>
      </c>
      <c r="L21" s="27">
        <v>0</v>
      </c>
      <c r="M21" s="27">
        <v>0</v>
      </c>
      <c r="N21" s="179">
        <f>SUM(B21:M21)</f>
        <v>160</v>
      </c>
      <c r="O21" s="104">
        <f t="shared" si="1"/>
        <v>160</v>
      </c>
    </row>
    <row r="22" spans="1:15" s="25" customFormat="1" ht="12.6" customHeight="1" x14ac:dyDescent="0.2">
      <c r="A22" s="103" t="s">
        <v>78</v>
      </c>
      <c r="B22" s="27">
        <v>250</v>
      </c>
      <c r="C22" s="27">
        <v>250</v>
      </c>
      <c r="D22" s="27">
        <v>250</v>
      </c>
      <c r="E22" s="27"/>
      <c r="F22" s="27"/>
      <c r="G22" s="27"/>
      <c r="H22" s="27"/>
      <c r="I22" s="27"/>
      <c r="J22" s="27"/>
      <c r="K22" s="27">
        <v>0</v>
      </c>
      <c r="L22" s="27">
        <v>0</v>
      </c>
      <c r="M22" s="27">
        <v>0</v>
      </c>
      <c r="N22" s="179">
        <f t="shared" si="0"/>
        <v>750</v>
      </c>
      <c r="O22" s="104">
        <f t="shared" si="1"/>
        <v>250</v>
      </c>
    </row>
    <row r="23" spans="1:15" s="25" customFormat="1" ht="12.6" customHeight="1" x14ac:dyDescent="0.2">
      <c r="A23" s="103" t="s">
        <v>158</v>
      </c>
      <c r="B23" s="27">
        <v>0</v>
      </c>
      <c r="C23" s="27">
        <v>500</v>
      </c>
      <c r="D23" s="27">
        <v>4640</v>
      </c>
      <c r="E23" s="27"/>
      <c r="F23" s="27"/>
      <c r="G23" s="27"/>
      <c r="H23" s="27"/>
      <c r="I23" s="27"/>
      <c r="J23" s="27"/>
      <c r="K23" s="27">
        <v>0</v>
      </c>
      <c r="L23" s="27">
        <v>0</v>
      </c>
      <c r="M23" s="27">
        <v>0</v>
      </c>
      <c r="N23" s="179">
        <f t="shared" si="0"/>
        <v>5140</v>
      </c>
      <c r="O23" s="104">
        <f t="shared" si="1"/>
        <v>2570</v>
      </c>
    </row>
    <row r="24" spans="1:15" s="25" customFormat="1" ht="12.6" customHeight="1" x14ac:dyDescent="0.2">
      <c r="A24" s="103" t="s">
        <v>196</v>
      </c>
      <c r="B24" s="27">
        <v>0</v>
      </c>
      <c r="C24" s="27">
        <v>0</v>
      </c>
      <c r="D24" s="27">
        <v>0</v>
      </c>
      <c r="E24" s="27"/>
      <c r="F24" s="27"/>
      <c r="G24" s="27"/>
      <c r="H24" s="27"/>
      <c r="I24" s="27"/>
      <c r="J24" s="27"/>
      <c r="K24" s="27">
        <v>0</v>
      </c>
      <c r="L24" s="27">
        <v>0</v>
      </c>
      <c r="M24" s="27">
        <v>0</v>
      </c>
      <c r="N24" s="179">
        <f t="shared" si="0"/>
        <v>0</v>
      </c>
      <c r="O24" s="104" t="str">
        <f t="shared" si="1"/>
        <v/>
      </c>
    </row>
    <row r="25" spans="1:15" s="25" customFormat="1" ht="12.6" customHeight="1" x14ac:dyDescent="0.2">
      <c r="A25" s="103" t="s">
        <v>165</v>
      </c>
      <c r="B25" s="27">
        <v>0</v>
      </c>
      <c r="C25" s="27">
        <v>0</v>
      </c>
      <c r="D25" s="27">
        <v>360</v>
      </c>
      <c r="E25" s="27"/>
      <c r="F25" s="27"/>
      <c r="G25" s="27"/>
      <c r="H25" s="27"/>
      <c r="I25" s="27"/>
      <c r="J25" s="27"/>
      <c r="K25" s="27">
        <v>0</v>
      </c>
      <c r="L25" s="27">
        <v>0</v>
      </c>
      <c r="M25" s="27">
        <v>0</v>
      </c>
      <c r="N25" s="179">
        <f t="shared" si="0"/>
        <v>360</v>
      </c>
      <c r="O25" s="104">
        <f t="shared" si="1"/>
        <v>360</v>
      </c>
    </row>
    <row r="26" spans="1:15" s="25" customFormat="1" ht="12.6" customHeight="1" x14ac:dyDescent="0.2">
      <c r="A26" s="115" t="s">
        <v>68</v>
      </c>
      <c r="B26" s="27">
        <v>85.6</v>
      </c>
      <c r="C26" s="27">
        <v>850.65</v>
      </c>
      <c r="D26" s="27">
        <v>173.4</v>
      </c>
      <c r="E26" s="27"/>
      <c r="F26" s="27"/>
      <c r="G26" s="27"/>
      <c r="H26" s="27"/>
      <c r="I26" s="27"/>
      <c r="J26" s="27"/>
      <c r="K26" s="27">
        <v>0</v>
      </c>
      <c r="L26" s="27">
        <v>0</v>
      </c>
      <c r="M26" s="27">
        <v>0</v>
      </c>
      <c r="N26" s="179">
        <f t="shared" si="0"/>
        <v>1109.6500000000001</v>
      </c>
      <c r="O26" s="104">
        <f t="shared" si="1"/>
        <v>369.88333333333338</v>
      </c>
    </row>
    <row r="27" spans="1:15" s="25" customFormat="1" ht="12.6" customHeight="1" x14ac:dyDescent="0.2">
      <c r="A27" s="115" t="s">
        <v>645</v>
      </c>
      <c r="B27" s="27">
        <v>0</v>
      </c>
      <c r="C27" s="27">
        <v>0</v>
      </c>
      <c r="D27" s="27">
        <v>0</v>
      </c>
      <c r="E27" s="27"/>
      <c r="F27" s="27"/>
      <c r="G27" s="27"/>
      <c r="H27" s="27"/>
      <c r="I27" s="27"/>
      <c r="J27" s="27"/>
      <c r="K27" s="27">
        <v>0</v>
      </c>
      <c r="L27" s="27">
        <v>0</v>
      </c>
      <c r="M27" s="27">
        <v>0</v>
      </c>
      <c r="N27" s="179">
        <f t="shared" si="0"/>
        <v>0</v>
      </c>
      <c r="O27" s="104" t="str">
        <f t="shared" si="1"/>
        <v/>
      </c>
    </row>
    <row r="28" spans="1:15" s="25" customFormat="1" ht="12.6" customHeight="1" x14ac:dyDescent="0.2">
      <c r="A28" s="115" t="s">
        <v>77</v>
      </c>
      <c r="B28" s="27">
        <v>0</v>
      </c>
      <c r="C28" s="27">
        <v>0</v>
      </c>
      <c r="D28" s="27">
        <v>0</v>
      </c>
      <c r="E28" s="27"/>
      <c r="F28" s="27"/>
      <c r="G28" s="27"/>
      <c r="H28" s="27"/>
      <c r="I28" s="27"/>
      <c r="J28" s="27"/>
      <c r="K28" s="27">
        <v>0</v>
      </c>
      <c r="L28" s="27">
        <v>0</v>
      </c>
      <c r="M28" s="27">
        <v>0</v>
      </c>
      <c r="N28" s="179">
        <f t="shared" si="0"/>
        <v>0</v>
      </c>
      <c r="O28" s="104" t="str">
        <f t="shared" si="1"/>
        <v/>
      </c>
    </row>
    <row r="29" spans="1:15" s="25" customFormat="1" ht="12.6" customHeight="1" x14ac:dyDescent="0.2">
      <c r="A29" s="115" t="s">
        <v>111</v>
      </c>
      <c r="B29" s="27">
        <v>0</v>
      </c>
      <c r="C29" s="27">
        <v>0</v>
      </c>
      <c r="D29" s="27">
        <v>287.17</v>
      </c>
      <c r="E29" s="27"/>
      <c r="F29" s="27"/>
      <c r="G29" s="27"/>
      <c r="H29" s="27"/>
      <c r="I29" s="27"/>
      <c r="J29" s="27"/>
      <c r="K29" s="27">
        <v>0</v>
      </c>
      <c r="L29" s="27">
        <v>0</v>
      </c>
      <c r="M29" s="27">
        <v>0</v>
      </c>
      <c r="N29" s="179">
        <f t="shared" si="0"/>
        <v>287.17</v>
      </c>
      <c r="O29" s="104">
        <f t="shared" si="1"/>
        <v>287.17</v>
      </c>
    </row>
    <row r="30" spans="1:15" s="25" customFormat="1" ht="12.6" customHeight="1" x14ac:dyDescent="0.2">
      <c r="A30" s="115" t="s">
        <v>126</v>
      </c>
      <c r="B30" s="27">
        <v>0</v>
      </c>
      <c r="C30" s="27">
        <v>0</v>
      </c>
      <c r="D30" s="27">
        <v>0</v>
      </c>
      <c r="E30" s="27"/>
      <c r="F30" s="27"/>
      <c r="G30" s="27"/>
      <c r="H30" s="27"/>
      <c r="I30" s="27"/>
      <c r="J30" s="27"/>
      <c r="K30" s="27">
        <v>0</v>
      </c>
      <c r="L30" s="27">
        <v>0</v>
      </c>
      <c r="M30" s="27">
        <v>0</v>
      </c>
      <c r="N30" s="179">
        <f t="shared" si="0"/>
        <v>0</v>
      </c>
      <c r="O30" s="104" t="str">
        <f t="shared" si="1"/>
        <v/>
      </c>
    </row>
    <row r="31" spans="1:15" s="25" customFormat="1" ht="12.6" customHeight="1" x14ac:dyDescent="0.2">
      <c r="A31" s="115" t="s">
        <v>69</v>
      </c>
      <c r="B31" s="27">
        <v>0</v>
      </c>
      <c r="C31" s="27">
        <v>0</v>
      </c>
      <c r="D31" s="27">
        <v>0</v>
      </c>
      <c r="E31" s="27"/>
      <c r="F31" s="27"/>
      <c r="G31" s="27"/>
      <c r="H31" s="27"/>
      <c r="I31" s="27"/>
      <c r="J31" s="27"/>
      <c r="K31" s="27">
        <v>0</v>
      </c>
      <c r="L31" s="27">
        <v>0</v>
      </c>
      <c r="M31" s="27">
        <v>0</v>
      </c>
      <c r="N31" s="179">
        <f t="shared" si="0"/>
        <v>0</v>
      </c>
      <c r="O31" s="104" t="str">
        <f t="shared" si="1"/>
        <v/>
      </c>
    </row>
    <row r="32" spans="1:15" s="25" customFormat="1" ht="12.6" customHeight="1" x14ac:dyDescent="0.2">
      <c r="A32" s="115" t="s">
        <v>413</v>
      </c>
      <c r="B32" s="27">
        <v>0</v>
      </c>
      <c r="C32" s="27">
        <v>0</v>
      </c>
      <c r="D32" s="27">
        <v>0</v>
      </c>
      <c r="E32" s="27"/>
      <c r="F32" s="27"/>
      <c r="G32" s="27"/>
      <c r="H32" s="27"/>
      <c r="I32" s="27"/>
      <c r="J32" s="27"/>
      <c r="K32" s="27">
        <v>0</v>
      </c>
      <c r="L32" s="27">
        <v>0</v>
      </c>
      <c r="M32" s="27">
        <v>0</v>
      </c>
      <c r="N32" s="179">
        <f>SUM(B32:M32)</f>
        <v>0</v>
      </c>
      <c r="O32" s="104" t="str">
        <f t="shared" si="1"/>
        <v/>
      </c>
    </row>
    <row r="33" spans="1:15" s="25" customFormat="1" ht="12.6" customHeight="1" x14ac:dyDescent="0.2">
      <c r="A33" s="115" t="s">
        <v>76</v>
      </c>
      <c r="B33" s="27">
        <v>0</v>
      </c>
      <c r="C33" s="27">
        <v>0</v>
      </c>
      <c r="D33" s="27">
        <v>639</v>
      </c>
      <c r="E33" s="27"/>
      <c r="F33" s="27"/>
      <c r="G33" s="27"/>
      <c r="H33" s="27"/>
      <c r="I33" s="27"/>
      <c r="J33" s="27"/>
      <c r="K33" s="27">
        <v>0</v>
      </c>
      <c r="L33" s="27">
        <v>0</v>
      </c>
      <c r="M33" s="27">
        <v>0</v>
      </c>
      <c r="N33" s="179">
        <f t="shared" si="0"/>
        <v>639</v>
      </c>
      <c r="O33" s="104">
        <f t="shared" si="1"/>
        <v>639</v>
      </c>
    </row>
    <row r="34" spans="1:15" s="25" customFormat="1" ht="12.6" customHeight="1" x14ac:dyDescent="0.2">
      <c r="A34" s="115" t="s">
        <v>494</v>
      </c>
      <c r="B34" s="27">
        <v>0</v>
      </c>
      <c r="C34" s="27">
        <v>0</v>
      </c>
      <c r="D34" s="27">
        <v>760</v>
      </c>
      <c r="E34" s="27"/>
      <c r="F34" s="27"/>
      <c r="G34" s="27"/>
      <c r="H34" s="27"/>
      <c r="I34" s="27"/>
      <c r="J34" s="27"/>
      <c r="K34" s="27">
        <v>0</v>
      </c>
      <c r="L34" s="27">
        <v>0</v>
      </c>
      <c r="M34" s="27">
        <v>0</v>
      </c>
      <c r="N34" s="179">
        <f t="shared" si="0"/>
        <v>760</v>
      </c>
      <c r="O34" s="104">
        <f t="shared" si="1"/>
        <v>760</v>
      </c>
    </row>
    <row r="35" spans="1:15" s="25" customFormat="1" ht="12.6" customHeight="1" x14ac:dyDescent="0.2">
      <c r="A35" s="115" t="s">
        <v>195</v>
      </c>
      <c r="B35" s="27">
        <v>0</v>
      </c>
      <c r="C35" s="27">
        <v>0</v>
      </c>
      <c r="D35" s="27">
        <v>0</v>
      </c>
      <c r="E35" s="27"/>
      <c r="F35" s="27"/>
      <c r="G35" s="27"/>
      <c r="H35" s="27"/>
      <c r="I35" s="27"/>
      <c r="J35" s="27"/>
      <c r="K35" s="27">
        <v>0</v>
      </c>
      <c r="L35" s="27">
        <v>0</v>
      </c>
      <c r="M35" s="27">
        <v>0</v>
      </c>
      <c r="N35" s="179">
        <f>SUM(B35:M35)</f>
        <v>0</v>
      </c>
      <c r="O35" s="104" t="str">
        <f t="shared" si="1"/>
        <v/>
      </c>
    </row>
    <row r="36" spans="1:15" s="25" customFormat="1" ht="12.6" customHeight="1" x14ac:dyDescent="0.2">
      <c r="A36" s="115" t="s">
        <v>176</v>
      </c>
      <c r="B36" s="27">
        <v>0</v>
      </c>
      <c r="C36" s="27">
        <v>0</v>
      </c>
      <c r="D36" s="27">
        <v>177</v>
      </c>
      <c r="E36" s="27"/>
      <c r="F36" s="27"/>
      <c r="G36" s="27"/>
      <c r="H36" s="27"/>
      <c r="I36" s="27"/>
      <c r="J36" s="27"/>
      <c r="K36" s="27">
        <v>0</v>
      </c>
      <c r="L36" s="27">
        <v>0</v>
      </c>
      <c r="M36" s="27">
        <v>0</v>
      </c>
      <c r="N36" s="179">
        <f t="shared" si="0"/>
        <v>177</v>
      </c>
      <c r="O36" s="104">
        <f t="shared" si="1"/>
        <v>177</v>
      </c>
    </row>
    <row r="37" spans="1:15" s="25" customFormat="1" ht="12.6" customHeight="1" x14ac:dyDescent="0.2">
      <c r="A37" s="115" t="s">
        <v>497</v>
      </c>
      <c r="B37" s="27">
        <v>0</v>
      </c>
      <c r="C37" s="27">
        <v>0</v>
      </c>
      <c r="D37" s="27">
        <v>0</v>
      </c>
      <c r="E37" s="27"/>
      <c r="F37" s="27"/>
      <c r="G37" s="27"/>
      <c r="H37" s="27"/>
      <c r="I37" s="27"/>
      <c r="J37" s="27"/>
      <c r="K37" s="27">
        <v>0</v>
      </c>
      <c r="L37" s="27">
        <v>0</v>
      </c>
      <c r="M37" s="27">
        <v>0</v>
      </c>
      <c r="N37" s="179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115" t="s">
        <v>200</v>
      </c>
      <c r="B38" s="27">
        <v>0</v>
      </c>
      <c r="C38" s="27">
        <v>0</v>
      </c>
      <c r="D38" s="27">
        <v>0</v>
      </c>
      <c r="E38" s="27"/>
      <c r="F38" s="27"/>
      <c r="G38" s="27"/>
      <c r="H38" s="27"/>
      <c r="I38" s="27"/>
      <c r="J38" s="27"/>
      <c r="K38" s="27">
        <v>0</v>
      </c>
      <c r="L38" s="27">
        <v>0</v>
      </c>
      <c r="M38" s="27">
        <v>0</v>
      </c>
      <c r="N38" s="179">
        <f t="shared" si="0"/>
        <v>0</v>
      </c>
      <c r="O38" s="104" t="str">
        <f t="shared" si="1"/>
        <v/>
      </c>
    </row>
    <row r="39" spans="1:15" s="25" customFormat="1" ht="12.6" customHeight="1" x14ac:dyDescent="0.2">
      <c r="A39" s="115" t="s">
        <v>102</v>
      </c>
      <c r="B39" s="27">
        <v>450</v>
      </c>
      <c r="C39" s="27">
        <v>450</v>
      </c>
      <c r="D39" s="27">
        <v>780</v>
      </c>
      <c r="E39" s="27"/>
      <c r="F39" s="27"/>
      <c r="G39" s="27"/>
      <c r="H39" s="27"/>
      <c r="I39" s="27"/>
      <c r="J39" s="27"/>
      <c r="K39" s="27">
        <v>0</v>
      </c>
      <c r="L39" s="27">
        <v>0</v>
      </c>
      <c r="M39" s="27">
        <v>0</v>
      </c>
      <c r="N39" s="179">
        <f t="shared" si="0"/>
        <v>1680</v>
      </c>
      <c r="O39" s="104">
        <f t="shared" si="1"/>
        <v>560</v>
      </c>
    </row>
    <row r="40" spans="1:15" s="25" customFormat="1" ht="12.6" customHeight="1" x14ac:dyDescent="0.2">
      <c r="A40" s="260" t="s">
        <v>372</v>
      </c>
      <c r="B40" s="27">
        <v>29.98</v>
      </c>
      <c r="C40" s="27">
        <v>29.98</v>
      </c>
      <c r="D40" s="27">
        <v>29.98</v>
      </c>
      <c r="E40" s="27"/>
      <c r="F40" s="27"/>
      <c r="G40" s="27"/>
      <c r="H40" s="27"/>
      <c r="I40" s="27"/>
      <c r="J40" s="27"/>
      <c r="K40" s="27">
        <v>0</v>
      </c>
      <c r="L40" s="27">
        <v>0</v>
      </c>
      <c r="M40" s="27">
        <v>0</v>
      </c>
      <c r="N40" s="179">
        <f>SUM(B40:M40)</f>
        <v>89.94</v>
      </c>
      <c r="O40" s="104">
        <f t="shared" si="1"/>
        <v>29.98</v>
      </c>
    </row>
    <row r="41" spans="1:15" s="25" customFormat="1" ht="12.6" customHeight="1" x14ac:dyDescent="0.2">
      <c r="A41" s="115" t="s">
        <v>505</v>
      </c>
      <c r="B41" s="27">
        <v>0</v>
      </c>
      <c r="C41" s="27">
        <v>0</v>
      </c>
      <c r="D41" s="27">
        <v>0</v>
      </c>
      <c r="E41" s="27"/>
      <c r="F41" s="27"/>
      <c r="G41" s="27"/>
      <c r="H41" s="27"/>
      <c r="I41" s="27"/>
      <c r="J41" s="27"/>
      <c r="K41" s="27">
        <v>0</v>
      </c>
      <c r="L41" s="27">
        <v>0</v>
      </c>
      <c r="M41" s="27">
        <v>0</v>
      </c>
      <c r="N41" s="179">
        <f t="shared" si="0"/>
        <v>0</v>
      </c>
      <c r="O41" s="104" t="str">
        <f t="shared" si="1"/>
        <v/>
      </c>
    </row>
    <row r="42" spans="1:15" s="25" customFormat="1" ht="12.6" customHeight="1" x14ac:dyDescent="0.2">
      <c r="A42" s="115" t="s">
        <v>506</v>
      </c>
      <c r="B42" s="27">
        <v>457.7</v>
      </c>
      <c r="C42" s="27">
        <v>0</v>
      </c>
      <c r="D42" s="27">
        <v>0</v>
      </c>
      <c r="E42" s="27"/>
      <c r="F42" s="27"/>
      <c r="G42" s="27"/>
      <c r="H42" s="27"/>
      <c r="I42" s="27"/>
      <c r="J42" s="27"/>
      <c r="K42" s="27">
        <v>0</v>
      </c>
      <c r="L42" s="27">
        <v>0</v>
      </c>
      <c r="M42" s="27">
        <v>0</v>
      </c>
      <c r="N42" s="179">
        <f t="shared" si="0"/>
        <v>457.7</v>
      </c>
      <c r="O42" s="104">
        <f t="shared" si="1"/>
        <v>457.7</v>
      </c>
    </row>
    <row r="43" spans="1:15" s="25" customFormat="1" ht="12.6" customHeight="1" x14ac:dyDescent="0.2">
      <c r="A43" s="115" t="s">
        <v>507</v>
      </c>
      <c r="B43" s="27">
        <v>0</v>
      </c>
      <c r="C43" s="27">
        <v>0</v>
      </c>
      <c r="D43" s="27">
        <v>93.3</v>
      </c>
      <c r="E43" s="27"/>
      <c r="F43" s="27"/>
      <c r="G43" s="27"/>
      <c r="H43" s="27"/>
      <c r="I43" s="27"/>
      <c r="J43" s="27"/>
      <c r="K43" s="27">
        <v>0</v>
      </c>
      <c r="L43" s="27">
        <v>0</v>
      </c>
      <c r="M43" s="27">
        <v>0</v>
      </c>
      <c r="N43" s="179">
        <f t="shared" si="0"/>
        <v>93.3</v>
      </c>
      <c r="O43" s="104">
        <f t="shared" si="1"/>
        <v>93.3</v>
      </c>
    </row>
    <row r="44" spans="1:15" s="25" customFormat="1" ht="12.6" customHeight="1" x14ac:dyDescent="0.2">
      <c r="A44" s="103" t="s">
        <v>72</v>
      </c>
      <c r="B44" s="27">
        <v>1383.41</v>
      </c>
      <c r="C44" s="27">
        <v>584.16</v>
      </c>
      <c r="D44" s="27">
        <v>981.33</v>
      </c>
      <c r="E44" s="27"/>
      <c r="F44" s="27"/>
      <c r="G44" s="27"/>
      <c r="H44" s="27"/>
      <c r="I44" s="27"/>
      <c r="J44" s="27"/>
      <c r="K44" s="27">
        <v>0</v>
      </c>
      <c r="L44" s="27">
        <v>0</v>
      </c>
      <c r="M44" s="27">
        <v>0</v>
      </c>
      <c r="N44" s="179">
        <f>SUM(B44:M44)</f>
        <v>2948.9</v>
      </c>
      <c r="O44" s="104">
        <f t="shared" si="1"/>
        <v>982.9666666666667</v>
      </c>
    </row>
    <row r="45" spans="1:15" s="25" customFormat="1" ht="12.6" customHeight="1" x14ac:dyDescent="0.2">
      <c r="A45" s="103" t="s">
        <v>353</v>
      </c>
      <c r="B45" s="27">
        <v>0</v>
      </c>
      <c r="C45" s="27">
        <v>0</v>
      </c>
      <c r="D45" s="27">
        <v>0</v>
      </c>
      <c r="E45" s="27"/>
      <c r="F45" s="27"/>
      <c r="G45" s="27"/>
      <c r="H45" s="27"/>
      <c r="I45" s="27"/>
      <c r="J45" s="27"/>
      <c r="K45" s="27">
        <v>0</v>
      </c>
      <c r="L45" s="27">
        <v>0</v>
      </c>
      <c r="M45" s="27">
        <v>0</v>
      </c>
      <c r="N45" s="179">
        <f t="shared" si="0"/>
        <v>0</v>
      </c>
      <c r="O45" s="104" t="str">
        <f t="shared" si="1"/>
        <v/>
      </c>
    </row>
    <row r="46" spans="1:15" s="25" customFormat="1" ht="12.6" customHeight="1" x14ac:dyDescent="0.2">
      <c r="A46" s="103" t="s">
        <v>98</v>
      </c>
      <c r="B46" s="27">
        <v>0</v>
      </c>
      <c r="C46" s="27">
        <v>158</v>
      </c>
      <c r="D46" s="27">
        <v>160</v>
      </c>
      <c r="E46" s="27"/>
      <c r="F46" s="27"/>
      <c r="G46" s="27"/>
      <c r="H46" s="27"/>
      <c r="I46" s="27"/>
      <c r="J46" s="27"/>
      <c r="K46" s="27">
        <v>0</v>
      </c>
      <c r="L46" s="27">
        <v>0</v>
      </c>
      <c r="M46" s="27">
        <v>0</v>
      </c>
      <c r="N46" s="179">
        <f t="shared" si="0"/>
        <v>318</v>
      </c>
      <c r="O46" s="104">
        <f t="shared" si="1"/>
        <v>159</v>
      </c>
    </row>
    <row r="47" spans="1:15" s="25" customFormat="1" ht="12.6" customHeight="1" x14ac:dyDescent="0.2">
      <c r="A47" s="103" t="s">
        <v>269</v>
      </c>
      <c r="B47" s="27">
        <v>0</v>
      </c>
      <c r="C47" s="27">
        <v>0</v>
      </c>
      <c r="D47" s="27">
        <v>0</v>
      </c>
      <c r="E47" s="27"/>
      <c r="F47" s="27"/>
      <c r="G47" s="27"/>
      <c r="H47" s="27"/>
      <c r="I47" s="27"/>
      <c r="J47" s="27"/>
      <c r="K47" s="27">
        <v>0</v>
      </c>
      <c r="L47" s="27">
        <v>0</v>
      </c>
      <c r="M47" s="27">
        <v>0</v>
      </c>
      <c r="N47" s="179">
        <f>SUM(B47:M47)</f>
        <v>0</v>
      </c>
      <c r="O47" s="104" t="str">
        <f t="shared" si="1"/>
        <v/>
      </c>
    </row>
    <row r="48" spans="1:15" s="25" customFormat="1" ht="12.6" customHeight="1" x14ac:dyDescent="0.2">
      <c r="A48" s="103" t="s">
        <v>96</v>
      </c>
      <c r="B48" s="27">
        <v>0</v>
      </c>
      <c r="C48" s="27">
        <v>507.7</v>
      </c>
      <c r="D48" s="27">
        <v>485.69</v>
      </c>
      <c r="E48" s="27"/>
      <c r="F48" s="27"/>
      <c r="G48" s="27"/>
      <c r="H48" s="27"/>
      <c r="I48" s="27"/>
      <c r="J48" s="27"/>
      <c r="K48" s="27">
        <v>0</v>
      </c>
      <c r="L48" s="27">
        <v>0</v>
      </c>
      <c r="M48" s="27">
        <v>0</v>
      </c>
      <c r="N48" s="179">
        <f t="shared" si="0"/>
        <v>993.39</v>
      </c>
      <c r="O48" s="104">
        <f t="shared" si="1"/>
        <v>496.69499999999999</v>
      </c>
    </row>
    <row r="49" spans="1:15" s="25" customFormat="1" ht="12.6" customHeight="1" x14ac:dyDescent="0.2">
      <c r="A49" s="103" t="s">
        <v>138</v>
      </c>
      <c r="B49" s="27">
        <v>163</v>
      </c>
      <c r="C49" s="27">
        <v>163</v>
      </c>
      <c r="D49" s="27">
        <v>163</v>
      </c>
      <c r="E49" s="27"/>
      <c r="F49" s="27"/>
      <c r="G49" s="27"/>
      <c r="H49" s="27"/>
      <c r="I49" s="27"/>
      <c r="J49" s="27"/>
      <c r="K49" s="27">
        <v>0</v>
      </c>
      <c r="L49" s="27">
        <v>0</v>
      </c>
      <c r="M49" s="27">
        <v>0</v>
      </c>
      <c r="N49" s="179">
        <f t="shared" si="0"/>
        <v>489</v>
      </c>
      <c r="O49" s="104">
        <f t="shared" si="1"/>
        <v>163</v>
      </c>
    </row>
    <row r="50" spans="1:15" s="25" customFormat="1" ht="12.6" customHeight="1" x14ac:dyDescent="0.2">
      <c r="A50" s="103" t="s">
        <v>75</v>
      </c>
      <c r="B50" s="27">
        <v>586.29999999999995</v>
      </c>
      <c r="C50" s="27">
        <v>989.06</v>
      </c>
      <c r="D50" s="27">
        <v>1358.92</v>
      </c>
      <c r="E50" s="27"/>
      <c r="F50" s="27"/>
      <c r="G50" s="27"/>
      <c r="H50" s="27"/>
      <c r="I50" s="27"/>
      <c r="J50" s="27"/>
      <c r="K50" s="27">
        <v>0</v>
      </c>
      <c r="L50" s="27">
        <v>0</v>
      </c>
      <c r="M50" s="27">
        <v>0</v>
      </c>
      <c r="N50" s="179">
        <f t="shared" si="0"/>
        <v>2934.2799999999997</v>
      </c>
      <c r="O50" s="104">
        <f t="shared" si="1"/>
        <v>978.09333333333325</v>
      </c>
    </row>
    <row r="51" spans="1:15" s="25" customFormat="1" ht="12.6" customHeight="1" x14ac:dyDescent="0.2">
      <c r="A51" s="103" t="s">
        <v>79</v>
      </c>
      <c r="B51" s="27">
        <v>0</v>
      </c>
      <c r="C51" s="27">
        <v>0</v>
      </c>
      <c r="D51" s="27">
        <v>276.35000000000002</v>
      </c>
      <c r="E51" s="27"/>
      <c r="F51" s="27"/>
      <c r="G51" s="27"/>
      <c r="H51" s="27"/>
      <c r="I51" s="27"/>
      <c r="J51" s="27"/>
      <c r="K51" s="27">
        <v>0</v>
      </c>
      <c r="L51" s="27">
        <v>0</v>
      </c>
      <c r="M51" s="27">
        <v>0</v>
      </c>
      <c r="N51" s="179">
        <f t="shared" si="0"/>
        <v>276.35000000000002</v>
      </c>
      <c r="O51" s="104">
        <f t="shared" si="1"/>
        <v>276.35000000000002</v>
      </c>
    </row>
    <row r="52" spans="1:15" s="25" customFormat="1" ht="12.6" customHeight="1" x14ac:dyDescent="0.2">
      <c r="A52" s="103" t="s">
        <v>163</v>
      </c>
      <c r="B52" s="27">
        <v>131.56</v>
      </c>
      <c r="C52" s="27">
        <v>130</v>
      </c>
      <c r="D52" s="27">
        <v>142.76</v>
      </c>
      <c r="E52" s="27"/>
      <c r="F52" s="27"/>
      <c r="G52" s="27"/>
      <c r="H52" s="27"/>
      <c r="I52" s="27"/>
      <c r="J52" s="27"/>
      <c r="K52" s="27">
        <v>0</v>
      </c>
      <c r="L52" s="27">
        <v>0</v>
      </c>
      <c r="M52" s="27">
        <v>0</v>
      </c>
      <c r="N52" s="179">
        <f t="shared" si="0"/>
        <v>404.32</v>
      </c>
      <c r="O52" s="104">
        <f t="shared" si="1"/>
        <v>134.77333333333334</v>
      </c>
    </row>
    <row r="53" spans="1:15" s="25" customFormat="1" ht="12.6" customHeight="1" x14ac:dyDescent="0.2">
      <c r="A53" s="103" t="s">
        <v>87</v>
      </c>
      <c r="B53" s="27">
        <v>30.54</v>
      </c>
      <c r="C53" s="27">
        <v>42.14</v>
      </c>
      <c r="D53" s="27">
        <v>0</v>
      </c>
      <c r="E53" s="27"/>
      <c r="F53" s="27"/>
      <c r="G53" s="27"/>
      <c r="H53" s="27"/>
      <c r="I53" s="27"/>
      <c r="J53" s="27"/>
      <c r="K53" s="27">
        <v>0</v>
      </c>
      <c r="L53" s="27">
        <v>0</v>
      </c>
      <c r="M53" s="27">
        <v>0</v>
      </c>
      <c r="N53" s="179">
        <f>SUM(B53:M53)</f>
        <v>72.680000000000007</v>
      </c>
      <c r="O53" s="104">
        <f t="shared" si="1"/>
        <v>36.340000000000003</v>
      </c>
    </row>
    <row r="54" spans="1:15" s="25" customFormat="1" ht="12.6" customHeight="1" x14ac:dyDescent="0.2">
      <c r="A54" s="103" t="s">
        <v>202</v>
      </c>
      <c r="B54" s="27">
        <v>0</v>
      </c>
      <c r="C54" s="27">
        <v>0</v>
      </c>
      <c r="D54" s="27">
        <v>0</v>
      </c>
      <c r="E54" s="27"/>
      <c r="F54" s="27"/>
      <c r="G54" s="27"/>
      <c r="H54" s="27"/>
      <c r="I54" s="27"/>
      <c r="J54" s="27"/>
      <c r="K54" s="27">
        <v>0</v>
      </c>
      <c r="L54" s="27">
        <v>0</v>
      </c>
      <c r="M54" s="27">
        <v>0</v>
      </c>
      <c r="N54" s="179">
        <f t="shared" si="0"/>
        <v>0</v>
      </c>
      <c r="O54" s="104" t="str">
        <f t="shared" si="1"/>
        <v/>
      </c>
    </row>
    <row r="55" spans="1:15" s="25" customFormat="1" ht="12.6" customHeight="1" thickBot="1" x14ac:dyDescent="0.25">
      <c r="A55" s="163" t="s">
        <v>1</v>
      </c>
      <c r="B55" s="173">
        <f t="shared" ref="B55:N55" si="2">SUM(B7:B54)</f>
        <v>8280.09</v>
      </c>
      <c r="C55" s="173">
        <f t="shared" si="2"/>
        <v>5611.5099999999993</v>
      </c>
      <c r="D55" s="173">
        <f t="shared" si="2"/>
        <v>13487.76</v>
      </c>
      <c r="E55" s="173">
        <f t="shared" si="2"/>
        <v>0</v>
      </c>
      <c r="F55" s="173">
        <f t="shared" si="2"/>
        <v>0</v>
      </c>
      <c r="G55" s="173">
        <f t="shared" si="2"/>
        <v>0</v>
      </c>
      <c r="H55" s="173">
        <f t="shared" si="2"/>
        <v>0</v>
      </c>
      <c r="I55" s="173">
        <f t="shared" si="2"/>
        <v>0</v>
      </c>
      <c r="J55" s="173">
        <f t="shared" si="2"/>
        <v>0</v>
      </c>
      <c r="K55" s="173">
        <f t="shared" si="2"/>
        <v>0</v>
      </c>
      <c r="L55" s="173">
        <f t="shared" si="2"/>
        <v>0</v>
      </c>
      <c r="M55" s="173">
        <f t="shared" si="2"/>
        <v>0</v>
      </c>
      <c r="N55" s="173">
        <f t="shared" si="2"/>
        <v>27379.359999999997</v>
      </c>
      <c r="O55" s="305">
        <f>IFERROR(AVERAGEIF(B55:M55,"&gt;0"),"")</f>
        <v>9126.4533333333329</v>
      </c>
    </row>
    <row r="56" spans="1:15" s="25" customFormat="1" ht="12.6" customHeight="1" thickBot="1" x14ac:dyDescent="0.25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</row>
    <row r="57" spans="1:15" s="25" customFormat="1" ht="12.6" customHeight="1" thickBot="1" x14ac:dyDescent="0.25">
      <c r="A57" s="63" t="s">
        <v>2</v>
      </c>
      <c r="B57" s="105">
        <f t="shared" ref="B57:O57" si="3">B6</f>
        <v>43831</v>
      </c>
      <c r="C57" s="106">
        <f t="shared" si="3"/>
        <v>43862</v>
      </c>
      <c r="D57" s="106">
        <f t="shared" si="3"/>
        <v>43891</v>
      </c>
      <c r="E57" s="106">
        <f t="shared" si="3"/>
        <v>43922</v>
      </c>
      <c r="F57" s="106">
        <f t="shared" si="3"/>
        <v>43952</v>
      </c>
      <c r="G57" s="106">
        <f t="shared" si="3"/>
        <v>43983</v>
      </c>
      <c r="H57" s="106">
        <f t="shared" si="3"/>
        <v>44013</v>
      </c>
      <c r="I57" s="106">
        <f t="shared" si="3"/>
        <v>44044</v>
      </c>
      <c r="J57" s="106">
        <f t="shared" si="3"/>
        <v>44075</v>
      </c>
      <c r="K57" s="106">
        <f t="shared" si="3"/>
        <v>44105</v>
      </c>
      <c r="L57" s="106">
        <f t="shared" si="3"/>
        <v>44136</v>
      </c>
      <c r="M57" s="106">
        <f t="shared" si="3"/>
        <v>44166</v>
      </c>
      <c r="N57" s="107" t="str">
        <f t="shared" si="3"/>
        <v>Total</v>
      </c>
      <c r="O57" s="118" t="str">
        <f t="shared" si="3"/>
        <v>Média</v>
      </c>
    </row>
    <row r="58" spans="1:15" s="25" customFormat="1" ht="12.6" customHeight="1" x14ac:dyDescent="0.2">
      <c r="A58" s="109" t="s">
        <v>5</v>
      </c>
      <c r="B58" s="27">
        <v>0</v>
      </c>
      <c r="C58" s="27">
        <v>5500</v>
      </c>
      <c r="D58" s="27">
        <v>6000</v>
      </c>
      <c r="E58" s="27"/>
      <c r="F58" s="27"/>
      <c r="G58" s="27"/>
      <c r="H58" s="27"/>
      <c r="I58" s="27"/>
      <c r="J58" s="27"/>
      <c r="K58" s="27">
        <v>0</v>
      </c>
      <c r="L58" s="27">
        <v>0</v>
      </c>
      <c r="M58" s="27">
        <v>0</v>
      </c>
      <c r="N58" s="207">
        <f t="shared" ref="N58:N68" si="4">SUM(B58:M58)</f>
        <v>11500</v>
      </c>
      <c r="O58" s="104">
        <f>IFERROR(AVERAGEIF(B58:M58,"&gt;0"),"")</f>
        <v>5750</v>
      </c>
    </row>
    <row r="59" spans="1:15" s="25" customFormat="1" ht="12.6" customHeight="1" x14ac:dyDescent="0.2">
      <c r="A59" s="109" t="s">
        <v>430</v>
      </c>
      <c r="B59" s="27">
        <v>0</v>
      </c>
      <c r="C59" s="27">
        <v>5850</v>
      </c>
      <c r="D59" s="27">
        <v>0</v>
      </c>
      <c r="E59" s="27"/>
      <c r="F59" s="27"/>
      <c r="G59" s="27"/>
      <c r="H59" s="27"/>
      <c r="I59" s="27"/>
      <c r="J59" s="27"/>
      <c r="K59" s="27">
        <v>0</v>
      </c>
      <c r="L59" s="27">
        <v>0</v>
      </c>
      <c r="M59" s="27">
        <v>0</v>
      </c>
      <c r="N59" s="216">
        <f t="shared" si="4"/>
        <v>5850</v>
      </c>
      <c r="O59" s="104">
        <f t="shared" ref="O59:O67" si="5">IFERROR(AVERAGEIF(B59:M59,"&gt;0"),"")</f>
        <v>5850</v>
      </c>
    </row>
    <row r="60" spans="1:15" s="25" customFormat="1" ht="12.6" customHeight="1" x14ac:dyDescent="0.2">
      <c r="A60" s="109" t="s">
        <v>249</v>
      </c>
      <c r="B60" s="27">
        <v>0</v>
      </c>
      <c r="C60" s="27">
        <v>403.51</v>
      </c>
      <c r="D60" s="27">
        <v>1500</v>
      </c>
      <c r="E60" s="27"/>
      <c r="F60" s="27"/>
      <c r="G60" s="27"/>
      <c r="H60" s="27"/>
      <c r="I60" s="27"/>
      <c r="J60" s="27"/>
      <c r="K60" s="27">
        <v>0</v>
      </c>
      <c r="L60" s="27">
        <v>0</v>
      </c>
      <c r="M60" s="27">
        <v>0</v>
      </c>
      <c r="N60" s="207">
        <f t="shared" si="4"/>
        <v>1903.51</v>
      </c>
      <c r="O60" s="104">
        <f t="shared" si="5"/>
        <v>951.755</v>
      </c>
    </row>
    <row r="61" spans="1:15" s="25" customFormat="1" ht="12.6" customHeight="1" x14ac:dyDescent="0.2">
      <c r="A61" s="109" t="s">
        <v>321</v>
      </c>
      <c r="B61" s="27">
        <v>0</v>
      </c>
      <c r="C61" s="27">
        <v>0</v>
      </c>
      <c r="D61" s="27">
        <v>0</v>
      </c>
      <c r="E61" s="27"/>
      <c r="F61" s="27"/>
      <c r="G61" s="27"/>
      <c r="H61" s="27"/>
      <c r="I61" s="27"/>
      <c r="J61" s="27"/>
      <c r="K61" s="27">
        <v>0</v>
      </c>
      <c r="L61" s="27">
        <v>0</v>
      </c>
      <c r="M61" s="27">
        <v>0</v>
      </c>
      <c r="N61" s="207">
        <f>SUM(B61:M61)</f>
        <v>0</v>
      </c>
      <c r="O61" s="104" t="str">
        <f t="shared" si="5"/>
        <v/>
      </c>
    </row>
    <row r="62" spans="1:15" s="25" customFormat="1" ht="12.6" customHeight="1" x14ac:dyDescent="0.2">
      <c r="A62" s="109" t="s">
        <v>148</v>
      </c>
      <c r="B62" s="27">
        <v>0</v>
      </c>
      <c r="C62" s="27">
        <v>0</v>
      </c>
      <c r="D62" s="27">
        <v>0</v>
      </c>
      <c r="E62" s="27"/>
      <c r="F62" s="27"/>
      <c r="G62" s="27"/>
      <c r="H62" s="27"/>
      <c r="I62" s="27"/>
      <c r="J62" s="27"/>
      <c r="K62" s="27">
        <v>0</v>
      </c>
      <c r="L62" s="27">
        <v>0</v>
      </c>
      <c r="M62" s="27">
        <v>0</v>
      </c>
      <c r="N62" s="207">
        <f t="shared" si="4"/>
        <v>0</v>
      </c>
      <c r="O62" s="104" t="str">
        <f t="shared" si="5"/>
        <v/>
      </c>
    </row>
    <row r="63" spans="1:15" s="25" customFormat="1" ht="12.6" customHeight="1" x14ac:dyDescent="0.2">
      <c r="A63" s="109" t="s">
        <v>252</v>
      </c>
      <c r="B63" s="27">
        <v>3830.18</v>
      </c>
      <c r="C63" s="27">
        <v>0</v>
      </c>
      <c r="D63" s="27">
        <v>6.55</v>
      </c>
      <c r="E63" s="27"/>
      <c r="F63" s="27"/>
      <c r="G63" s="27"/>
      <c r="H63" s="27"/>
      <c r="I63" s="27"/>
      <c r="J63" s="27"/>
      <c r="K63" s="27">
        <v>0</v>
      </c>
      <c r="L63" s="27">
        <v>0</v>
      </c>
      <c r="M63" s="27">
        <v>0</v>
      </c>
      <c r="N63" s="207">
        <f t="shared" si="4"/>
        <v>3836.73</v>
      </c>
      <c r="O63" s="104">
        <f t="shared" si="5"/>
        <v>1918.365</v>
      </c>
    </row>
    <row r="64" spans="1:15" s="25" customFormat="1" ht="12.6" customHeight="1" x14ac:dyDescent="0.2">
      <c r="A64" s="110" t="s">
        <v>307</v>
      </c>
      <c r="B64" s="27">
        <v>0</v>
      </c>
      <c r="C64" s="27">
        <v>127.5</v>
      </c>
      <c r="D64" s="27">
        <v>0</v>
      </c>
      <c r="E64" s="27"/>
      <c r="F64" s="27"/>
      <c r="G64" s="27"/>
      <c r="H64" s="27"/>
      <c r="I64" s="27"/>
      <c r="J64" s="27"/>
      <c r="K64" s="27">
        <v>0</v>
      </c>
      <c r="L64" s="27">
        <v>0</v>
      </c>
      <c r="M64" s="27">
        <v>0</v>
      </c>
      <c r="N64" s="219">
        <f>SUM(B64:M64)</f>
        <v>127.5</v>
      </c>
      <c r="O64" s="104">
        <f t="shared" si="5"/>
        <v>127.5</v>
      </c>
    </row>
    <row r="65" spans="1:15" s="25" customFormat="1" ht="12.6" customHeight="1" x14ac:dyDescent="0.2">
      <c r="A65" s="110" t="s">
        <v>3</v>
      </c>
      <c r="B65" s="27">
        <v>0</v>
      </c>
      <c r="C65" s="27">
        <v>47</v>
      </c>
      <c r="D65" s="27">
        <v>0</v>
      </c>
      <c r="E65" s="27"/>
      <c r="F65" s="27"/>
      <c r="G65" s="27"/>
      <c r="H65" s="27"/>
      <c r="I65" s="27"/>
      <c r="J65" s="27"/>
      <c r="K65" s="27">
        <v>0</v>
      </c>
      <c r="L65" s="27">
        <v>0</v>
      </c>
      <c r="M65" s="27">
        <v>0</v>
      </c>
      <c r="N65" s="207">
        <f t="shared" si="4"/>
        <v>47</v>
      </c>
      <c r="O65" s="104">
        <f t="shared" si="5"/>
        <v>47</v>
      </c>
    </row>
    <row r="66" spans="1:15" s="25" customFormat="1" ht="12.6" customHeight="1" x14ac:dyDescent="0.2">
      <c r="A66" s="269" t="s">
        <v>650</v>
      </c>
      <c r="B66" s="27">
        <v>0</v>
      </c>
      <c r="C66" s="27">
        <v>144.22</v>
      </c>
      <c r="D66" s="27">
        <v>0</v>
      </c>
      <c r="E66" s="27"/>
      <c r="F66" s="27"/>
      <c r="G66" s="27"/>
      <c r="H66" s="27"/>
      <c r="I66" s="27"/>
      <c r="J66" s="27"/>
      <c r="K66" s="27">
        <v>0</v>
      </c>
      <c r="L66" s="27">
        <v>0</v>
      </c>
      <c r="M66" s="27">
        <v>0</v>
      </c>
      <c r="N66" s="207">
        <f t="shared" si="4"/>
        <v>144.22</v>
      </c>
      <c r="O66" s="104">
        <f t="shared" si="5"/>
        <v>144.22</v>
      </c>
    </row>
    <row r="67" spans="1:15" s="25" customFormat="1" ht="12.6" customHeight="1" x14ac:dyDescent="0.2">
      <c r="A67" s="269" t="s">
        <v>508</v>
      </c>
      <c r="B67" s="27">
        <v>0</v>
      </c>
      <c r="C67" s="27">
        <v>0</v>
      </c>
      <c r="D67" s="27">
        <v>1150</v>
      </c>
      <c r="E67" s="27"/>
      <c r="F67" s="27"/>
      <c r="G67" s="27"/>
      <c r="H67" s="27"/>
      <c r="I67" s="27"/>
      <c r="J67" s="27"/>
      <c r="K67" s="27">
        <v>0</v>
      </c>
      <c r="L67" s="27">
        <v>0</v>
      </c>
      <c r="M67" s="27">
        <v>0</v>
      </c>
      <c r="N67" s="207">
        <f t="shared" si="4"/>
        <v>1150</v>
      </c>
      <c r="O67" s="104">
        <f t="shared" si="5"/>
        <v>1150</v>
      </c>
    </row>
    <row r="68" spans="1:15" s="25" customFormat="1" ht="12.6" customHeight="1" thickBot="1" x14ac:dyDescent="0.25">
      <c r="A68" s="171" t="s">
        <v>1</v>
      </c>
      <c r="B68" s="172">
        <f>SUM(B58:B67)</f>
        <v>3830.18</v>
      </c>
      <c r="C68" s="172">
        <f t="shared" ref="C68:M68" si="6">SUM(C58:C67)</f>
        <v>12072.23</v>
      </c>
      <c r="D68" s="172">
        <f t="shared" si="6"/>
        <v>8656.5499999999993</v>
      </c>
      <c r="E68" s="172">
        <f t="shared" si="6"/>
        <v>0</v>
      </c>
      <c r="F68" s="172">
        <f t="shared" si="6"/>
        <v>0</v>
      </c>
      <c r="G68" s="172">
        <f>SUM(G58:G67)</f>
        <v>0</v>
      </c>
      <c r="H68" s="172">
        <f>SUM(H58:H67)</f>
        <v>0</v>
      </c>
      <c r="I68" s="172">
        <f t="shared" si="6"/>
        <v>0</v>
      </c>
      <c r="J68" s="172">
        <f t="shared" si="6"/>
        <v>0</v>
      </c>
      <c r="K68" s="172">
        <f t="shared" si="6"/>
        <v>0</v>
      </c>
      <c r="L68" s="172">
        <f t="shared" si="6"/>
        <v>0</v>
      </c>
      <c r="M68" s="172">
        <f t="shared" si="6"/>
        <v>0</v>
      </c>
      <c r="N68" s="172">
        <f t="shared" si="4"/>
        <v>24558.959999999999</v>
      </c>
      <c r="O68" s="294">
        <f>IFERROR(AVERAGEIF(B68:M68,"&gt;0"),"")</f>
        <v>8186.32</v>
      </c>
    </row>
    <row r="69" spans="1:15" s="25" customFormat="1" ht="12.6" customHeight="1" thickBot="1" x14ac:dyDescent="0.25">
      <c r="A69" s="4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11"/>
      <c r="O69" s="39"/>
    </row>
    <row r="70" spans="1:15" s="34" customFormat="1" ht="12.6" customHeight="1" thickBot="1" x14ac:dyDescent="0.25">
      <c r="A70" s="182" t="s">
        <v>9</v>
      </c>
      <c r="B70" s="181">
        <f>'[2]2020'!C11</f>
        <v>6447.4</v>
      </c>
      <c r="C70" s="181">
        <f>'[2]2020'!D11</f>
        <v>13253.4</v>
      </c>
      <c r="D70" s="181">
        <f>'[2]2020'!E11</f>
        <v>8961.9699999999993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f>'[2]2020'!K11</f>
        <v>0</v>
      </c>
      <c r="K70" s="181">
        <f>'[2]2020'!L11</f>
        <v>0</v>
      </c>
      <c r="L70" s="181">
        <f>'[2]2020'!M11</f>
        <v>0</v>
      </c>
      <c r="M70" s="181">
        <f>'[2]2020'!N11</f>
        <v>0</v>
      </c>
      <c r="N70" s="42"/>
      <c r="O70" s="255"/>
    </row>
  </sheetData>
  <sheetProtection password="E00A" sheet="1"/>
  <mergeCells count="3">
    <mergeCell ref="A1:O1"/>
    <mergeCell ref="A2:O2"/>
    <mergeCell ref="A4:O4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P123"/>
  <sheetViews>
    <sheetView zoomScale="130" zoomScaleNormal="130" workbookViewId="0">
      <selection activeCell="H13" sqref="H13"/>
    </sheetView>
  </sheetViews>
  <sheetFormatPr defaultRowHeight="12.75" x14ac:dyDescent="0.2"/>
  <cols>
    <col min="1" max="1" width="37.5703125" style="44" customWidth="1"/>
    <col min="2" max="2" width="10" style="59" bestFit="1" customWidth="1"/>
    <col min="3" max="3" width="9.85546875" style="59" customWidth="1"/>
    <col min="4" max="4" width="10.42578125" style="59" customWidth="1"/>
    <col min="5" max="5" width="10" style="59" bestFit="1" customWidth="1"/>
    <col min="6" max="6" width="11" style="59" bestFit="1" customWidth="1"/>
    <col min="7" max="7" width="10" style="60" bestFit="1" customWidth="1"/>
    <col min="8" max="9" width="10" style="59" bestFit="1" customWidth="1"/>
    <col min="10" max="10" width="10.28515625" style="61" customWidth="1"/>
    <col min="11" max="11" width="10.140625" style="59" customWidth="1"/>
    <col min="12" max="13" width="10" style="59" bestFit="1" customWidth="1"/>
    <col min="14" max="14" width="11" style="223" bestFit="1" customWidth="1"/>
    <col min="15" max="15" width="11" style="44" bestFit="1" customWidth="1"/>
    <col min="16" max="16" width="9.5703125" style="44" bestFit="1" customWidth="1"/>
    <col min="17" max="16384" width="9.140625" style="44"/>
  </cols>
  <sheetData>
    <row r="1" spans="1:15" ht="12.6" customHeight="1" x14ac:dyDescent="0.2">
      <c r="A1" s="540" t="str">
        <f>APUCARANA!A1</f>
        <v xml:space="preserve">ORDEM DOS ADVOGADOS DO BRASIL - Seção PR 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2"/>
    </row>
    <row r="2" spans="1:15" ht="12.6" customHeight="1" thickBot="1" x14ac:dyDescent="0.25">
      <c r="A2" s="522" t="str">
        <f>APUCARANA!A2</f>
        <v>Demostrativo de Despesas - JANEIRO 2020 A DEZEMBRO 2020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ht="12.6" customHeight="1" thickBo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08"/>
      <c r="O3" s="46"/>
    </row>
    <row r="4" spans="1:15" ht="12.6" customHeight="1" thickBot="1" x14ac:dyDescent="0.25">
      <c r="A4" s="525" t="s">
        <v>55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7"/>
    </row>
    <row r="5" spans="1:15" ht="12.6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09"/>
      <c r="O5" s="45"/>
    </row>
    <row r="6" spans="1:15" s="25" customFormat="1" ht="12.6" customHeight="1" thickBot="1" x14ac:dyDescent="0.25">
      <c r="A6" s="99" t="s">
        <v>0</v>
      </c>
      <c r="B6" s="100">
        <f>APUCARANA!B6</f>
        <v>43831</v>
      </c>
      <c r="C6" s="100">
        <f>APUCARANA!C6</f>
        <v>43862</v>
      </c>
      <c r="D6" s="100">
        <f>APUCARANA!D6</f>
        <v>43891</v>
      </c>
      <c r="E6" s="100">
        <f>APUCARANA!E6</f>
        <v>43922</v>
      </c>
      <c r="F6" s="100">
        <f>APUCARANA!F6</f>
        <v>43952</v>
      </c>
      <c r="G6" s="100">
        <f>APUCARANA!G6</f>
        <v>43983</v>
      </c>
      <c r="H6" s="100">
        <f>APUCARANA!H6</f>
        <v>44013</v>
      </c>
      <c r="I6" s="100">
        <f>APUCARANA!I6</f>
        <v>44044</v>
      </c>
      <c r="J6" s="100">
        <f>APUCARANA!J6</f>
        <v>44075</v>
      </c>
      <c r="K6" s="100">
        <f>APUCARANA!K6</f>
        <v>44105</v>
      </c>
      <c r="L6" s="100">
        <f>APUCARANA!L6</f>
        <v>44136</v>
      </c>
      <c r="M6" s="100">
        <f>APUCARANA!M6</f>
        <v>44166</v>
      </c>
      <c r="N6" s="101" t="str">
        <f>APUCARANA!N6</f>
        <v>Total</v>
      </c>
      <c r="O6" s="102" t="str">
        <f>APUCARANA!O6</f>
        <v>Média</v>
      </c>
    </row>
    <row r="7" spans="1:15" s="25" customFormat="1" ht="12.6" customHeight="1" x14ac:dyDescent="0.2">
      <c r="A7" s="103" t="s">
        <v>510</v>
      </c>
      <c r="B7" s="53">
        <v>34.17</v>
      </c>
      <c r="C7" s="53">
        <v>34.17</v>
      </c>
      <c r="D7" s="53">
        <v>34.17</v>
      </c>
      <c r="E7" s="53"/>
      <c r="F7" s="53"/>
      <c r="G7" s="53"/>
      <c r="H7" s="53"/>
      <c r="I7" s="53"/>
      <c r="J7" s="53"/>
      <c r="K7" s="53">
        <v>0</v>
      </c>
      <c r="L7" s="53">
        <v>0</v>
      </c>
      <c r="M7" s="53">
        <v>0</v>
      </c>
      <c r="N7" s="219">
        <f t="shared" ref="N7:N65" si="0">SUM(B7:M7)</f>
        <v>102.51</v>
      </c>
      <c r="O7" s="104">
        <f>IFERROR(AVERAGEIF(B7:M7,"&gt;0"),"")</f>
        <v>34.17</v>
      </c>
    </row>
    <row r="8" spans="1:15" s="25" customFormat="1" ht="12.6" customHeight="1" x14ac:dyDescent="0.2">
      <c r="A8" s="103" t="s">
        <v>222</v>
      </c>
      <c r="B8" s="53">
        <v>0</v>
      </c>
      <c r="C8" s="53">
        <v>0</v>
      </c>
      <c r="D8" s="53">
        <v>0</v>
      </c>
      <c r="E8" s="53"/>
      <c r="F8" s="53"/>
      <c r="G8" s="53"/>
      <c r="H8" s="53"/>
      <c r="I8" s="53"/>
      <c r="J8" s="53"/>
      <c r="K8" s="53">
        <v>0</v>
      </c>
      <c r="L8" s="53">
        <v>0</v>
      </c>
      <c r="M8" s="53">
        <v>0</v>
      </c>
      <c r="N8" s="219">
        <f t="shared" si="0"/>
        <v>0</v>
      </c>
      <c r="O8" s="104" t="str">
        <f t="shared" ref="O8:O65" si="1">IFERROR(AVERAGEIF(B8:M8,"&gt;0"),"")</f>
        <v/>
      </c>
    </row>
    <row r="9" spans="1:15" s="25" customFormat="1" ht="12.6" customHeight="1" x14ac:dyDescent="0.2">
      <c r="A9" s="103" t="s">
        <v>113</v>
      </c>
      <c r="B9" s="53">
        <v>0</v>
      </c>
      <c r="C9" s="53">
        <v>0</v>
      </c>
      <c r="D9" s="53">
        <v>0</v>
      </c>
      <c r="E9" s="53"/>
      <c r="F9" s="53"/>
      <c r="G9" s="53"/>
      <c r="H9" s="53"/>
      <c r="I9" s="53"/>
      <c r="J9" s="53"/>
      <c r="K9" s="53">
        <v>0</v>
      </c>
      <c r="L9" s="53">
        <v>0</v>
      </c>
      <c r="M9" s="53">
        <v>0</v>
      </c>
      <c r="N9" s="219">
        <f t="shared" si="0"/>
        <v>0</v>
      </c>
      <c r="O9" s="104" t="str">
        <f t="shared" si="1"/>
        <v/>
      </c>
    </row>
    <row r="10" spans="1:15" s="25" customFormat="1" ht="12.6" customHeight="1" x14ac:dyDescent="0.2">
      <c r="A10" s="103" t="s">
        <v>237</v>
      </c>
      <c r="B10" s="53">
        <v>0</v>
      </c>
      <c r="C10" s="53">
        <v>4532.1099999999997</v>
      </c>
      <c r="D10" s="53">
        <v>1086</v>
      </c>
      <c r="E10" s="53"/>
      <c r="F10" s="53"/>
      <c r="G10" s="53"/>
      <c r="H10" s="53"/>
      <c r="I10" s="53"/>
      <c r="J10" s="53"/>
      <c r="K10" s="53">
        <v>0</v>
      </c>
      <c r="L10" s="53">
        <v>0</v>
      </c>
      <c r="M10" s="53">
        <v>0</v>
      </c>
      <c r="N10" s="179">
        <f t="shared" si="0"/>
        <v>5618.11</v>
      </c>
      <c r="O10" s="104">
        <f t="shared" si="1"/>
        <v>2809.0549999999998</v>
      </c>
    </row>
    <row r="11" spans="1:15" s="25" customFormat="1" ht="12.6" customHeight="1" x14ac:dyDescent="0.2">
      <c r="A11" s="103" t="s">
        <v>393</v>
      </c>
      <c r="B11" s="53">
        <v>0</v>
      </c>
      <c r="C11" s="53">
        <v>0</v>
      </c>
      <c r="D11" s="53">
        <v>0</v>
      </c>
      <c r="E11" s="53"/>
      <c r="F11" s="53"/>
      <c r="G11" s="53"/>
      <c r="H11" s="53"/>
      <c r="I11" s="53"/>
      <c r="J11" s="53"/>
      <c r="K11" s="53">
        <v>0</v>
      </c>
      <c r="L11" s="53">
        <v>0</v>
      </c>
      <c r="M11" s="53">
        <v>0</v>
      </c>
      <c r="N11" s="219">
        <f t="shared" si="0"/>
        <v>0</v>
      </c>
      <c r="O11" s="104" t="str">
        <f t="shared" si="1"/>
        <v/>
      </c>
    </row>
    <row r="12" spans="1:15" s="25" customFormat="1" ht="12.6" customHeight="1" x14ac:dyDescent="0.2">
      <c r="A12" s="103" t="s">
        <v>509</v>
      </c>
      <c r="B12" s="53">
        <v>0</v>
      </c>
      <c r="C12" s="53">
        <v>150.81</v>
      </c>
      <c r="D12" s="53">
        <v>0</v>
      </c>
      <c r="E12" s="53"/>
      <c r="F12" s="53"/>
      <c r="G12" s="53"/>
      <c r="H12" s="53"/>
      <c r="I12" s="53"/>
      <c r="J12" s="53"/>
      <c r="K12" s="53">
        <v>0</v>
      </c>
      <c r="L12" s="53">
        <v>0</v>
      </c>
      <c r="M12" s="53">
        <v>0</v>
      </c>
      <c r="N12" s="219">
        <f t="shared" si="0"/>
        <v>150.81</v>
      </c>
      <c r="O12" s="104">
        <f t="shared" si="1"/>
        <v>150.81</v>
      </c>
    </row>
    <row r="13" spans="1:15" s="25" customFormat="1" ht="12.6" customHeight="1" x14ac:dyDescent="0.2">
      <c r="A13" s="103" t="s">
        <v>612</v>
      </c>
      <c r="B13" s="53">
        <v>4361</v>
      </c>
      <c r="C13" s="53">
        <v>1735.5</v>
      </c>
      <c r="D13" s="53">
        <v>0</v>
      </c>
      <c r="E13" s="53"/>
      <c r="F13" s="53"/>
      <c r="G13" s="53"/>
      <c r="H13" s="53"/>
      <c r="I13" s="53"/>
      <c r="J13" s="53"/>
      <c r="K13" s="53">
        <v>0</v>
      </c>
      <c r="L13" s="53">
        <v>0</v>
      </c>
      <c r="M13" s="53">
        <v>0</v>
      </c>
      <c r="N13" s="219">
        <f>SUM(B13:M13)</f>
        <v>6096.5</v>
      </c>
      <c r="O13" s="104">
        <f t="shared" si="1"/>
        <v>3048.25</v>
      </c>
    </row>
    <row r="14" spans="1:15" s="25" customFormat="1" ht="12.6" customHeight="1" x14ac:dyDescent="0.2">
      <c r="A14" s="103" t="s">
        <v>309</v>
      </c>
      <c r="B14" s="53">
        <v>0</v>
      </c>
      <c r="C14" s="53">
        <v>0</v>
      </c>
      <c r="D14" s="53">
        <v>60</v>
      </c>
      <c r="E14" s="53"/>
      <c r="F14" s="53"/>
      <c r="G14" s="53"/>
      <c r="H14" s="53"/>
      <c r="I14" s="53"/>
      <c r="J14" s="53"/>
      <c r="K14" s="53">
        <v>0</v>
      </c>
      <c r="L14" s="53">
        <v>0</v>
      </c>
      <c r="M14" s="53">
        <v>0</v>
      </c>
      <c r="N14" s="219">
        <f t="shared" si="0"/>
        <v>60</v>
      </c>
      <c r="O14" s="104">
        <f t="shared" si="1"/>
        <v>60</v>
      </c>
    </row>
    <row r="15" spans="1:15" s="25" customFormat="1" ht="12.6" customHeight="1" x14ac:dyDescent="0.2">
      <c r="A15" s="103" t="s">
        <v>619</v>
      </c>
      <c r="B15" s="53">
        <v>810</v>
      </c>
      <c r="C15" s="53">
        <v>0</v>
      </c>
      <c r="D15" s="53">
        <v>0</v>
      </c>
      <c r="E15" s="53"/>
      <c r="F15" s="53"/>
      <c r="G15" s="53"/>
      <c r="H15" s="53"/>
      <c r="I15" s="53"/>
      <c r="J15" s="53"/>
      <c r="K15" s="53">
        <v>0</v>
      </c>
      <c r="L15" s="53">
        <v>0</v>
      </c>
      <c r="M15" s="53">
        <v>0</v>
      </c>
      <c r="N15" s="219">
        <f t="shared" si="0"/>
        <v>810</v>
      </c>
      <c r="O15" s="104">
        <f t="shared" si="1"/>
        <v>810</v>
      </c>
    </row>
    <row r="16" spans="1:15" s="25" customFormat="1" ht="12.6" customHeight="1" x14ac:dyDescent="0.2">
      <c r="A16" s="103" t="s">
        <v>131</v>
      </c>
      <c r="B16" s="53">
        <v>0</v>
      </c>
      <c r="C16" s="53">
        <v>50</v>
      </c>
      <c r="D16" s="53">
        <v>0</v>
      </c>
      <c r="E16" s="53"/>
      <c r="F16" s="53"/>
      <c r="G16" s="53"/>
      <c r="H16" s="53"/>
      <c r="I16" s="53"/>
      <c r="J16" s="53"/>
      <c r="K16" s="53">
        <v>0</v>
      </c>
      <c r="L16" s="53">
        <v>0</v>
      </c>
      <c r="M16" s="53">
        <v>0</v>
      </c>
      <c r="N16" s="219">
        <f t="shared" si="0"/>
        <v>50</v>
      </c>
      <c r="O16" s="104">
        <f t="shared" si="1"/>
        <v>50</v>
      </c>
    </row>
    <row r="17" spans="1:15" s="25" customFormat="1" ht="12.6" customHeight="1" x14ac:dyDescent="0.2">
      <c r="A17" s="103" t="s">
        <v>157</v>
      </c>
      <c r="B17" s="53">
        <v>0</v>
      </c>
      <c r="C17" s="53">
        <v>0</v>
      </c>
      <c r="D17" s="53">
        <v>0</v>
      </c>
      <c r="E17" s="53"/>
      <c r="F17" s="53"/>
      <c r="G17" s="53"/>
      <c r="H17" s="53"/>
      <c r="I17" s="53"/>
      <c r="J17" s="53"/>
      <c r="K17" s="53">
        <v>0</v>
      </c>
      <c r="L17" s="53">
        <v>0</v>
      </c>
      <c r="M17" s="53">
        <v>0</v>
      </c>
      <c r="N17" s="219">
        <f t="shared" si="0"/>
        <v>0</v>
      </c>
      <c r="O17" s="104" t="str">
        <f t="shared" si="1"/>
        <v/>
      </c>
    </row>
    <row r="18" spans="1:15" s="25" customFormat="1" ht="12.6" customHeight="1" x14ac:dyDescent="0.2">
      <c r="A18" s="103" t="s">
        <v>323</v>
      </c>
      <c r="B18" s="53">
        <v>0</v>
      </c>
      <c r="C18" s="53">
        <v>0</v>
      </c>
      <c r="D18" s="53">
        <v>0</v>
      </c>
      <c r="E18" s="53"/>
      <c r="F18" s="53"/>
      <c r="G18" s="53"/>
      <c r="H18" s="53"/>
      <c r="I18" s="53"/>
      <c r="J18" s="53"/>
      <c r="K18" s="53">
        <v>0</v>
      </c>
      <c r="L18" s="53">
        <v>0</v>
      </c>
      <c r="M18" s="53">
        <v>0</v>
      </c>
      <c r="N18" s="219">
        <f t="shared" si="0"/>
        <v>0</v>
      </c>
      <c r="O18" s="104" t="str">
        <f t="shared" si="1"/>
        <v/>
      </c>
    </row>
    <row r="19" spans="1:15" s="25" customFormat="1" ht="12.6" customHeight="1" x14ac:dyDescent="0.2">
      <c r="A19" s="103" t="s">
        <v>149</v>
      </c>
      <c r="B19" s="53">
        <v>4027.47</v>
      </c>
      <c r="C19" s="53">
        <v>0</v>
      </c>
      <c r="D19" s="53">
        <v>0</v>
      </c>
      <c r="E19" s="53"/>
      <c r="F19" s="53"/>
      <c r="G19" s="53"/>
      <c r="H19" s="53"/>
      <c r="I19" s="53"/>
      <c r="J19" s="53"/>
      <c r="K19" s="53">
        <v>0</v>
      </c>
      <c r="L19" s="53">
        <v>0</v>
      </c>
      <c r="M19" s="53">
        <v>0</v>
      </c>
      <c r="N19" s="219">
        <f t="shared" si="0"/>
        <v>4027.47</v>
      </c>
      <c r="O19" s="104">
        <f t="shared" si="1"/>
        <v>4027.47</v>
      </c>
    </row>
    <row r="20" spans="1:15" s="25" customFormat="1" ht="12.6" customHeight="1" x14ac:dyDescent="0.2">
      <c r="A20" s="103" t="s">
        <v>70</v>
      </c>
      <c r="B20" s="53">
        <v>202.5</v>
      </c>
      <c r="C20" s="53">
        <v>923.23</v>
      </c>
      <c r="D20" s="53">
        <v>1599.96</v>
      </c>
      <c r="E20" s="53"/>
      <c r="F20" s="53"/>
      <c r="G20" s="53"/>
      <c r="H20" s="53"/>
      <c r="I20" s="53"/>
      <c r="J20" s="53"/>
      <c r="K20" s="53">
        <v>0</v>
      </c>
      <c r="L20" s="53">
        <v>0</v>
      </c>
      <c r="M20" s="53">
        <v>0</v>
      </c>
      <c r="N20" s="219">
        <f t="shared" si="0"/>
        <v>2725.69</v>
      </c>
      <c r="O20" s="104">
        <f t="shared" si="1"/>
        <v>908.56333333333339</v>
      </c>
    </row>
    <row r="21" spans="1:15" s="25" customFormat="1" ht="12.6" customHeight="1" x14ac:dyDescent="0.2">
      <c r="A21" s="103" t="s">
        <v>187</v>
      </c>
      <c r="B21" s="53">
        <v>0</v>
      </c>
      <c r="C21" s="53">
        <v>0</v>
      </c>
      <c r="D21" s="53">
        <v>0</v>
      </c>
      <c r="E21" s="53"/>
      <c r="F21" s="53"/>
      <c r="G21" s="53"/>
      <c r="H21" s="53"/>
      <c r="I21" s="53"/>
      <c r="J21" s="53"/>
      <c r="K21" s="53">
        <v>0</v>
      </c>
      <c r="L21" s="53">
        <v>0</v>
      </c>
      <c r="M21" s="53">
        <v>0</v>
      </c>
      <c r="N21" s="219">
        <f t="shared" si="0"/>
        <v>0</v>
      </c>
      <c r="O21" s="104" t="str">
        <f t="shared" si="1"/>
        <v/>
      </c>
    </row>
    <row r="22" spans="1:15" s="25" customFormat="1" ht="12.6" customHeight="1" x14ac:dyDescent="0.2">
      <c r="A22" s="103" t="s">
        <v>492</v>
      </c>
      <c r="B22" s="53">
        <v>33.26</v>
      </c>
      <c r="C22" s="53">
        <v>590.25</v>
      </c>
      <c r="D22" s="53">
        <v>772.15</v>
      </c>
      <c r="E22" s="53"/>
      <c r="F22" s="53"/>
      <c r="G22" s="53"/>
      <c r="H22" s="53"/>
      <c r="I22" s="53"/>
      <c r="J22" s="53"/>
      <c r="K22" s="53">
        <v>0</v>
      </c>
      <c r="L22" s="53">
        <v>0</v>
      </c>
      <c r="M22" s="53">
        <v>0</v>
      </c>
      <c r="N22" s="219">
        <f t="shared" si="0"/>
        <v>1395.6599999999999</v>
      </c>
      <c r="O22" s="104">
        <f t="shared" si="1"/>
        <v>465.21999999999997</v>
      </c>
    </row>
    <row r="23" spans="1:15" s="25" customFormat="1" ht="12.6" customHeight="1" x14ac:dyDescent="0.2">
      <c r="A23" s="103" t="s">
        <v>346</v>
      </c>
      <c r="B23" s="53">
        <v>0</v>
      </c>
      <c r="C23" s="53">
        <v>0</v>
      </c>
      <c r="D23" s="53">
        <v>0</v>
      </c>
      <c r="E23" s="53"/>
      <c r="F23" s="53"/>
      <c r="G23" s="53"/>
      <c r="H23" s="53"/>
      <c r="I23" s="53"/>
      <c r="J23" s="53"/>
      <c r="K23" s="53">
        <v>0</v>
      </c>
      <c r="L23" s="53">
        <v>0</v>
      </c>
      <c r="M23" s="53">
        <v>0</v>
      </c>
      <c r="N23" s="219">
        <f>SUM(B23:M23)</f>
        <v>0</v>
      </c>
      <c r="O23" s="104" t="str">
        <f t="shared" si="1"/>
        <v/>
      </c>
    </row>
    <row r="24" spans="1:15" s="25" customFormat="1" ht="12.6" customHeight="1" x14ac:dyDescent="0.2">
      <c r="A24" s="103" t="s">
        <v>67</v>
      </c>
      <c r="B24" s="53">
        <v>220.5</v>
      </c>
      <c r="C24" s="53">
        <v>497.65</v>
      </c>
      <c r="D24" s="53">
        <v>201</v>
      </c>
      <c r="E24" s="53"/>
      <c r="F24" s="53"/>
      <c r="G24" s="53"/>
      <c r="H24" s="53"/>
      <c r="I24" s="53"/>
      <c r="J24" s="53"/>
      <c r="K24" s="53">
        <v>0</v>
      </c>
      <c r="L24" s="53">
        <v>0</v>
      </c>
      <c r="M24" s="53">
        <v>0</v>
      </c>
      <c r="N24" s="219">
        <f t="shared" si="0"/>
        <v>919.15</v>
      </c>
      <c r="O24" s="104">
        <f t="shared" si="1"/>
        <v>306.38333333333333</v>
      </c>
    </row>
    <row r="25" spans="1:15" s="25" customFormat="1" ht="12.6" customHeight="1" x14ac:dyDescent="0.2">
      <c r="A25" s="103" t="s">
        <v>338</v>
      </c>
      <c r="B25" s="53">
        <v>0</v>
      </c>
      <c r="C25" s="53">
        <v>0</v>
      </c>
      <c r="D25" s="53">
        <v>181</v>
      </c>
      <c r="E25" s="53"/>
      <c r="F25" s="53"/>
      <c r="G25" s="53"/>
      <c r="H25" s="53"/>
      <c r="I25" s="53"/>
      <c r="J25" s="53"/>
      <c r="K25" s="53">
        <v>0</v>
      </c>
      <c r="L25" s="53">
        <v>0</v>
      </c>
      <c r="M25" s="53">
        <v>0</v>
      </c>
      <c r="N25" s="219">
        <f t="shared" si="0"/>
        <v>181</v>
      </c>
      <c r="O25" s="104">
        <f t="shared" si="1"/>
        <v>181</v>
      </c>
    </row>
    <row r="26" spans="1:15" s="25" customFormat="1" ht="12.6" customHeight="1" x14ac:dyDescent="0.2">
      <c r="A26" s="103" t="s">
        <v>670</v>
      </c>
      <c r="B26" s="53">
        <v>0</v>
      </c>
      <c r="C26" s="53">
        <v>0</v>
      </c>
      <c r="D26" s="53">
        <v>500</v>
      </c>
      <c r="E26" s="53"/>
      <c r="F26" s="53"/>
      <c r="G26" s="53"/>
      <c r="H26" s="53"/>
      <c r="I26" s="53"/>
      <c r="J26" s="53"/>
      <c r="K26" s="53">
        <v>0</v>
      </c>
      <c r="L26" s="53">
        <v>0</v>
      </c>
      <c r="M26" s="53">
        <v>0</v>
      </c>
      <c r="N26" s="219">
        <f t="shared" si="0"/>
        <v>500</v>
      </c>
      <c r="O26" s="104">
        <f t="shared" si="1"/>
        <v>500</v>
      </c>
    </row>
    <row r="27" spans="1:15" s="25" customFormat="1" ht="12.6" customHeight="1" x14ac:dyDescent="0.2">
      <c r="A27" s="103" t="s">
        <v>91</v>
      </c>
      <c r="B27" s="53">
        <v>777.43</v>
      </c>
      <c r="C27" s="53">
        <v>925.46</v>
      </c>
      <c r="D27" s="53">
        <v>1421.24</v>
      </c>
      <c r="E27" s="53"/>
      <c r="F27" s="53"/>
      <c r="G27" s="53"/>
      <c r="H27" s="53"/>
      <c r="I27" s="53"/>
      <c r="J27" s="53"/>
      <c r="K27" s="53">
        <v>0</v>
      </c>
      <c r="L27" s="53">
        <v>0</v>
      </c>
      <c r="M27" s="53">
        <v>0</v>
      </c>
      <c r="N27" s="219">
        <f t="shared" si="0"/>
        <v>3124.13</v>
      </c>
      <c r="O27" s="104">
        <f t="shared" si="1"/>
        <v>1041.3766666666668</v>
      </c>
    </row>
    <row r="28" spans="1:15" s="25" customFormat="1" ht="12.6" customHeight="1" x14ac:dyDescent="0.2">
      <c r="A28" s="103" t="s">
        <v>158</v>
      </c>
      <c r="B28" s="53">
        <v>400</v>
      </c>
      <c r="C28" s="53">
        <v>0</v>
      </c>
      <c r="D28" s="53">
        <v>160</v>
      </c>
      <c r="E28" s="53"/>
      <c r="F28" s="53"/>
      <c r="G28" s="53"/>
      <c r="H28" s="53"/>
      <c r="I28" s="53"/>
      <c r="J28" s="53"/>
      <c r="K28" s="53">
        <v>0</v>
      </c>
      <c r="L28" s="53">
        <v>0</v>
      </c>
      <c r="M28" s="53">
        <v>0</v>
      </c>
      <c r="N28" s="219">
        <f t="shared" si="0"/>
        <v>560</v>
      </c>
      <c r="O28" s="104">
        <f t="shared" si="1"/>
        <v>280</v>
      </c>
    </row>
    <row r="29" spans="1:15" s="25" customFormat="1" ht="12.6" customHeight="1" x14ac:dyDescent="0.2">
      <c r="A29" s="103" t="s">
        <v>408</v>
      </c>
      <c r="B29" s="53">
        <v>0</v>
      </c>
      <c r="C29" s="53">
        <v>49</v>
      </c>
      <c r="D29" s="53"/>
      <c r="E29" s="53"/>
      <c r="F29" s="53"/>
      <c r="G29" s="53"/>
      <c r="H29" s="53"/>
      <c r="I29" s="53"/>
      <c r="J29" s="53"/>
      <c r="K29" s="53">
        <v>0</v>
      </c>
      <c r="L29" s="53">
        <v>0</v>
      </c>
      <c r="M29" s="53">
        <v>0</v>
      </c>
      <c r="N29" s="219">
        <f>SUM(B29:M29)</f>
        <v>49</v>
      </c>
      <c r="O29" s="104">
        <f t="shared" si="1"/>
        <v>49</v>
      </c>
    </row>
    <row r="30" spans="1:15" s="25" customFormat="1" ht="12.6" customHeight="1" x14ac:dyDescent="0.2">
      <c r="A30" s="103" t="s">
        <v>142</v>
      </c>
      <c r="B30" s="53">
        <v>1238.78</v>
      </c>
      <c r="C30" s="53">
        <v>1068.78</v>
      </c>
      <c r="D30" s="53">
        <v>1183.78</v>
      </c>
      <c r="E30" s="53"/>
      <c r="F30" s="53"/>
      <c r="G30" s="53"/>
      <c r="H30" s="53"/>
      <c r="I30" s="53"/>
      <c r="J30" s="53"/>
      <c r="K30" s="53">
        <v>0</v>
      </c>
      <c r="L30" s="53">
        <v>0</v>
      </c>
      <c r="M30" s="53">
        <v>0</v>
      </c>
      <c r="N30" s="219">
        <f t="shared" si="0"/>
        <v>3491.34</v>
      </c>
      <c r="O30" s="104">
        <f t="shared" si="1"/>
        <v>1163.78</v>
      </c>
    </row>
    <row r="31" spans="1:15" s="25" customFormat="1" ht="12.6" customHeight="1" x14ac:dyDescent="0.2">
      <c r="A31" s="115" t="s">
        <v>88</v>
      </c>
      <c r="B31" s="53">
        <v>885.2</v>
      </c>
      <c r="C31" s="53">
        <v>605.91</v>
      </c>
      <c r="D31" s="53">
        <v>0</v>
      </c>
      <c r="E31" s="53"/>
      <c r="F31" s="53"/>
      <c r="G31" s="53"/>
      <c r="H31" s="53"/>
      <c r="I31" s="53"/>
      <c r="J31" s="53"/>
      <c r="K31" s="53">
        <v>0</v>
      </c>
      <c r="L31" s="53">
        <v>0</v>
      </c>
      <c r="M31" s="53">
        <v>0</v>
      </c>
      <c r="N31" s="219">
        <f t="shared" si="0"/>
        <v>1491.1100000000001</v>
      </c>
      <c r="O31" s="104">
        <f t="shared" si="1"/>
        <v>745.55500000000006</v>
      </c>
    </row>
    <row r="32" spans="1:15" s="25" customFormat="1" ht="12.6" customHeight="1" x14ac:dyDescent="0.2">
      <c r="A32" s="115" t="s">
        <v>404</v>
      </c>
      <c r="B32" s="53">
        <v>0</v>
      </c>
      <c r="C32" s="53">
        <v>4950</v>
      </c>
      <c r="D32" s="53">
        <v>805</v>
      </c>
      <c r="E32" s="53"/>
      <c r="F32" s="53"/>
      <c r="G32" s="53"/>
      <c r="H32" s="53"/>
      <c r="I32" s="53"/>
      <c r="J32" s="53"/>
      <c r="K32" s="53">
        <v>0</v>
      </c>
      <c r="L32" s="53">
        <v>0</v>
      </c>
      <c r="M32" s="53">
        <v>0</v>
      </c>
      <c r="N32" s="219">
        <f>SUM(B32:M32)</f>
        <v>5755</v>
      </c>
      <c r="O32" s="104">
        <f t="shared" si="1"/>
        <v>2877.5</v>
      </c>
    </row>
    <row r="33" spans="1:15" s="25" customFormat="1" ht="12.6" customHeight="1" x14ac:dyDescent="0.2">
      <c r="A33" s="115" t="s">
        <v>126</v>
      </c>
      <c r="B33" s="53">
        <v>0</v>
      </c>
      <c r="C33" s="53">
        <v>0</v>
      </c>
      <c r="D33" s="53">
        <v>0</v>
      </c>
      <c r="E33" s="53"/>
      <c r="F33" s="53"/>
      <c r="G33" s="53"/>
      <c r="H33" s="53"/>
      <c r="I33" s="53"/>
      <c r="J33" s="53"/>
      <c r="K33" s="53">
        <v>0</v>
      </c>
      <c r="L33" s="53">
        <v>0</v>
      </c>
      <c r="M33" s="53">
        <v>0</v>
      </c>
      <c r="N33" s="219">
        <f>SUM(B33:M33)</f>
        <v>0</v>
      </c>
      <c r="O33" s="104" t="str">
        <f t="shared" si="1"/>
        <v/>
      </c>
    </row>
    <row r="34" spans="1:15" s="25" customFormat="1" ht="12.6" customHeight="1" x14ac:dyDescent="0.2">
      <c r="A34" s="115" t="s">
        <v>77</v>
      </c>
      <c r="B34" s="53">
        <v>0</v>
      </c>
      <c r="C34" s="53">
        <v>260</v>
      </c>
      <c r="D34" s="53">
        <v>0</v>
      </c>
      <c r="E34" s="53"/>
      <c r="F34" s="53"/>
      <c r="G34" s="53"/>
      <c r="H34" s="53"/>
      <c r="I34" s="53"/>
      <c r="J34" s="53"/>
      <c r="K34" s="53">
        <v>0</v>
      </c>
      <c r="L34" s="53">
        <v>0</v>
      </c>
      <c r="M34" s="53">
        <v>0</v>
      </c>
      <c r="N34" s="219">
        <f t="shared" si="0"/>
        <v>260</v>
      </c>
      <c r="O34" s="104">
        <f t="shared" si="1"/>
        <v>260</v>
      </c>
    </row>
    <row r="35" spans="1:15" s="25" customFormat="1" ht="12.6" customHeight="1" x14ac:dyDescent="0.2">
      <c r="A35" s="115" t="s">
        <v>111</v>
      </c>
      <c r="B35" s="53">
        <v>0</v>
      </c>
      <c r="C35" s="53">
        <v>0</v>
      </c>
      <c r="D35" s="53">
        <v>1449.56</v>
      </c>
      <c r="E35" s="53"/>
      <c r="F35" s="53"/>
      <c r="G35" s="53"/>
      <c r="H35" s="53"/>
      <c r="I35" s="53"/>
      <c r="J35" s="53"/>
      <c r="K35" s="53">
        <v>0</v>
      </c>
      <c r="L35" s="53">
        <v>0</v>
      </c>
      <c r="M35" s="53">
        <v>0</v>
      </c>
      <c r="N35" s="219">
        <f t="shared" si="0"/>
        <v>1449.56</v>
      </c>
      <c r="O35" s="104">
        <f t="shared" si="1"/>
        <v>1449.56</v>
      </c>
    </row>
    <row r="36" spans="1:15" s="25" customFormat="1" ht="12.6" customHeight="1" x14ac:dyDescent="0.2">
      <c r="A36" s="115" t="s">
        <v>69</v>
      </c>
      <c r="B36" s="53">
        <v>0</v>
      </c>
      <c r="C36" s="53">
        <v>44</v>
      </c>
      <c r="D36" s="53">
        <v>0</v>
      </c>
      <c r="E36" s="53"/>
      <c r="F36" s="53"/>
      <c r="G36" s="53"/>
      <c r="H36" s="53"/>
      <c r="I36" s="53"/>
      <c r="J36" s="53"/>
      <c r="K36" s="53">
        <v>0</v>
      </c>
      <c r="L36" s="53">
        <v>0</v>
      </c>
      <c r="M36" s="53">
        <v>0</v>
      </c>
      <c r="N36" s="219">
        <f t="shared" si="0"/>
        <v>44</v>
      </c>
      <c r="O36" s="104">
        <f t="shared" si="1"/>
        <v>44</v>
      </c>
    </row>
    <row r="37" spans="1:15" s="25" customFormat="1" ht="12.6" customHeight="1" x14ac:dyDescent="0.2">
      <c r="A37" s="115" t="s">
        <v>76</v>
      </c>
      <c r="B37" s="53">
        <v>0</v>
      </c>
      <c r="C37" s="53">
        <v>0</v>
      </c>
      <c r="D37" s="53">
        <v>0</v>
      </c>
      <c r="E37" s="53"/>
      <c r="F37" s="53"/>
      <c r="G37" s="53"/>
      <c r="H37" s="53"/>
      <c r="I37" s="53"/>
      <c r="J37" s="53"/>
      <c r="K37" s="53">
        <v>0</v>
      </c>
      <c r="L37" s="53">
        <v>0</v>
      </c>
      <c r="M37" s="53">
        <v>0</v>
      </c>
      <c r="N37" s="219">
        <f t="shared" si="0"/>
        <v>0</v>
      </c>
      <c r="O37" s="104" t="str">
        <f t="shared" si="1"/>
        <v/>
      </c>
    </row>
    <row r="38" spans="1:15" s="25" customFormat="1" ht="12.6" customHeight="1" x14ac:dyDescent="0.2">
      <c r="A38" s="115" t="s">
        <v>494</v>
      </c>
      <c r="B38" s="53">
        <v>0</v>
      </c>
      <c r="C38" s="53">
        <v>0</v>
      </c>
      <c r="D38" s="53">
        <v>0</v>
      </c>
      <c r="E38" s="53"/>
      <c r="F38" s="53"/>
      <c r="G38" s="53"/>
      <c r="H38" s="53"/>
      <c r="I38" s="53"/>
      <c r="J38" s="53"/>
      <c r="K38" s="53">
        <v>0</v>
      </c>
      <c r="L38" s="53">
        <v>0</v>
      </c>
      <c r="M38" s="53">
        <v>0</v>
      </c>
      <c r="N38" s="219">
        <f t="shared" si="0"/>
        <v>0</v>
      </c>
      <c r="O38" s="104" t="str">
        <f t="shared" si="1"/>
        <v/>
      </c>
    </row>
    <row r="39" spans="1:15" s="25" customFormat="1" ht="12.6" customHeight="1" x14ac:dyDescent="0.2">
      <c r="A39" s="115" t="s">
        <v>413</v>
      </c>
      <c r="B39" s="53">
        <v>0</v>
      </c>
      <c r="C39" s="53">
        <v>1783.8</v>
      </c>
      <c r="D39" s="53">
        <v>0</v>
      </c>
      <c r="E39" s="53"/>
      <c r="F39" s="53"/>
      <c r="G39" s="53"/>
      <c r="H39" s="53"/>
      <c r="I39" s="53"/>
      <c r="J39" s="53"/>
      <c r="K39" s="53">
        <v>0</v>
      </c>
      <c r="L39" s="53">
        <v>0</v>
      </c>
      <c r="M39" s="53">
        <v>0</v>
      </c>
      <c r="N39" s="219">
        <f>SUM(B39:M39)</f>
        <v>1783.8</v>
      </c>
      <c r="O39" s="104">
        <f t="shared" si="1"/>
        <v>1783.8</v>
      </c>
    </row>
    <row r="40" spans="1:15" s="25" customFormat="1" ht="12.6" customHeight="1" x14ac:dyDescent="0.2">
      <c r="A40" s="115" t="s">
        <v>511</v>
      </c>
      <c r="B40" s="53">
        <v>0</v>
      </c>
      <c r="C40" s="53">
        <v>0</v>
      </c>
      <c r="D40" s="53">
        <v>0</v>
      </c>
      <c r="E40" s="53"/>
      <c r="F40" s="53"/>
      <c r="G40" s="53"/>
      <c r="H40" s="53"/>
      <c r="I40" s="53"/>
      <c r="J40" s="53"/>
      <c r="K40" s="53">
        <v>0</v>
      </c>
      <c r="L40" s="53">
        <v>0</v>
      </c>
      <c r="M40" s="53">
        <v>0</v>
      </c>
      <c r="N40" s="219">
        <f t="shared" si="0"/>
        <v>0</v>
      </c>
      <c r="O40" s="104" t="str">
        <f t="shared" si="1"/>
        <v/>
      </c>
    </row>
    <row r="41" spans="1:15" s="25" customFormat="1" ht="12.6" customHeight="1" x14ac:dyDescent="0.2">
      <c r="A41" s="103" t="s">
        <v>176</v>
      </c>
      <c r="B41" s="53">
        <v>67.5</v>
      </c>
      <c r="C41" s="53">
        <v>0</v>
      </c>
      <c r="D41" s="53">
        <v>57.7</v>
      </c>
      <c r="E41" s="53"/>
      <c r="F41" s="53"/>
      <c r="G41" s="53"/>
      <c r="H41" s="53"/>
      <c r="I41" s="53"/>
      <c r="J41" s="53"/>
      <c r="K41" s="53">
        <v>0</v>
      </c>
      <c r="L41" s="53">
        <v>0</v>
      </c>
      <c r="M41" s="53">
        <v>0</v>
      </c>
      <c r="N41" s="219">
        <f t="shared" si="0"/>
        <v>125.2</v>
      </c>
      <c r="O41" s="104">
        <f t="shared" si="1"/>
        <v>62.6</v>
      </c>
    </row>
    <row r="42" spans="1:15" s="25" customFormat="1" ht="12.6" customHeight="1" x14ac:dyDescent="0.2">
      <c r="A42" s="103" t="s">
        <v>118</v>
      </c>
      <c r="B42" s="53">
        <v>0</v>
      </c>
      <c r="C42" s="53">
        <v>820</v>
      </c>
      <c r="D42" s="53">
        <v>120</v>
      </c>
      <c r="E42" s="53"/>
      <c r="F42" s="53"/>
      <c r="G42" s="53"/>
      <c r="H42" s="53"/>
      <c r="I42" s="53"/>
      <c r="J42" s="53"/>
      <c r="K42" s="53">
        <v>0</v>
      </c>
      <c r="L42" s="53">
        <v>0</v>
      </c>
      <c r="M42" s="53">
        <v>0</v>
      </c>
      <c r="N42" s="219">
        <f t="shared" si="0"/>
        <v>940</v>
      </c>
      <c r="O42" s="104">
        <f t="shared" si="1"/>
        <v>470</v>
      </c>
    </row>
    <row r="43" spans="1:15" s="25" customFormat="1" ht="12.6" customHeight="1" x14ac:dyDescent="0.2">
      <c r="A43" s="103" t="s">
        <v>497</v>
      </c>
      <c r="B43" s="53">
        <v>0</v>
      </c>
      <c r="C43" s="53">
        <v>0</v>
      </c>
      <c r="D43" s="53">
        <v>0</v>
      </c>
      <c r="E43" s="53"/>
      <c r="F43" s="53"/>
      <c r="G43" s="53"/>
      <c r="H43" s="53"/>
      <c r="I43" s="53"/>
      <c r="J43" s="53"/>
      <c r="K43" s="53">
        <v>0</v>
      </c>
      <c r="L43" s="53">
        <v>0</v>
      </c>
      <c r="M43" s="53">
        <v>0</v>
      </c>
      <c r="N43" s="219">
        <f t="shared" si="0"/>
        <v>0</v>
      </c>
      <c r="O43" s="104" t="str">
        <f t="shared" si="1"/>
        <v/>
      </c>
    </row>
    <row r="44" spans="1:15" s="25" customFormat="1" ht="12.6" customHeight="1" x14ac:dyDescent="0.2">
      <c r="A44" s="103" t="s">
        <v>102</v>
      </c>
      <c r="B44" s="53">
        <v>3000</v>
      </c>
      <c r="C44" s="53">
        <v>6600</v>
      </c>
      <c r="D44" s="53">
        <v>3750</v>
      </c>
      <c r="E44" s="53"/>
      <c r="F44" s="53"/>
      <c r="G44" s="53"/>
      <c r="H44" s="53"/>
      <c r="I44" s="53"/>
      <c r="J44" s="53"/>
      <c r="K44" s="53">
        <v>0</v>
      </c>
      <c r="L44" s="53">
        <v>0</v>
      </c>
      <c r="M44" s="53">
        <v>0</v>
      </c>
      <c r="N44" s="219">
        <f t="shared" si="0"/>
        <v>13350</v>
      </c>
      <c r="O44" s="104">
        <f t="shared" si="1"/>
        <v>4450</v>
      </c>
    </row>
    <row r="45" spans="1:15" s="25" customFormat="1" ht="12.6" customHeight="1" x14ac:dyDescent="0.2">
      <c r="A45" s="260" t="s">
        <v>372</v>
      </c>
      <c r="B45" s="53">
        <v>247.69</v>
      </c>
      <c r="C45" s="53">
        <v>247.69</v>
      </c>
      <c r="D45" s="53">
        <v>247.69</v>
      </c>
      <c r="E45" s="53"/>
      <c r="F45" s="53"/>
      <c r="G45" s="53"/>
      <c r="H45" s="53"/>
      <c r="I45" s="53"/>
      <c r="J45" s="53"/>
      <c r="K45" s="53">
        <v>0</v>
      </c>
      <c r="L45" s="53">
        <v>0</v>
      </c>
      <c r="M45" s="53">
        <v>0</v>
      </c>
      <c r="N45" s="179">
        <f>SUM(B45:M45)</f>
        <v>743.06999999999994</v>
      </c>
      <c r="O45" s="104">
        <f t="shared" si="1"/>
        <v>247.68999999999997</v>
      </c>
    </row>
    <row r="46" spans="1:15" s="25" customFormat="1" ht="12.6" customHeight="1" x14ac:dyDescent="0.2">
      <c r="A46" s="103" t="s">
        <v>512</v>
      </c>
      <c r="B46" s="53">
        <v>0</v>
      </c>
      <c r="C46" s="53">
        <v>0</v>
      </c>
      <c r="D46" s="53">
        <v>0</v>
      </c>
      <c r="E46" s="53"/>
      <c r="F46" s="53"/>
      <c r="G46" s="53"/>
      <c r="H46" s="53"/>
      <c r="I46" s="53"/>
      <c r="J46" s="53"/>
      <c r="K46" s="53">
        <v>0</v>
      </c>
      <c r="L46" s="53">
        <v>0</v>
      </c>
      <c r="M46" s="53">
        <v>0</v>
      </c>
      <c r="N46" s="219">
        <f t="shared" si="0"/>
        <v>0</v>
      </c>
      <c r="O46" s="104" t="str">
        <f t="shared" si="1"/>
        <v/>
      </c>
    </row>
    <row r="47" spans="1:15" s="25" customFormat="1" ht="12.6" customHeight="1" x14ac:dyDescent="0.2">
      <c r="A47" s="103" t="s">
        <v>498</v>
      </c>
      <c r="B47" s="53">
        <v>90</v>
      </c>
      <c r="C47" s="53">
        <v>0</v>
      </c>
      <c r="D47" s="53">
        <v>486.3</v>
      </c>
      <c r="E47" s="53"/>
      <c r="F47" s="53"/>
      <c r="G47" s="53"/>
      <c r="H47" s="53"/>
      <c r="I47" s="53"/>
      <c r="J47" s="53"/>
      <c r="K47" s="53">
        <v>0</v>
      </c>
      <c r="L47" s="53">
        <v>0</v>
      </c>
      <c r="M47" s="53">
        <v>0</v>
      </c>
      <c r="N47" s="219">
        <f t="shared" si="0"/>
        <v>576.29999999999995</v>
      </c>
      <c r="O47" s="104">
        <f t="shared" si="1"/>
        <v>288.14999999999998</v>
      </c>
    </row>
    <row r="48" spans="1:15" s="25" customFormat="1" ht="12.6" customHeight="1" x14ac:dyDescent="0.2">
      <c r="A48" s="103" t="s">
        <v>499</v>
      </c>
      <c r="B48" s="53">
        <v>800</v>
      </c>
      <c r="C48" s="53">
        <v>800</v>
      </c>
      <c r="D48" s="53">
        <v>0</v>
      </c>
      <c r="E48" s="53"/>
      <c r="F48" s="53"/>
      <c r="G48" s="53"/>
      <c r="H48" s="53"/>
      <c r="I48" s="53"/>
      <c r="J48" s="53"/>
      <c r="K48" s="53">
        <v>0</v>
      </c>
      <c r="L48" s="53">
        <v>0</v>
      </c>
      <c r="M48" s="53">
        <v>0</v>
      </c>
      <c r="N48" s="219">
        <f t="shared" si="0"/>
        <v>1600</v>
      </c>
      <c r="O48" s="104">
        <f t="shared" si="1"/>
        <v>800</v>
      </c>
    </row>
    <row r="49" spans="1:15" s="25" customFormat="1" ht="12.6" customHeight="1" x14ac:dyDescent="0.2">
      <c r="A49" s="103" t="s">
        <v>513</v>
      </c>
      <c r="B49" s="53">
        <v>0</v>
      </c>
      <c r="C49" s="53">
        <v>0</v>
      </c>
      <c r="D49" s="53">
        <v>0</v>
      </c>
      <c r="E49" s="53"/>
      <c r="F49" s="53"/>
      <c r="G49" s="53"/>
      <c r="H49" s="53"/>
      <c r="I49" s="53"/>
      <c r="J49" s="53"/>
      <c r="K49" s="53">
        <v>0</v>
      </c>
      <c r="L49" s="53">
        <v>0</v>
      </c>
      <c r="M49" s="53">
        <v>0</v>
      </c>
      <c r="N49" s="219">
        <f>SUM(B49:M49)</f>
        <v>0</v>
      </c>
      <c r="O49" s="104" t="str">
        <f t="shared" si="1"/>
        <v/>
      </c>
    </row>
    <row r="50" spans="1:15" s="25" customFormat="1" ht="12.6" customHeight="1" x14ac:dyDescent="0.2">
      <c r="A50" s="103" t="s">
        <v>94</v>
      </c>
      <c r="B50" s="53">
        <v>0</v>
      </c>
      <c r="C50" s="53">
        <v>0</v>
      </c>
      <c r="D50" s="53">
        <v>0</v>
      </c>
      <c r="E50" s="53"/>
      <c r="F50" s="53"/>
      <c r="G50" s="53"/>
      <c r="H50" s="53"/>
      <c r="I50" s="53"/>
      <c r="J50" s="53"/>
      <c r="K50" s="53">
        <v>0</v>
      </c>
      <c r="L50" s="53">
        <v>0</v>
      </c>
      <c r="M50" s="53">
        <v>0</v>
      </c>
      <c r="N50" s="219">
        <f t="shared" si="0"/>
        <v>0</v>
      </c>
      <c r="O50" s="104" t="str">
        <f t="shared" si="1"/>
        <v/>
      </c>
    </row>
    <row r="51" spans="1:15" s="25" customFormat="1" ht="12.6" customHeight="1" x14ac:dyDescent="0.2">
      <c r="A51" s="103" t="s">
        <v>501</v>
      </c>
      <c r="B51" s="53">
        <v>1655.42</v>
      </c>
      <c r="C51" s="53">
        <v>634</v>
      </c>
      <c r="D51" s="53">
        <v>2036.62</v>
      </c>
      <c r="E51" s="53"/>
      <c r="F51" s="53"/>
      <c r="G51" s="53"/>
      <c r="H51" s="53"/>
      <c r="I51" s="53"/>
      <c r="J51" s="53"/>
      <c r="K51" s="53">
        <v>0</v>
      </c>
      <c r="L51" s="53">
        <v>0</v>
      </c>
      <c r="M51" s="53">
        <v>0</v>
      </c>
      <c r="N51" s="219">
        <f t="shared" si="0"/>
        <v>4326.04</v>
      </c>
      <c r="O51" s="104">
        <f t="shared" si="1"/>
        <v>1442.0133333333333</v>
      </c>
    </row>
    <row r="52" spans="1:15" s="25" customFormat="1" ht="12.6" customHeight="1" x14ac:dyDescent="0.2">
      <c r="A52" s="103" t="s">
        <v>95</v>
      </c>
      <c r="B52" s="53">
        <v>2057.5300000000002</v>
      </c>
      <c r="C52" s="53">
        <v>1172.3800000000001</v>
      </c>
      <c r="D52" s="53">
        <v>2219.23</v>
      </c>
      <c r="E52" s="53"/>
      <c r="F52" s="53"/>
      <c r="G52" s="53"/>
      <c r="H52" s="53"/>
      <c r="I52" s="53"/>
      <c r="J52" s="53"/>
      <c r="K52" s="53">
        <v>0</v>
      </c>
      <c r="L52" s="53">
        <v>0</v>
      </c>
      <c r="M52" s="53">
        <v>0</v>
      </c>
      <c r="N52" s="219">
        <f t="shared" si="0"/>
        <v>5449.14</v>
      </c>
      <c r="O52" s="104">
        <f t="shared" si="1"/>
        <v>1816.38</v>
      </c>
    </row>
    <row r="53" spans="1:15" s="25" customFormat="1" ht="12.6" customHeight="1" x14ac:dyDescent="0.2">
      <c r="A53" s="103" t="s">
        <v>98</v>
      </c>
      <c r="B53" s="53">
        <v>0</v>
      </c>
      <c r="C53" s="53">
        <v>0</v>
      </c>
      <c r="D53" s="53">
        <v>0</v>
      </c>
      <c r="E53" s="53"/>
      <c r="F53" s="53"/>
      <c r="G53" s="53"/>
      <c r="H53" s="53"/>
      <c r="I53" s="53"/>
      <c r="J53" s="53"/>
      <c r="K53" s="53">
        <v>0</v>
      </c>
      <c r="L53" s="53">
        <v>0</v>
      </c>
      <c r="M53" s="53">
        <v>0</v>
      </c>
      <c r="N53" s="219">
        <f t="shared" si="0"/>
        <v>0</v>
      </c>
      <c r="O53" s="104" t="str">
        <f t="shared" si="1"/>
        <v/>
      </c>
    </row>
    <row r="54" spans="1:15" s="25" customFormat="1" ht="12.6" customHeight="1" x14ac:dyDescent="0.2">
      <c r="A54" s="103" t="s">
        <v>96</v>
      </c>
      <c r="B54" s="53">
        <v>1104.79</v>
      </c>
      <c r="C54" s="53">
        <v>1104.79</v>
      </c>
      <c r="D54" s="53">
        <v>1213.8900000000001</v>
      </c>
      <c r="E54" s="53"/>
      <c r="F54" s="53"/>
      <c r="G54" s="53"/>
      <c r="H54" s="53"/>
      <c r="I54" s="53"/>
      <c r="J54" s="53"/>
      <c r="K54" s="53">
        <v>0</v>
      </c>
      <c r="L54" s="53">
        <v>0</v>
      </c>
      <c r="M54" s="53">
        <v>0</v>
      </c>
      <c r="N54" s="219">
        <f t="shared" si="0"/>
        <v>3423.4700000000003</v>
      </c>
      <c r="O54" s="104">
        <f t="shared" si="1"/>
        <v>1141.1566666666668</v>
      </c>
    </row>
    <row r="55" spans="1:15" s="25" customFormat="1" ht="12.6" customHeight="1" x14ac:dyDescent="0.2">
      <c r="A55" s="103" t="s">
        <v>174</v>
      </c>
      <c r="B55" s="53">
        <v>177</v>
      </c>
      <c r="C55" s="53">
        <v>177</v>
      </c>
      <c r="D55" s="53">
        <v>177</v>
      </c>
      <c r="E55" s="53"/>
      <c r="F55" s="53"/>
      <c r="G55" s="53"/>
      <c r="H55" s="53"/>
      <c r="I55" s="53"/>
      <c r="J55" s="53"/>
      <c r="K55" s="53">
        <v>0</v>
      </c>
      <c r="L55" s="53">
        <v>0</v>
      </c>
      <c r="M55" s="53">
        <v>0</v>
      </c>
      <c r="N55" s="219">
        <f t="shared" si="0"/>
        <v>531</v>
      </c>
      <c r="O55" s="104">
        <f t="shared" si="1"/>
        <v>177</v>
      </c>
    </row>
    <row r="56" spans="1:15" s="25" customFormat="1" ht="12.6" customHeight="1" x14ac:dyDescent="0.2">
      <c r="A56" s="103" t="s">
        <v>75</v>
      </c>
      <c r="B56" s="53">
        <v>1939.29</v>
      </c>
      <c r="C56" s="53">
        <v>2190.61</v>
      </c>
      <c r="D56" s="53">
        <v>1315.26</v>
      </c>
      <c r="E56" s="53"/>
      <c r="F56" s="53"/>
      <c r="G56" s="53"/>
      <c r="H56" s="53"/>
      <c r="I56" s="53"/>
      <c r="J56" s="53"/>
      <c r="K56" s="53">
        <v>0</v>
      </c>
      <c r="L56" s="53">
        <v>0</v>
      </c>
      <c r="M56" s="53">
        <v>0</v>
      </c>
      <c r="N56" s="219">
        <f t="shared" si="0"/>
        <v>5445.16</v>
      </c>
      <c r="O56" s="104">
        <f t="shared" si="1"/>
        <v>1815.0533333333333</v>
      </c>
    </row>
    <row r="57" spans="1:15" s="25" customFormat="1" ht="12.6" customHeight="1" x14ac:dyDescent="0.2">
      <c r="A57" s="103" t="s">
        <v>175</v>
      </c>
      <c r="B57" s="53">
        <v>0</v>
      </c>
      <c r="C57" s="53">
        <v>11.17</v>
      </c>
      <c r="D57" s="53">
        <v>40</v>
      </c>
      <c r="E57" s="53"/>
      <c r="F57" s="53"/>
      <c r="G57" s="53"/>
      <c r="H57" s="53"/>
      <c r="I57" s="53"/>
      <c r="J57" s="53"/>
      <c r="K57" s="53">
        <v>0</v>
      </c>
      <c r="L57" s="53">
        <v>0</v>
      </c>
      <c r="M57" s="53">
        <v>0</v>
      </c>
      <c r="N57" s="219">
        <f t="shared" si="0"/>
        <v>51.17</v>
      </c>
      <c r="O57" s="104">
        <f t="shared" si="1"/>
        <v>25.585000000000001</v>
      </c>
    </row>
    <row r="58" spans="1:15" s="25" customFormat="1" ht="12.6" customHeight="1" x14ac:dyDescent="0.2">
      <c r="A58" s="103" t="s">
        <v>184</v>
      </c>
      <c r="B58" s="53">
        <v>580</v>
      </c>
      <c r="C58" s="53">
        <v>0</v>
      </c>
      <c r="D58" s="53">
        <v>823.48</v>
      </c>
      <c r="E58" s="53"/>
      <c r="F58" s="53"/>
      <c r="G58" s="53"/>
      <c r="H58" s="53"/>
      <c r="I58" s="53"/>
      <c r="J58" s="53"/>
      <c r="K58" s="53">
        <v>0</v>
      </c>
      <c r="L58" s="53">
        <v>0</v>
      </c>
      <c r="M58" s="53">
        <v>0</v>
      </c>
      <c r="N58" s="219">
        <f t="shared" si="0"/>
        <v>1403.48</v>
      </c>
      <c r="O58" s="104">
        <f t="shared" si="1"/>
        <v>701.74</v>
      </c>
    </row>
    <row r="59" spans="1:15" s="25" customFormat="1" ht="12.6" customHeight="1" x14ac:dyDescent="0.2">
      <c r="A59" s="103" t="s">
        <v>514</v>
      </c>
      <c r="B59" s="53">
        <v>0</v>
      </c>
      <c r="C59" s="53">
        <v>0</v>
      </c>
      <c r="D59" s="53">
        <v>0</v>
      </c>
      <c r="E59" s="53"/>
      <c r="F59" s="53"/>
      <c r="G59" s="53"/>
      <c r="H59" s="53"/>
      <c r="I59" s="53"/>
      <c r="J59" s="53"/>
      <c r="K59" s="53">
        <v>0</v>
      </c>
      <c r="L59" s="53">
        <v>0</v>
      </c>
      <c r="M59" s="53">
        <v>0</v>
      </c>
      <c r="N59" s="219">
        <f t="shared" si="0"/>
        <v>0</v>
      </c>
      <c r="O59" s="104" t="str">
        <f t="shared" si="1"/>
        <v/>
      </c>
    </row>
    <row r="60" spans="1:15" s="25" customFormat="1" ht="12.6" customHeight="1" x14ac:dyDescent="0.2">
      <c r="A60" s="103" t="s">
        <v>269</v>
      </c>
      <c r="B60" s="53">
        <v>40</v>
      </c>
      <c r="C60" s="53">
        <v>20</v>
      </c>
      <c r="D60" s="53">
        <v>40</v>
      </c>
      <c r="E60" s="53"/>
      <c r="F60" s="53"/>
      <c r="G60" s="53"/>
      <c r="H60" s="53"/>
      <c r="I60" s="53"/>
      <c r="J60" s="53"/>
      <c r="K60" s="53">
        <v>0</v>
      </c>
      <c r="L60" s="53">
        <v>0</v>
      </c>
      <c r="M60" s="53">
        <v>0</v>
      </c>
      <c r="N60" s="219">
        <f t="shared" si="0"/>
        <v>100</v>
      </c>
      <c r="O60" s="104">
        <f t="shared" si="1"/>
        <v>33.333333333333336</v>
      </c>
    </row>
    <row r="61" spans="1:15" s="25" customFormat="1" ht="12.6" customHeight="1" x14ac:dyDescent="0.2">
      <c r="A61" s="103" t="s">
        <v>79</v>
      </c>
      <c r="B61" s="53">
        <v>127.5</v>
      </c>
      <c r="C61" s="53">
        <v>134.6</v>
      </c>
      <c r="D61" s="53">
        <v>206</v>
      </c>
      <c r="E61" s="53"/>
      <c r="F61" s="53"/>
      <c r="G61" s="53"/>
      <c r="H61" s="53"/>
      <c r="I61" s="53"/>
      <c r="J61" s="53"/>
      <c r="K61" s="53">
        <v>0</v>
      </c>
      <c r="L61" s="53">
        <v>0</v>
      </c>
      <c r="M61" s="53">
        <v>0</v>
      </c>
      <c r="N61" s="219">
        <f t="shared" si="0"/>
        <v>468.1</v>
      </c>
      <c r="O61" s="104">
        <f t="shared" si="1"/>
        <v>156.03333333333333</v>
      </c>
    </row>
    <row r="62" spans="1:15" s="25" customFormat="1" ht="12.6" customHeight="1" x14ac:dyDescent="0.2">
      <c r="A62" s="103" t="s">
        <v>81</v>
      </c>
      <c r="B62" s="53">
        <v>140.74</v>
      </c>
      <c r="C62" s="53">
        <v>242.69</v>
      </c>
      <c r="D62" s="53">
        <v>293.22000000000003</v>
      </c>
      <c r="E62" s="53"/>
      <c r="F62" s="53"/>
      <c r="G62" s="53"/>
      <c r="H62" s="53"/>
      <c r="I62" s="53"/>
      <c r="J62" s="53"/>
      <c r="K62" s="53">
        <v>0</v>
      </c>
      <c r="L62" s="53">
        <v>0</v>
      </c>
      <c r="M62" s="53">
        <v>0</v>
      </c>
      <c r="N62" s="219">
        <f t="shared" si="0"/>
        <v>676.65000000000009</v>
      </c>
      <c r="O62" s="104">
        <f t="shared" si="1"/>
        <v>225.55000000000004</v>
      </c>
    </row>
    <row r="63" spans="1:15" s="25" customFormat="1" ht="12.6" customHeight="1" x14ac:dyDescent="0.2">
      <c r="A63" s="103" t="s">
        <v>87</v>
      </c>
      <c r="B63" s="53">
        <v>114.34</v>
      </c>
      <c r="C63" s="53">
        <v>3.42</v>
      </c>
      <c r="D63" s="53">
        <v>7.98</v>
      </c>
      <c r="E63" s="53"/>
      <c r="F63" s="53"/>
      <c r="G63" s="53"/>
      <c r="H63" s="53"/>
      <c r="I63" s="53"/>
      <c r="J63" s="53"/>
      <c r="K63" s="53">
        <v>0</v>
      </c>
      <c r="L63" s="53">
        <v>0</v>
      </c>
      <c r="M63" s="53">
        <v>0</v>
      </c>
      <c r="N63" s="219">
        <f t="shared" si="0"/>
        <v>125.74000000000001</v>
      </c>
      <c r="O63" s="104">
        <f t="shared" si="1"/>
        <v>41.913333333333334</v>
      </c>
    </row>
    <row r="64" spans="1:15" s="25" customFormat="1" ht="12.6" customHeight="1" x14ac:dyDescent="0.2">
      <c r="A64" s="260" t="s">
        <v>202</v>
      </c>
      <c r="B64" s="53">
        <v>0</v>
      </c>
      <c r="C64" s="53">
        <v>0</v>
      </c>
      <c r="D64" s="53">
        <v>0</v>
      </c>
      <c r="E64" s="53"/>
      <c r="F64" s="53"/>
      <c r="G64" s="53"/>
      <c r="H64" s="53"/>
      <c r="I64" s="53"/>
      <c r="J64" s="53"/>
      <c r="K64" s="53">
        <v>0</v>
      </c>
      <c r="L64" s="53">
        <v>0</v>
      </c>
      <c r="M64" s="53">
        <v>0</v>
      </c>
      <c r="N64" s="219">
        <f t="shared" si="0"/>
        <v>0</v>
      </c>
      <c r="O64" s="104" t="str">
        <f t="shared" si="1"/>
        <v/>
      </c>
    </row>
    <row r="65" spans="1:16" s="25" customFormat="1" ht="12.6" customHeight="1" x14ac:dyDescent="0.2">
      <c r="A65" s="260" t="s">
        <v>127</v>
      </c>
      <c r="B65" s="53">
        <v>0</v>
      </c>
      <c r="C65" s="53">
        <v>0</v>
      </c>
      <c r="D65" s="53">
        <v>0</v>
      </c>
      <c r="E65" s="53"/>
      <c r="F65" s="53"/>
      <c r="G65" s="53"/>
      <c r="H65" s="53"/>
      <c r="I65" s="53"/>
      <c r="J65" s="53"/>
      <c r="K65" s="53">
        <v>0</v>
      </c>
      <c r="L65" s="53">
        <v>0</v>
      </c>
      <c r="M65" s="53">
        <v>0</v>
      </c>
      <c r="N65" s="219">
        <f t="shared" si="0"/>
        <v>0</v>
      </c>
      <c r="O65" s="104" t="str">
        <f t="shared" si="1"/>
        <v/>
      </c>
    </row>
    <row r="66" spans="1:16" s="34" customFormat="1" ht="12.6" customHeight="1" thickBot="1" x14ac:dyDescent="0.25">
      <c r="A66" s="169" t="s">
        <v>1</v>
      </c>
      <c r="B66" s="183">
        <f>SUM(B7:B65)</f>
        <v>25132.11</v>
      </c>
      <c r="C66" s="183">
        <f t="shared" ref="C66:M66" si="2">SUM(C7:C65)</f>
        <v>32359.019999999997</v>
      </c>
      <c r="D66" s="183">
        <f t="shared" si="2"/>
        <v>22488.23</v>
      </c>
      <c r="E66" s="183">
        <f t="shared" si="2"/>
        <v>0</v>
      </c>
      <c r="F66" s="183">
        <f t="shared" si="2"/>
        <v>0</v>
      </c>
      <c r="G66" s="183">
        <f>SUM(G7:G65)</f>
        <v>0</v>
      </c>
      <c r="H66" s="183">
        <f>SUM(H7:H65)</f>
        <v>0</v>
      </c>
      <c r="I66" s="183">
        <f t="shared" si="2"/>
        <v>0</v>
      </c>
      <c r="J66" s="183">
        <f t="shared" si="2"/>
        <v>0</v>
      </c>
      <c r="K66" s="183">
        <f t="shared" si="2"/>
        <v>0</v>
      </c>
      <c r="L66" s="183">
        <f t="shared" si="2"/>
        <v>0</v>
      </c>
      <c r="M66" s="183">
        <f t="shared" si="2"/>
        <v>0</v>
      </c>
      <c r="N66" s="183">
        <f>SUM(N7:N65)</f>
        <v>79979.360000000015</v>
      </c>
      <c r="O66" s="305">
        <f>IFERROR(AVERAGEIF(B66:M66,"&gt;0"),"")</f>
        <v>26659.786666666667</v>
      </c>
      <c r="P66" s="303"/>
    </row>
    <row r="67" spans="1:16" s="34" customFormat="1" ht="12.6" customHeight="1" thickBot="1" x14ac:dyDescent="0.25">
      <c r="A67" s="25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52"/>
    </row>
    <row r="68" spans="1:16" s="25" customFormat="1" ht="12.6" customHeight="1" thickBot="1" x14ac:dyDescent="0.25">
      <c r="A68" s="74" t="s">
        <v>2</v>
      </c>
      <c r="B68" s="105">
        <f t="shared" ref="B68:O68" si="3">B6</f>
        <v>43831</v>
      </c>
      <c r="C68" s="106">
        <f t="shared" si="3"/>
        <v>43862</v>
      </c>
      <c r="D68" s="106">
        <f t="shared" si="3"/>
        <v>43891</v>
      </c>
      <c r="E68" s="106">
        <f t="shared" si="3"/>
        <v>43922</v>
      </c>
      <c r="F68" s="106">
        <f t="shared" si="3"/>
        <v>43952</v>
      </c>
      <c r="G68" s="106">
        <f t="shared" si="3"/>
        <v>43983</v>
      </c>
      <c r="H68" s="106">
        <f t="shared" si="3"/>
        <v>44013</v>
      </c>
      <c r="I68" s="106">
        <f t="shared" si="3"/>
        <v>44044</v>
      </c>
      <c r="J68" s="106">
        <f t="shared" si="3"/>
        <v>44075</v>
      </c>
      <c r="K68" s="106">
        <f t="shared" si="3"/>
        <v>44105</v>
      </c>
      <c r="L68" s="106">
        <f t="shared" si="3"/>
        <v>44136</v>
      </c>
      <c r="M68" s="106">
        <f t="shared" si="3"/>
        <v>44166</v>
      </c>
      <c r="N68" s="107" t="str">
        <f t="shared" si="3"/>
        <v>Total</v>
      </c>
      <c r="O68" s="118" t="str">
        <f t="shared" si="3"/>
        <v>Média</v>
      </c>
    </row>
    <row r="69" spans="1:16" s="25" customFormat="1" ht="12.6" customHeight="1" x14ac:dyDescent="0.2">
      <c r="A69" s="109" t="s">
        <v>5</v>
      </c>
      <c r="B69" s="53">
        <v>0</v>
      </c>
      <c r="C69" s="53">
        <v>19000</v>
      </c>
      <c r="D69" s="53">
        <v>19950</v>
      </c>
      <c r="E69" s="53"/>
      <c r="F69" s="53"/>
      <c r="G69" s="53"/>
      <c r="H69" s="53"/>
      <c r="I69" s="53"/>
      <c r="J69" s="53"/>
      <c r="K69" s="53">
        <v>0</v>
      </c>
      <c r="L69" s="53">
        <v>0</v>
      </c>
      <c r="M69" s="53">
        <v>0</v>
      </c>
      <c r="N69" s="220">
        <f>SUM(B69:M69)</f>
        <v>38950</v>
      </c>
      <c r="O69" s="104">
        <f>IFERROR(AVERAGEIF(B69:M69,"&gt;0"),"")</f>
        <v>19475</v>
      </c>
    </row>
    <row r="70" spans="1:16" s="25" customFormat="1" ht="12.6" customHeight="1" x14ac:dyDescent="0.2">
      <c r="A70" s="109" t="s">
        <v>515</v>
      </c>
      <c r="B70" s="53">
        <v>0</v>
      </c>
      <c r="C70" s="53">
        <v>6644.14</v>
      </c>
      <c r="D70" s="53">
        <v>0</v>
      </c>
      <c r="E70" s="53"/>
      <c r="F70" s="53"/>
      <c r="G70" s="53"/>
      <c r="H70" s="53"/>
      <c r="I70" s="53"/>
      <c r="J70" s="53"/>
      <c r="K70" s="53">
        <v>0</v>
      </c>
      <c r="L70" s="53">
        <v>0</v>
      </c>
      <c r="M70" s="53">
        <v>0</v>
      </c>
      <c r="N70" s="220">
        <f>SUM(B70:M70)</f>
        <v>6644.14</v>
      </c>
      <c r="O70" s="104">
        <f t="shared" ref="O70:O79" si="4">IFERROR(AVERAGEIF(B70:M70,"&gt;0"),"")</f>
        <v>6644.14</v>
      </c>
    </row>
    <row r="71" spans="1:16" s="25" customFormat="1" ht="12.6" customHeight="1" x14ac:dyDescent="0.2">
      <c r="A71" s="109" t="s">
        <v>321</v>
      </c>
      <c r="B71" s="53">
        <v>0</v>
      </c>
      <c r="C71" s="53">
        <v>0</v>
      </c>
      <c r="D71" s="53">
        <v>0</v>
      </c>
      <c r="E71" s="53"/>
      <c r="F71" s="53"/>
      <c r="G71" s="53"/>
      <c r="H71" s="53"/>
      <c r="I71" s="53"/>
      <c r="J71" s="53"/>
      <c r="K71" s="53">
        <v>0</v>
      </c>
      <c r="L71" s="53">
        <v>0</v>
      </c>
      <c r="M71" s="53">
        <v>0</v>
      </c>
      <c r="N71" s="220">
        <f>SUM(B71:M71)</f>
        <v>0</v>
      </c>
      <c r="O71" s="104" t="str">
        <f t="shared" si="4"/>
        <v/>
      </c>
    </row>
    <row r="72" spans="1:16" s="25" customFormat="1" ht="12.6" customHeight="1" x14ac:dyDescent="0.2">
      <c r="A72" s="110" t="s">
        <v>61</v>
      </c>
      <c r="B72" s="53">
        <v>8523</v>
      </c>
      <c r="C72" s="53">
        <v>460</v>
      </c>
      <c r="D72" s="53">
        <v>1434.98</v>
      </c>
      <c r="E72" s="53"/>
      <c r="F72" s="53"/>
      <c r="G72" s="53"/>
      <c r="H72" s="53"/>
      <c r="I72" s="53"/>
      <c r="J72" s="53"/>
      <c r="K72" s="53">
        <v>0</v>
      </c>
      <c r="L72" s="53">
        <v>0</v>
      </c>
      <c r="M72" s="53">
        <v>0</v>
      </c>
      <c r="N72" s="220">
        <f>SUM(B72:M72)</f>
        <v>10417.98</v>
      </c>
      <c r="O72" s="104">
        <f t="shared" si="4"/>
        <v>3472.66</v>
      </c>
    </row>
    <row r="73" spans="1:16" s="25" customFormat="1" ht="12.6" customHeight="1" x14ac:dyDescent="0.2">
      <c r="A73" s="110" t="s">
        <v>3</v>
      </c>
      <c r="B73" s="53">
        <v>172.75</v>
      </c>
      <c r="C73" s="53">
        <v>287.7</v>
      </c>
      <c r="D73" s="53">
        <v>729.1</v>
      </c>
      <c r="E73" s="53"/>
      <c r="F73" s="53"/>
      <c r="G73" s="53"/>
      <c r="H73" s="53"/>
      <c r="I73" s="53"/>
      <c r="J73" s="53"/>
      <c r="K73" s="53">
        <v>0</v>
      </c>
      <c r="L73" s="53">
        <v>0</v>
      </c>
      <c r="M73" s="53">
        <v>0</v>
      </c>
      <c r="N73" s="220">
        <f>SUM(B73:M73)</f>
        <v>1189.55</v>
      </c>
      <c r="O73" s="104">
        <f t="shared" si="4"/>
        <v>396.51666666666665</v>
      </c>
    </row>
    <row r="74" spans="1:16" s="25" customFormat="1" ht="12.6" customHeight="1" x14ac:dyDescent="0.2">
      <c r="A74" s="110" t="s">
        <v>516</v>
      </c>
      <c r="B74" s="53">
        <v>7528.62</v>
      </c>
      <c r="C74" s="53">
        <v>2105</v>
      </c>
      <c r="D74" s="53">
        <v>7800</v>
      </c>
      <c r="E74" s="53"/>
      <c r="F74" s="53"/>
      <c r="G74" s="53"/>
      <c r="H74" s="53"/>
      <c r="I74" s="53"/>
      <c r="J74" s="53"/>
      <c r="K74" s="53">
        <v>0</v>
      </c>
      <c r="L74" s="53">
        <v>0</v>
      </c>
      <c r="M74" s="53">
        <v>0</v>
      </c>
      <c r="N74" s="220"/>
      <c r="O74" s="104">
        <f t="shared" si="4"/>
        <v>5811.206666666666</v>
      </c>
    </row>
    <row r="75" spans="1:16" s="25" customFormat="1" ht="12.6" customHeight="1" x14ac:dyDescent="0.2">
      <c r="A75" s="110" t="s">
        <v>517</v>
      </c>
      <c r="B75" s="53">
        <v>0</v>
      </c>
      <c r="C75" s="53">
        <v>472</v>
      </c>
      <c r="D75" s="53">
        <v>0</v>
      </c>
      <c r="E75" s="53"/>
      <c r="F75" s="53"/>
      <c r="G75" s="53"/>
      <c r="H75" s="53"/>
      <c r="I75" s="53"/>
      <c r="J75" s="53"/>
      <c r="K75" s="53">
        <v>0</v>
      </c>
      <c r="L75" s="53">
        <v>0</v>
      </c>
      <c r="M75" s="53">
        <v>0</v>
      </c>
      <c r="N75" s="220">
        <f t="shared" ref="N75:N80" si="5">SUM(B75:M75)</f>
        <v>472</v>
      </c>
      <c r="O75" s="104">
        <f t="shared" si="4"/>
        <v>472</v>
      </c>
    </row>
    <row r="76" spans="1:16" s="25" customFormat="1" ht="12.6" customHeight="1" x14ac:dyDescent="0.2">
      <c r="A76" s="110" t="s">
        <v>148</v>
      </c>
      <c r="B76" s="53">
        <v>0</v>
      </c>
      <c r="C76" s="53">
        <v>0</v>
      </c>
      <c r="D76" s="53">
        <v>5</v>
      </c>
      <c r="E76" s="53"/>
      <c r="F76" s="53"/>
      <c r="G76" s="53"/>
      <c r="H76" s="53"/>
      <c r="I76" s="53"/>
      <c r="J76" s="53"/>
      <c r="K76" s="53">
        <v>0</v>
      </c>
      <c r="L76" s="53">
        <v>0</v>
      </c>
      <c r="M76" s="53">
        <v>0</v>
      </c>
      <c r="N76" s="220">
        <f t="shared" si="5"/>
        <v>5</v>
      </c>
      <c r="O76" s="104">
        <f t="shared" si="4"/>
        <v>5</v>
      </c>
    </row>
    <row r="77" spans="1:16" s="25" customFormat="1" ht="12.6" customHeight="1" x14ac:dyDescent="0.2">
      <c r="A77" s="110" t="s">
        <v>508</v>
      </c>
      <c r="B77" s="53">
        <v>0</v>
      </c>
      <c r="C77" s="53">
        <v>1000</v>
      </c>
      <c r="D77" s="53">
        <v>0</v>
      </c>
      <c r="E77" s="53"/>
      <c r="F77" s="53"/>
      <c r="G77" s="53"/>
      <c r="H77" s="53"/>
      <c r="I77" s="53"/>
      <c r="J77" s="53"/>
      <c r="K77" s="53">
        <v>0</v>
      </c>
      <c r="L77" s="53">
        <v>0</v>
      </c>
      <c r="M77" s="53">
        <v>0</v>
      </c>
      <c r="N77" s="220">
        <f t="shared" si="5"/>
        <v>1000</v>
      </c>
      <c r="O77" s="104">
        <f t="shared" si="4"/>
        <v>1000</v>
      </c>
    </row>
    <row r="78" spans="1:16" s="25" customFormat="1" ht="12.6" customHeight="1" x14ac:dyDescent="0.2">
      <c r="A78" s="110" t="s">
        <v>652</v>
      </c>
      <c r="B78" s="53">
        <v>0</v>
      </c>
      <c r="C78" s="53">
        <v>1833</v>
      </c>
      <c r="D78" s="53">
        <v>0</v>
      </c>
      <c r="E78" s="53"/>
      <c r="F78" s="53"/>
      <c r="G78" s="53"/>
      <c r="H78" s="53"/>
      <c r="I78" s="53"/>
      <c r="J78" s="53"/>
      <c r="K78" s="53">
        <v>0</v>
      </c>
      <c r="L78" s="53">
        <v>0</v>
      </c>
      <c r="M78" s="53">
        <v>0</v>
      </c>
      <c r="N78" s="220">
        <f t="shared" si="5"/>
        <v>1833</v>
      </c>
      <c r="O78" s="104">
        <f t="shared" si="4"/>
        <v>1833</v>
      </c>
    </row>
    <row r="79" spans="1:16" s="25" customFormat="1" ht="12.6" customHeight="1" x14ac:dyDescent="0.2">
      <c r="A79" s="110" t="s">
        <v>65</v>
      </c>
      <c r="B79" s="53">
        <v>3.99</v>
      </c>
      <c r="C79" s="53">
        <v>2.83</v>
      </c>
      <c r="D79" s="53">
        <v>3.36</v>
      </c>
      <c r="E79" s="53"/>
      <c r="F79" s="53"/>
      <c r="G79" s="53"/>
      <c r="H79" s="53"/>
      <c r="I79" s="53"/>
      <c r="J79" s="53"/>
      <c r="K79" s="53">
        <v>0</v>
      </c>
      <c r="L79" s="53">
        <v>0</v>
      </c>
      <c r="M79" s="53">
        <v>0</v>
      </c>
      <c r="N79" s="220">
        <f t="shared" si="5"/>
        <v>10.18</v>
      </c>
      <c r="O79" s="104">
        <f t="shared" si="4"/>
        <v>3.3933333333333331</v>
      </c>
    </row>
    <row r="80" spans="1:16" s="25" customFormat="1" ht="12.6" customHeight="1" thickBot="1" x14ac:dyDescent="0.25">
      <c r="A80" s="171" t="s">
        <v>1</v>
      </c>
      <c r="B80" s="184">
        <f t="shared" ref="B80:M80" si="6">SUM(B69:B79)</f>
        <v>16228.359999999999</v>
      </c>
      <c r="C80" s="184">
        <f t="shared" si="6"/>
        <v>31804.670000000002</v>
      </c>
      <c r="D80" s="184">
        <f t="shared" si="6"/>
        <v>29922.44</v>
      </c>
      <c r="E80" s="184">
        <f t="shared" si="6"/>
        <v>0</v>
      </c>
      <c r="F80" s="184">
        <f t="shared" si="6"/>
        <v>0</v>
      </c>
      <c r="G80" s="184">
        <f t="shared" si="6"/>
        <v>0</v>
      </c>
      <c r="H80" s="184">
        <f t="shared" si="6"/>
        <v>0</v>
      </c>
      <c r="I80" s="184">
        <f t="shared" si="6"/>
        <v>0</v>
      </c>
      <c r="J80" s="184">
        <f t="shared" si="6"/>
        <v>0</v>
      </c>
      <c r="K80" s="184">
        <f t="shared" si="6"/>
        <v>0</v>
      </c>
      <c r="L80" s="184">
        <f t="shared" si="6"/>
        <v>0</v>
      </c>
      <c r="M80" s="184">
        <f t="shared" si="6"/>
        <v>0</v>
      </c>
      <c r="N80" s="184">
        <f t="shared" si="5"/>
        <v>77955.47</v>
      </c>
      <c r="O80" s="294">
        <f>IFERROR(AVERAGEIF(B80:M80,"&gt;0"),"")</f>
        <v>25985.156666666666</v>
      </c>
    </row>
    <row r="81" spans="1:15" s="25" customFormat="1" ht="12.6" customHeight="1" thickBot="1" x14ac:dyDescent="0.25">
      <c r="A81" s="30"/>
      <c r="B81" s="54"/>
      <c r="C81" s="54"/>
      <c r="D81" s="54"/>
      <c r="E81" s="54"/>
      <c r="F81" s="54"/>
      <c r="G81" s="55"/>
      <c r="H81" s="54"/>
      <c r="I81" s="54"/>
      <c r="J81" s="54"/>
      <c r="K81" s="54"/>
      <c r="L81" s="54"/>
      <c r="M81" s="54"/>
      <c r="N81" s="221"/>
      <c r="O81" s="39"/>
    </row>
    <row r="82" spans="1:15" s="34" customFormat="1" ht="12.6" customHeight="1" thickBot="1" x14ac:dyDescent="0.25">
      <c r="A82" s="182" t="s">
        <v>9</v>
      </c>
      <c r="B82" s="181">
        <f>'[2]2020'!C12</f>
        <v>43019.92</v>
      </c>
      <c r="C82" s="181">
        <f>'[2]2020'!D12</f>
        <v>42917.74</v>
      </c>
      <c r="D82" s="181">
        <f>'[2]2020'!E12</f>
        <v>51565.83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f>'[2]2020'!K12</f>
        <v>0</v>
      </c>
      <c r="K82" s="181">
        <f>'[2]2020'!L12</f>
        <v>0</v>
      </c>
      <c r="L82" s="181">
        <f>'[2]2020'!M12</f>
        <v>0</v>
      </c>
      <c r="M82" s="181">
        <f>'[2]2020'!N12</f>
        <v>0</v>
      </c>
      <c r="N82" s="56"/>
      <c r="O82" s="255"/>
    </row>
    <row r="83" spans="1:15" s="25" customFormat="1" ht="14.1" customHeight="1" x14ac:dyDescent="0.2">
      <c r="B83" s="57"/>
      <c r="C83" s="57"/>
      <c r="D83" s="57"/>
      <c r="E83" s="57"/>
      <c r="F83" s="57"/>
      <c r="G83" s="58"/>
      <c r="H83" s="57"/>
      <c r="I83" s="57"/>
      <c r="J83" s="57"/>
      <c r="K83" s="57"/>
      <c r="L83" s="57"/>
      <c r="M83" s="57"/>
      <c r="N83" s="222"/>
    </row>
    <row r="84" spans="1:15" s="25" customFormat="1" ht="14.1" customHeight="1" x14ac:dyDescent="0.2">
      <c r="B84" s="57"/>
      <c r="C84" s="57"/>
      <c r="D84" s="57"/>
      <c r="E84" s="57"/>
      <c r="F84" s="57"/>
      <c r="G84" s="58"/>
      <c r="H84" s="57"/>
      <c r="I84" s="57"/>
      <c r="J84" s="57"/>
      <c r="K84" s="57"/>
      <c r="L84" s="57"/>
      <c r="M84" s="57"/>
      <c r="N84" s="222"/>
    </row>
    <row r="85" spans="1:15" s="25" customFormat="1" ht="14.1" customHeight="1" x14ac:dyDescent="0.2">
      <c r="B85" s="57"/>
      <c r="C85" s="57"/>
      <c r="D85" s="57"/>
      <c r="E85" s="57"/>
      <c r="F85" s="57"/>
      <c r="G85" s="58"/>
      <c r="H85" s="57"/>
      <c r="I85" s="57"/>
      <c r="J85" s="57"/>
      <c r="K85" s="57"/>
      <c r="L85" s="57"/>
      <c r="M85" s="57"/>
      <c r="N85" s="222"/>
    </row>
    <row r="86" spans="1:15" s="25" customFormat="1" ht="14.1" customHeight="1" x14ac:dyDescent="0.2">
      <c r="B86" s="57"/>
      <c r="C86" s="57"/>
      <c r="D86" s="57"/>
      <c r="E86" s="57"/>
      <c r="F86" s="57"/>
      <c r="G86" s="58"/>
      <c r="H86" s="57"/>
      <c r="I86" s="57"/>
      <c r="J86" s="57"/>
      <c r="K86" s="57"/>
      <c r="L86" s="57"/>
      <c r="M86" s="57"/>
      <c r="N86" s="222"/>
    </row>
    <row r="87" spans="1:15" s="25" customFormat="1" ht="14.1" customHeight="1" x14ac:dyDescent="0.2">
      <c r="B87" s="57"/>
      <c r="C87" s="57"/>
      <c r="D87" s="57"/>
      <c r="E87" s="57"/>
      <c r="F87" s="57"/>
      <c r="G87" s="58"/>
      <c r="H87" s="57"/>
      <c r="I87" s="57"/>
      <c r="J87" s="57"/>
      <c r="K87" s="57"/>
      <c r="L87" s="57"/>
      <c r="M87" s="57"/>
      <c r="N87" s="222"/>
    </row>
    <row r="88" spans="1:15" s="25" customFormat="1" ht="14.1" customHeight="1" x14ac:dyDescent="0.2">
      <c r="B88" s="57"/>
      <c r="C88" s="57"/>
      <c r="D88" s="57"/>
      <c r="E88" s="57"/>
      <c r="F88" s="57"/>
      <c r="G88" s="58"/>
      <c r="H88" s="57"/>
      <c r="I88" s="57"/>
      <c r="J88" s="57"/>
      <c r="K88" s="57"/>
      <c r="L88" s="57"/>
      <c r="M88" s="57"/>
      <c r="N88" s="222"/>
    </row>
    <row r="89" spans="1:15" s="25" customFormat="1" ht="14.1" customHeight="1" x14ac:dyDescent="0.2">
      <c r="B89" s="57"/>
      <c r="C89" s="57"/>
      <c r="D89" s="57"/>
      <c r="E89" s="57"/>
      <c r="F89" s="57"/>
      <c r="G89" s="58"/>
      <c r="H89" s="57"/>
      <c r="I89" s="57"/>
      <c r="J89" s="57"/>
      <c r="K89" s="57"/>
      <c r="L89" s="57"/>
      <c r="M89" s="57"/>
      <c r="N89" s="222"/>
    </row>
    <row r="90" spans="1:15" s="25" customFormat="1" ht="14.1" customHeight="1" x14ac:dyDescent="0.2">
      <c r="B90" s="57"/>
      <c r="C90" s="57"/>
      <c r="D90" s="57"/>
      <c r="E90" s="57"/>
      <c r="F90" s="57"/>
      <c r="G90" s="58"/>
      <c r="H90" s="57"/>
      <c r="I90" s="57"/>
      <c r="J90" s="57"/>
      <c r="K90" s="57"/>
      <c r="L90" s="57"/>
      <c r="M90" s="57"/>
      <c r="N90" s="222"/>
    </row>
    <row r="91" spans="1:15" s="25" customFormat="1" ht="14.1" customHeight="1" x14ac:dyDescent="0.2">
      <c r="B91" s="57"/>
      <c r="C91" s="57"/>
      <c r="D91" s="57"/>
      <c r="E91" s="57"/>
      <c r="F91" s="57"/>
      <c r="G91" s="58"/>
      <c r="H91" s="57"/>
      <c r="I91" s="57"/>
      <c r="J91" s="57"/>
      <c r="K91" s="57"/>
      <c r="L91" s="57"/>
      <c r="M91" s="57"/>
      <c r="N91" s="222"/>
    </row>
    <row r="92" spans="1:15" s="25" customFormat="1" ht="14.1" customHeight="1" x14ac:dyDescent="0.2">
      <c r="B92" s="57"/>
      <c r="C92" s="57"/>
      <c r="D92" s="57"/>
      <c r="E92" s="57"/>
      <c r="F92" s="57"/>
      <c r="G92" s="58"/>
      <c r="H92" s="57"/>
      <c r="I92" s="57"/>
      <c r="J92" s="57"/>
      <c r="K92" s="57"/>
      <c r="L92" s="57"/>
      <c r="M92" s="57"/>
      <c r="N92" s="222"/>
    </row>
    <row r="93" spans="1:15" s="25" customFormat="1" ht="14.1" customHeight="1" x14ac:dyDescent="0.2">
      <c r="B93" s="57"/>
      <c r="C93" s="57"/>
      <c r="D93" s="57"/>
      <c r="E93" s="57"/>
      <c r="F93" s="57"/>
      <c r="G93" s="58"/>
      <c r="H93" s="57"/>
      <c r="I93" s="57"/>
      <c r="J93" s="57"/>
      <c r="K93" s="57"/>
      <c r="L93" s="57"/>
      <c r="M93" s="57"/>
      <c r="N93" s="222"/>
    </row>
    <row r="94" spans="1:15" s="25" customFormat="1" ht="14.1" customHeight="1" x14ac:dyDescent="0.2">
      <c r="B94" s="57"/>
      <c r="C94" s="57"/>
      <c r="D94" s="57"/>
      <c r="E94" s="57"/>
      <c r="F94" s="57"/>
      <c r="G94" s="58"/>
      <c r="H94" s="57"/>
      <c r="I94" s="57"/>
      <c r="J94" s="57"/>
      <c r="K94" s="57"/>
      <c r="L94" s="57"/>
      <c r="M94" s="57"/>
      <c r="N94" s="222"/>
    </row>
    <row r="95" spans="1:15" s="25" customFormat="1" ht="14.1" customHeight="1" x14ac:dyDescent="0.2">
      <c r="B95" s="57"/>
      <c r="C95" s="57"/>
      <c r="D95" s="57"/>
      <c r="E95" s="57"/>
      <c r="F95" s="57"/>
      <c r="G95" s="58"/>
      <c r="H95" s="57"/>
      <c r="I95" s="57"/>
      <c r="J95" s="57"/>
      <c r="K95" s="57"/>
      <c r="L95" s="57"/>
      <c r="M95" s="57"/>
      <c r="N95" s="222"/>
    </row>
    <row r="96" spans="1:15" s="25" customFormat="1" ht="14.1" customHeight="1" x14ac:dyDescent="0.2">
      <c r="B96" s="57"/>
      <c r="C96" s="57"/>
      <c r="D96" s="57"/>
      <c r="E96" s="57"/>
      <c r="F96" s="57"/>
      <c r="G96" s="58"/>
      <c r="H96" s="57"/>
      <c r="I96" s="57"/>
      <c r="J96" s="57"/>
      <c r="K96" s="57"/>
      <c r="L96" s="57"/>
      <c r="M96" s="57"/>
      <c r="N96" s="222"/>
    </row>
    <row r="97" spans="2:14" s="25" customFormat="1" ht="14.1" customHeight="1" x14ac:dyDescent="0.2">
      <c r="B97" s="57"/>
      <c r="C97" s="57"/>
      <c r="D97" s="57"/>
      <c r="E97" s="57"/>
      <c r="F97" s="57"/>
      <c r="G97" s="58"/>
      <c r="H97" s="57"/>
      <c r="I97" s="57"/>
      <c r="J97" s="57"/>
      <c r="K97" s="57"/>
      <c r="L97" s="57"/>
      <c r="M97" s="57"/>
      <c r="N97" s="222"/>
    </row>
    <row r="98" spans="2:14" s="25" customFormat="1" ht="14.1" customHeight="1" x14ac:dyDescent="0.2">
      <c r="B98" s="57"/>
      <c r="C98" s="57"/>
      <c r="D98" s="57"/>
      <c r="E98" s="57"/>
      <c r="F98" s="57"/>
      <c r="G98" s="58"/>
      <c r="H98" s="57"/>
      <c r="I98" s="57"/>
      <c r="J98" s="57"/>
      <c r="K98" s="57"/>
      <c r="L98" s="57"/>
      <c r="M98" s="57"/>
      <c r="N98" s="222"/>
    </row>
    <row r="99" spans="2:14" s="25" customFormat="1" ht="14.1" customHeight="1" x14ac:dyDescent="0.2">
      <c r="B99" s="57"/>
      <c r="C99" s="57"/>
      <c r="D99" s="57"/>
      <c r="E99" s="57"/>
      <c r="F99" s="57"/>
      <c r="G99" s="58"/>
      <c r="H99" s="57"/>
      <c r="I99" s="57"/>
      <c r="J99" s="57"/>
      <c r="K99" s="57"/>
      <c r="L99" s="57"/>
      <c r="M99" s="57"/>
      <c r="N99" s="222"/>
    </row>
    <row r="100" spans="2:14" s="25" customFormat="1" ht="14.1" customHeight="1" x14ac:dyDescent="0.2">
      <c r="B100" s="57"/>
      <c r="C100" s="57"/>
      <c r="D100" s="57"/>
      <c r="E100" s="57"/>
      <c r="F100" s="57"/>
      <c r="G100" s="58"/>
      <c r="H100" s="57"/>
      <c r="I100" s="57"/>
      <c r="J100" s="57"/>
      <c r="K100" s="57"/>
      <c r="L100" s="57"/>
      <c r="M100" s="57"/>
      <c r="N100" s="222"/>
    </row>
    <row r="101" spans="2:14" s="25" customFormat="1" ht="14.1" customHeight="1" x14ac:dyDescent="0.2">
      <c r="B101" s="57"/>
      <c r="C101" s="57"/>
      <c r="D101" s="57"/>
      <c r="E101" s="57"/>
      <c r="F101" s="57"/>
      <c r="G101" s="58"/>
      <c r="H101" s="57"/>
      <c r="I101" s="57"/>
      <c r="J101" s="57"/>
      <c r="K101" s="57"/>
      <c r="L101" s="57"/>
      <c r="M101" s="57"/>
      <c r="N101" s="222"/>
    </row>
    <row r="102" spans="2:14" s="25" customFormat="1" ht="14.1" customHeight="1" x14ac:dyDescent="0.2">
      <c r="B102" s="57"/>
      <c r="C102" s="57"/>
      <c r="D102" s="57"/>
      <c r="E102" s="57"/>
      <c r="F102" s="57"/>
      <c r="G102" s="58"/>
      <c r="H102" s="57"/>
      <c r="I102" s="57"/>
      <c r="J102" s="57"/>
      <c r="K102" s="57"/>
      <c r="L102" s="57"/>
      <c r="M102" s="57"/>
      <c r="N102" s="222"/>
    </row>
    <row r="103" spans="2:14" s="25" customFormat="1" ht="14.1" customHeight="1" x14ac:dyDescent="0.2">
      <c r="B103" s="57"/>
      <c r="C103" s="57"/>
      <c r="D103" s="57"/>
      <c r="E103" s="57"/>
      <c r="F103" s="57"/>
      <c r="G103" s="58"/>
      <c r="H103" s="57"/>
      <c r="I103" s="57"/>
      <c r="J103" s="57"/>
      <c r="K103" s="57"/>
      <c r="L103" s="57"/>
      <c r="M103" s="57"/>
      <c r="N103" s="222"/>
    </row>
    <row r="104" spans="2:14" s="25" customFormat="1" ht="14.1" customHeight="1" x14ac:dyDescent="0.2">
      <c r="B104" s="57"/>
      <c r="C104" s="57"/>
      <c r="D104" s="57"/>
      <c r="E104" s="57"/>
      <c r="F104" s="57"/>
      <c r="G104" s="58"/>
      <c r="H104" s="57"/>
      <c r="I104" s="57"/>
      <c r="J104" s="57"/>
      <c r="K104" s="57"/>
      <c r="L104" s="57"/>
      <c r="M104" s="57"/>
      <c r="N104" s="222"/>
    </row>
    <row r="105" spans="2:14" s="25" customFormat="1" ht="14.1" customHeight="1" x14ac:dyDescent="0.2">
      <c r="B105" s="57"/>
      <c r="C105" s="57"/>
      <c r="D105" s="57"/>
      <c r="E105" s="57"/>
      <c r="F105" s="57"/>
      <c r="G105" s="58"/>
      <c r="H105" s="57"/>
      <c r="I105" s="57"/>
      <c r="J105" s="57"/>
      <c r="K105" s="57"/>
      <c r="L105" s="57"/>
      <c r="M105" s="57"/>
      <c r="N105" s="222"/>
    </row>
    <row r="106" spans="2:14" s="25" customFormat="1" ht="14.1" customHeight="1" x14ac:dyDescent="0.2">
      <c r="B106" s="57"/>
      <c r="C106" s="57"/>
      <c r="D106" s="57"/>
      <c r="E106" s="57"/>
      <c r="F106" s="57"/>
      <c r="G106" s="58"/>
      <c r="H106" s="57"/>
      <c r="I106" s="57"/>
      <c r="J106" s="57"/>
      <c r="K106" s="57"/>
      <c r="L106" s="57"/>
      <c r="M106" s="57"/>
      <c r="N106" s="222"/>
    </row>
    <row r="107" spans="2:14" s="25" customFormat="1" ht="14.1" customHeight="1" x14ac:dyDescent="0.2">
      <c r="B107" s="57"/>
      <c r="C107" s="57"/>
      <c r="D107" s="57"/>
      <c r="E107" s="57"/>
      <c r="F107" s="57"/>
      <c r="G107" s="58"/>
      <c r="H107" s="57"/>
      <c r="I107" s="57"/>
      <c r="J107" s="57"/>
      <c r="K107" s="57"/>
      <c r="L107" s="57"/>
      <c r="M107" s="57"/>
      <c r="N107" s="222"/>
    </row>
    <row r="108" spans="2:14" s="25" customFormat="1" ht="14.1" customHeight="1" x14ac:dyDescent="0.2">
      <c r="B108" s="57"/>
      <c r="C108" s="57"/>
      <c r="D108" s="57"/>
      <c r="E108" s="57"/>
      <c r="F108" s="57"/>
      <c r="G108" s="58"/>
      <c r="H108" s="57"/>
      <c r="I108" s="57"/>
      <c r="J108" s="57"/>
      <c r="K108" s="57"/>
      <c r="L108" s="57"/>
      <c r="M108" s="57"/>
      <c r="N108" s="222"/>
    </row>
    <row r="109" spans="2:14" s="25" customFormat="1" ht="14.1" customHeight="1" x14ac:dyDescent="0.2">
      <c r="B109" s="57"/>
      <c r="C109" s="57"/>
      <c r="D109" s="57"/>
      <c r="E109" s="57"/>
      <c r="F109" s="57"/>
      <c r="G109" s="58"/>
      <c r="H109" s="57"/>
      <c r="I109" s="57"/>
      <c r="J109" s="57"/>
      <c r="K109" s="57"/>
      <c r="L109" s="57"/>
      <c r="M109" s="57"/>
      <c r="N109" s="222"/>
    </row>
    <row r="110" spans="2:14" s="25" customFormat="1" ht="14.1" customHeight="1" x14ac:dyDescent="0.2">
      <c r="B110" s="57"/>
      <c r="C110" s="57"/>
      <c r="D110" s="57"/>
      <c r="E110" s="57"/>
      <c r="F110" s="57"/>
      <c r="G110" s="58"/>
      <c r="H110" s="57"/>
      <c r="I110" s="57"/>
      <c r="J110" s="57"/>
      <c r="K110" s="57"/>
      <c r="L110" s="57"/>
      <c r="M110" s="57"/>
      <c r="N110" s="222"/>
    </row>
    <row r="111" spans="2:14" s="25" customFormat="1" ht="14.1" customHeight="1" x14ac:dyDescent="0.2">
      <c r="B111" s="57"/>
      <c r="C111" s="57"/>
      <c r="D111" s="57"/>
      <c r="E111" s="57"/>
      <c r="F111" s="57"/>
      <c r="G111" s="58"/>
      <c r="H111" s="57"/>
      <c r="I111" s="57"/>
      <c r="J111" s="57"/>
      <c r="K111" s="57"/>
      <c r="L111" s="57"/>
      <c r="M111" s="57"/>
      <c r="N111" s="222"/>
    </row>
    <row r="112" spans="2:14" s="25" customFormat="1" ht="14.1" customHeight="1" x14ac:dyDescent="0.2">
      <c r="B112" s="57"/>
      <c r="C112" s="57"/>
      <c r="D112" s="57"/>
      <c r="E112" s="57"/>
      <c r="F112" s="57"/>
      <c r="G112" s="58"/>
      <c r="H112" s="57"/>
      <c r="I112" s="57"/>
      <c r="J112" s="57"/>
      <c r="K112" s="57"/>
      <c r="L112" s="57"/>
      <c r="M112" s="57"/>
      <c r="N112" s="222"/>
    </row>
    <row r="113" spans="2:14" s="25" customFormat="1" ht="14.1" customHeight="1" x14ac:dyDescent="0.2">
      <c r="B113" s="57"/>
      <c r="C113" s="57"/>
      <c r="D113" s="57"/>
      <c r="E113" s="57"/>
      <c r="F113" s="57"/>
      <c r="G113" s="58"/>
      <c r="H113" s="57"/>
      <c r="I113" s="57"/>
      <c r="J113" s="57"/>
      <c r="K113" s="57"/>
      <c r="L113" s="57"/>
      <c r="M113" s="57"/>
      <c r="N113" s="222"/>
    </row>
    <row r="114" spans="2:14" s="25" customFormat="1" ht="14.1" customHeight="1" x14ac:dyDescent="0.2">
      <c r="B114" s="57"/>
      <c r="C114" s="57"/>
      <c r="D114" s="57"/>
      <c r="E114" s="57"/>
      <c r="F114" s="57"/>
      <c r="G114" s="58"/>
      <c r="H114" s="57"/>
      <c r="I114" s="57"/>
      <c r="J114" s="57"/>
      <c r="K114" s="57"/>
      <c r="L114" s="57"/>
      <c r="M114" s="57"/>
      <c r="N114" s="222"/>
    </row>
    <row r="115" spans="2:14" s="25" customFormat="1" ht="14.1" customHeight="1" x14ac:dyDescent="0.2">
      <c r="B115" s="57"/>
      <c r="C115" s="57"/>
      <c r="D115" s="57"/>
      <c r="E115" s="57"/>
      <c r="F115" s="57"/>
      <c r="G115" s="58"/>
      <c r="H115" s="57"/>
      <c r="I115" s="57"/>
      <c r="J115" s="57"/>
      <c r="K115" s="57"/>
      <c r="L115" s="57"/>
      <c r="M115" s="57"/>
      <c r="N115" s="222"/>
    </row>
    <row r="116" spans="2:14" s="25" customFormat="1" ht="14.1" customHeight="1" x14ac:dyDescent="0.2">
      <c r="B116" s="57"/>
      <c r="C116" s="57"/>
      <c r="D116" s="57"/>
      <c r="E116" s="57"/>
      <c r="F116" s="57"/>
      <c r="G116" s="58"/>
      <c r="H116" s="57"/>
      <c r="I116" s="57"/>
      <c r="J116" s="57"/>
      <c r="K116" s="57"/>
      <c r="L116" s="57"/>
      <c r="M116" s="57"/>
      <c r="N116" s="222"/>
    </row>
    <row r="117" spans="2:14" s="25" customFormat="1" ht="14.1" customHeight="1" x14ac:dyDescent="0.2">
      <c r="B117" s="57"/>
      <c r="C117" s="57"/>
      <c r="D117" s="57"/>
      <c r="E117" s="57"/>
      <c r="F117" s="57"/>
      <c r="G117" s="58"/>
      <c r="H117" s="57"/>
      <c r="I117" s="57"/>
      <c r="J117" s="57"/>
      <c r="K117" s="57"/>
      <c r="L117" s="57"/>
      <c r="M117" s="57"/>
      <c r="N117" s="222"/>
    </row>
    <row r="118" spans="2:14" s="25" customFormat="1" ht="14.1" customHeight="1" x14ac:dyDescent="0.2">
      <c r="B118" s="57"/>
      <c r="C118" s="57"/>
      <c r="D118" s="57"/>
      <c r="E118" s="57"/>
      <c r="F118" s="57"/>
      <c r="G118" s="58"/>
      <c r="H118" s="57"/>
      <c r="I118" s="57"/>
      <c r="J118" s="57"/>
      <c r="K118" s="57"/>
      <c r="L118" s="57"/>
      <c r="M118" s="57"/>
      <c r="N118" s="222"/>
    </row>
    <row r="119" spans="2:14" s="25" customFormat="1" ht="14.1" customHeight="1" x14ac:dyDescent="0.2">
      <c r="B119" s="57"/>
      <c r="C119" s="57"/>
      <c r="D119" s="57"/>
      <c r="E119" s="57"/>
      <c r="F119" s="57"/>
      <c r="G119" s="58"/>
      <c r="H119" s="57"/>
      <c r="I119" s="57"/>
      <c r="J119" s="57"/>
      <c r="K119" s="57"/>
      <c r="L119" s="57"/>
      <c r="M119" s="57"/>
      <c r="N119" s="222"/>
    </row>
    <row r="120" spans="2:14" s="25" customFormat="1" ht="12" x14ac:dyDescent="0.2">
      <c r="B120" s="57"/>
      <c r="C120" s="57"/>
      <c r="D120" s="57"/>
      <c r="E120" s="57"/>
      <c r="F120" s="57"/>
      <c r="G120" s="58"/>
      <c r="H120" s="57"/>
      <c r="I120" s="57"/>
      <c r="J120" s="57"/>
      <c r="K120" s="57"/>
      <c r="L120" s="57"/>
      <c r="M120" s="57"/>
      <c r="N120" s="222"/>
    </row>
    <row r="121" spans="2:14" s="25" customFormat="1" ht="12" x14ac:dyDescent="0.2">
      <c r="B121" s="57"/>
      <c r="C121" s="57"/>
      <c r="D121" s="57"/>
      <c r="E121" s="57"/>
      <c r="F121" s="57"/>
      <c r="G121" s="58"/>
      <c r="H121" s="57"/>
      <c r="I121" s="57"/>
      <c r="J121" s="57"/>
      <c r="K121" s="57"/>
      <c r="L121" s="57"/>
      <c r="M121" s="57"/>
      <c r="N121" s="222"/>
    </row>
    <row r="122" spans="2:14" s="25" customFormat="1" ht="12" x14ac:dyDescent="0.2">
      <c r="B122" s="57"/>
      <c r="C122" s="57"/>
      <c r="D122" s="57"/>
      <c r="E122" s="57"/>
      <c r="F122" s="57"/>
      <c r="G122" s="58"/>
      <c r="H122" s="57"/>
      <c r="I122" s="57"/>
      <c r="J122" s="57"/>
      <c r="K122" s="57"/>
      <c r="L122" s="57"/>
      <c r="M122" s="57"/>
      <c r="N122" s="222"/>
    </row>
    <row r="123" spans="2:14" s="25" customFormat="1" ht="12" x14ac:dyDescent="0.2">
      <c r="B123" s="57"/>
      <c r="C123" s="57"/>
      <c r="D123" s="57"/>
      <c r="E123" s="57"/>
      <c r="F123" s="57"/>
      <c r="G123" s="58"/>
      <c r="H123" s="57"/>
      <c r="I123" s="57"/>
      <c r="J123" s="57"/>
      <c r="K123" s="57"/>
      <c r="L123" s="57"/>
      <c r="M123" s="57"/>
      <c r="N123" s="222"/>
    </row>
  </sheetData>
  <sheetProtection password="E499" sheet="1" objects="1" scenarios="1"/>
  <mergeCells count="3">
    <mergeCell ref="A1:O1"/>
    <mergeCell ref="A2:O2"/>
    <mergeCell ref="A4:O4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94</vt:i4>
      </vt:variant>
    </vt:vector>
  </HeadingPairs>
  <TitlesOfParts>
    <vt:vector size="143" baseType="lpstr">
      <vt:lpstr>ÍNDICE</vt:lpstr>
      <vt:lpstr>APUCARANA</vt:lpstr>
      <vt:lpstr>ARAUCARIA</vt:lpstr>
      <vt:lpstr>ARAPONGAS</vt:lpstr>
      <vt:lpstr>ASSIS CHATEAUBRIAND</vt:lpstr>
      <vt:lpstr>BANDEIRANTES</vt:lpstr>
      <vt:lpstr>CAMPO LARGO</vt:lpstr>
      <vt:lpstr>CAMPO MOURÃO </vt:lpstr>
      <vt:lpstr>CASCAVEL</vt:lpstr>
      <vt:lpstr>CASTRO</vt:lpstr>
      <vt:lpstr>CIANORTE</vt:lpstr>
      <vt:lpstr>COLOMBO</vt:lpstr>
      <vt:lpstr>CORNELIO PROCOPIO</vt:lpstr>
      <vt:lpstr>CRUZEIRO DO OESTE</vt:lpstr>
      <vt:lpstr>DOIS VIZINHOS</vt:lpstr>
      <vt:lpstr>FOZ DO IGUAÇU</vt:lpstr>
      <vt:lpstr>FRANCISCO BELTRÃO</vt:lpstr>
      <vt:lpstr>GOIOERÊ</vt:lpstr>
      <vt:lpstr>GUAIRA</vt:lpstr>
      <vt:lpstr>GUARAPUAVA</vt:lpstr>
      <vt:lpstr>IBAITI</vt:lpstr>
      <vt:lpstr>IPORÃ</vt:lpstr>
      <vt:lpstr>IRATI</vt:lpstr>
      <vt:lpstr>IVAIPORA</vt:lpstr>
      <vt:lpstr>JACAREZINHO</vt:lpstr>
      <vt:lpstr>LAPA</vt:lpstr>
      <vt:lpstr>LARANJEIRAS DO SUL</vt:lpstr>
      <vt:lpstr>LOANDA</vt:lpstr>
      <vt:lpstr>LONDRINA</vt:lpstr>
      <vt:lpstr>MARECHAL CANDIDO RONDON</vt:lpstr>
      <vt:lpstr>MARINGÁ</vt:lpstr>
      <vt:lpstr>MEDIANEIRA</vt:lpstr>
      <vt:lpstr>NOVA ESPERANÇA</vt:lpstr>
      <vt:lpstr>PALMAS</vt:lpstr>
      <vt:lpstr>PALOTINA</vt:lpstr>
      <vt:lpstr>PARANAGUÁ</vt:lpstr>
      <vt:lpstr>PARANAVAI</vt:lpstr>
      <vt:lpstr>PATO BRANCO</vt:lpstr>
      <vt:lpstr>PITANGA</vt:lpstr>
      <vt:lpstr>PONTA GROSSA</vt:lpstr>
      <vt:lpstr>PRUDENTÓPOLIS</vt:lpstr>
      <vt:lpstr>RIO NEGRO</vt:lpstr>
      <vt:lpstr>SANTO ANTONIO DA PLATINA</vt:lpstr>
      <vt:lpstr>SÃO JOSÉ DOS PINHAIS</vt:lpstr>
      <vt:lpstr>TELEMACO BORBA</vt:lpstr>
      <vt:lpstr>TOLEDO</vt:lpstr>
      <vt:lpstr>UMUARAMA</vt:lpstr>
      <vt:lpstr>UNIÃO DA VITÓRIA</vt:lpstr>
      <vt:lpstr>WENCESLAU BRAZ</vt:lpstr>
      <vt:lpstr>APUCARANA!Area_de_impressao</vt:lpstr>
      <vt:lpstr>ARAPONGAS!Area_de_impressao</vt:lpstr>
      <vt:lpstr>ARAUCARIA!Area_de_impressao</vt:lpstr>
      <vt:lpstr>'ASSIS CHATEAUBRIAND'!Area_de_impressao</vt:lpstr>
      <vt:lpstr>BANDEIRANTES!Area_de_impressao</vt:lpstr>
      <vt:lpstr>'CAMPO LARGO'!Area_de_impressao</vt:lpstr>
      <vt:lpstr>'CAMPO MOURÃO '!Area_de_impressao</vt:lpstr>
      <vt:lpstr>CASCAVEL!Area_de_impressao</vt:lpstr>
      <vt:lpstr>CASTRO!Area_de_impressao</vt:lpstr>
      <vt:lpstr>CIANORTE!Area_de_impressao</vt:lpstr>
      <vt:lpstr>'CORNELIO PROCOPIO'!Area_de_impressao</vt:lpstr>
      <vt:lpstr>'CRUZEIRO DO OESTE'!Area_de_impressao</vt:lpstr>
      <vt:lpstr>'DOIS VIZINHOS'!Area_de_impressao</vt:lpstr>
      <vt:lpstr>'FOZ DO IGUAÇU'!Area_de_impressao</vt:lpstr>
      <vt:lpstr>'FRANCISCO BELTRÃO'!Area_de_impressao</vt:lpstr>
      <vt:lpstr>GOIOERÊ!Area_de_impressao</vt:lpstr>
      <vt:lpstr>GUAIRA!Area_de_impressao</vt:lpstr>
      <vt:lpstr>GUARAPUAVA!Area_de_impressao</vt:lpstr>
      <vt:lpstr>IBAITI!Area_de_impressao</vt:lpstr>
      <vt:lpstr>IPORÃ!Area_de_impressao</vt:lpstr>
      <vt:lpstr>IRATI!Area_de_impressao</vt:lpstr>
      <vt:lpstr>IVAIPORA!Area_de_impressao</vt:lpstr>
      <vt:lpstr>JACAREZINHO!Area_de_impressao</vt:lpstr>
      <vt:lpstr>LAPA!Area_de_impressao</vt:lpstr>
      <vt:lpstr>'LARANJEIRAS DO SUL'!Area_de_impressao</vt:lpstr>
      <vt:lpstr>LOANDA!Area_de_impressao</vt:lpstr>
      <vt:lpstr>LONDRINA!Area_de_impressao</vt:lpstr>
      <vt:lpstr>'MARECHAL CANDIDO RONDON'!Area_de_impressao</vt:lpstr>
      <vt:lpstr>MARINGÁ!Area_de_impressao</vt:lpstr>
      <vt:lpstr>MEDIANEIRA!Area_de_impressao</vt:lpstr>
      <vt:lpstr>'NOVA ESPERANÇA'!Area_de_impressao</vt:lpstr>
      <vt:lpstr>PALMAS!Area_de_impressao</vt:lpstr>
      <vt:lpstr>PALOTINA!Area_de_impressao</vt:lpstr>
      <vt:lpstr>PARANAGUÁ!Area_de_impressao</vt:lpstr>
      <vt:lpstr>PARANAVAI!Area_de_impressao</vt:lpstr>
      <vt:lpstr>'PATO BRANCO'!Area_de_impressao</vt:lpstr>
      <vt:lpstr>PITANGA!Area_de_impressao</vt:lpstr>
      <vt:lpstr>'PONTA GROSSA'!Area_de_impressao</vt:lpstr>
      <vt:lpstr>PRUDENTÓPOLIS!Area_de_impressao</vt:lpstr>
      <vt:lpstr>'RIO NEGRO'!Area_de_impressao</vt:lpstr>
      <vt:lpstr>'SANTO ANTONIO DA PLATINA'!Area_de_impressao</vt:lpstr>
      <vt:lpstr>'SÃO JOSÉ DOS PINHAIS'!Area_de_impressao</vt:lpstr>
      <vt:lpstr>'TELEMACO BORBA'!Area_de_impressao</vt:lpstr>
      <vt:lpstr>TOLEDO!Area_de_impressao</vt:lpstr>
      <vt:lpstr>UMUARAMA!Area_de_impressao</vt:lpstr>
      <vt:lpstr>'UNIÃO DA VITÓRIA'!Area_de_impressao</vt:lpstr>
      <vt:lpstr>'WENCESLAU BRAZ'!Area_de_impressao</vt:lpstr>
      <vt:lpstr>'WENCESLAU BRAZ'!Demonstrativo_de_Despesas____JANEIRO_2018_A_DEZEMBRO_2018</vt:lpstr>
      <vt:lpstr>fev_19</vt:lpstr>
      <vt:lpstr>jan_19</vt:lpstr>
      <vt:lpstr>'WENCESLAU BRAZ'!mar_19</vt:lpstr>
      <vt:lpstr>APUCARANA!Titulos_de_impressao</vt:lpstr>
      <vt:lpstr>ARAPONGAS!Titulos_de_impressao</vt:lpstr>
      <vt:lpstr>ARAUCARIA!Titulos_de_impressao</vt:lpstr>
      <vt:lpstr>'ASSIS CHATEAUBRIAND'!Titulos_de_impressao</vt:lpstr>
      <vt:lpstr>BANDEIRANTES!Titulos_de_impressao</vt:lpstr>
      <vt:lpstr>'CAMPO LARGO'!Titulos_de_impressao</vt:lpstr>
      <vt:lpstr>'CAMPO MOURÃO '!Titulos_de_impressao</vt:lpstr>
      <vt:lpstr>CASCAVEL!Titulos_de_impressao</vt:lpstr>
      <vt:lpstr>CASTRO!Titulos_de_impressao</vt:lpstr>
      <vt:lpstr>CIANORTE!Titulos_de_impressao</vt:lpstr>
      <vt:lpstr>'CORNELIO PROCOPIO'!Titulos_de_impressao</vt:lpstr>
      <vt:lpstr>'DOIS VIZINHOS'!Titulos_de_impressao</vt:lpstr>
      <vt:lpstr>'FOZ DO IGUAÇU'!Titulos_de_impressao</vt:lpstr>
      <vt:lpstr>'FRANCISCO BELTRÃO'!Titulos_de_impressao</vt:lpstr>
      <vt:lpstr>GOIOERÊ!Titulos_de_impressao</vt:lpstr>
      <vt:lpstr>GUARAPUAVA!Titulos_de_impressao</vt:lpstr>
      <vt:lpstr>IBAITI!Titulos_de_impressao</vt:lpstr>
      <vt:lpstr>IPORÃ!Titulos_de_impressao</vt:lpstr>
      <vt:lpstr>IRATI!Titulos_de_impressao</vt:lpstr>
      <vt:lpstr>IVAIPORA!Titulos_de_impressao</vt:lpstr>
      <vt:lpstr>JACAREZINHO!Titulos_de_impressao</vt:lpstr>
      <vt:lpstr>LAPA!Titulos_de_impressao</vt:lpstr>
      <vt:lpstr>'LARANJEIRAS DO SUL'!Titulos_de_impressao</vt:lpstr>
      <vt:lpstr>LOANDA!Titulos_de_impressao</vt:lpstr>
      <vt:lpstr>LONDRINA!Titulos_de_impressao</vt:lpstr>
      <vt:lpstr>'MARECHAL CANDIDO RONDON'!Titulos_de_impressao</vt:lpstr>
      <vt:lpstr>MARINGÁ!Titulos_de_impressao</vt:lpstr>
      <vt:lpstr>MEDIANEIRA!Titulos_de_impressao</vt:lpstr>
      <vt:lpstr>'NOVA ESPERANÇA'!Titulos_de_impressao</vt:lpstr>
      <vt:lpstr>PALMAS!Titulos_de_impressao</vt:lpstr>
      <vt:lpstr>PALOTINA!Titulos_de_impressao</vt:lpstr>
      <vt:lpstr>PARANAGUÁ!Titulos_de_impressao</vt:lpstr>
      <vt:lpstr>PARANAVAI!Titulos_de_impressao</vt:lpstr>
      <vt:lpstr>'PATO BRANCO'!Titulos_de_impressao</vt:lpstr>
      <vt:lpstr>PITANGA!Titulos_de_impressao</vt:lpstr>
      <vt:lpstr>'PONTA GROSSA'!Titulos_de_impressao</vt:lpstr>
      <vt:lpstr>PRUDENTÓPOLIS!Titulos_de_impressao</vt:lpstr>
      <vt:lpstr>'RIO NEGRO'!Titulos_de_impressao</vt:lpstr>
      <vt:lpstr>'SANTO ANTONIO DA PLATINA'!Titulos_de_impressao</vt:lpstr>
      <vt:lpstr>'SÃO JOSÉ DOS PINHAIS'!Titulos_de_impressao</vt:lpstr>
      <vt:lpstr>'TELEMACO BORBA'!Titulos_de_impressao</vt:lpstr>
      <vt:lpstr>TOLEDO!Titulos_de_impressao</vt:lpstr>
      <vt:lpstr>UMUARAMA!Titulos_de_impressao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Cinthia Rolim da Cruz</cp:lastModifiedBy>
  <cp:lastPrinted>2020-10-20T13:31:07Z</cp:lastPrinted>
  <dcterms:created xsi:type="dcterms:W3CDTF">2013-01-15T17:09:41Z</dcterms:created>
  <dcterms:modified xsi:type="dcterms:W3CDTF">2020-10-20T14:38:32Z</dcterms:modified>
</cp:coreProperties>
</file>