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bookViews>
    <workbookView xWindow="0" yWindow="0" windowWidth="30720" windowHeight="8952"/>
  </bookViews>
  <sheets>
    <sheet name="SINT_REC_DESP set-19" sheetId="1" r:id="rId1"/>
  </sheets>
  <definedNames>
    <definedName name="_xlnm.Print_Area" localSheetId="0">'SINT_REC_DESP set-19'!$B$1:$Q$45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V22" i="1"/>
  <c r="S22" i="1"/>
  <c r="V21" i="1"/>
  <c r="S21" i="1"/>
  <c r="T22" i="1"/>
  <c r="S20" i="1"/>
  <c r="T14" i="1"/>
  <c r="S19" i="1"/>
  <c r="S18" i="1"/>
  <c r="O25" i="1"/>
  <c r="T21" i="1"/>
  <c r="S17" i="1"/>
  <c r="S16" i="1"/>
  <c r="U13" i="1"/>
  <c r="V14" i="1"/>
  <c r="U14" i="1"/>
  <c r="S14" i="1"/>
  <c r="V20" i="1"/>
  <c r="U20" i="1"/>
  <c r="T20" i="1"/>
  <c r="V13" i="1"/>
  <c r="T13" i="1"/>
  <c r="S13" i="1"/>
  <c r="T12" i="1"/>
  <c r="S12" i="1"/>
  <c r="V12" i="1"/>
  <c r="U12" i="1"/>
  <c r="V11" i="1"/>
  <c r="U11" i="1"/>
  <c r="S11" i="1"/>
  <c r="V19" i="1"/>
  <c r="U19" i="1"/>
  <c r="T19" i="1"/>
  <c r="T11" i="1"/>
  <c r="V10" i="1"/>
  <c r="U10" i="1"/>
  <c r="S10" i="1"/>
  <c r="V18" i="1"/>
  <c r="U18" i="1"/>
  <c r="T18" i="1"/>
  <c r="T10" i="1"/>
  <c r="V9" i="1"/>
  <c r="U9" i="1"/>
  <c r="S9" i="1"/>
  <c r="V17" i="1"/>
  <c r="U17" i="1"/>
  <c r="T17" i="1"/>
  <c r="T9" i="1"/>
  <c r="V8" i="1"/>
  <c r="U8" i="1"/>
  <c r="S8" i="1"/>
  <c r="P25" i="1"/>
  <c r="L28" i="1" s="1"/>
  <c r="M25" i="1"/>
  <c r="L25" i="1"/>
  <c r="T8" i="1"/>
  <c r="U7" i="1"/>
  <c r="S7" i="1"/>
  <c r="G25" i="1"/>
  <c r="F25" i="1"/>
  <c r="E25" i="1"/>
  <c r="T7" i="1"/>
  <c r="Q4" i="1"/>
  <c r="P4" i="1"/>
  <c r="O4" i="1"/>
  <c r="N4" i="1"/>
  <c r="M4" i="1"/>
  <c r="L4" i="1"/>
  <c r="T15" i="1" l="1"/>
  <c r="U15" i="1"/>
  <c r="D25" i="1"/>
  <c r="H25" i="1"/>
  <c r="L27" i="1" s="1"/>
  <c r="L29" i="1" s="1"/>
  <c r="V7" i="1"/>
  <c r="V15" i="1" s="1"/>
  <c r="I25" i="1"/>
  <c r="U16" i="1"/>
  <c r="U21" i="1"/>
  <c r="U22" i="1"/>
  <c r="V16" i="1"/>
  <c r="V23" i="1" s="1"/>
  <c r="T16" i="1"/>
  <c r="T23" i="1" s="1"/>
  <c r="Q25" i="1" l="1"/>
  <c r="U23" i="1"/>
</calcChain>
</file>

<file path=xl/sharedStrings.xml><?xml version="1.0" encoding="utf-8"?>
<sst xmlns="http://schemas.openxmlformats.org/spreadsheetml/2006/main" count="81" uniqueCount="79">
  <si>
    <t>ORDEM DOS ADVOGADOS DO BRASIL - SEÇÃO DO PARANÁ - CNPJ 77.538.510/0001-41</t>
  </si>
  <si>
    <t>COD</t>
  </si>
  <si>
    <t>RECEITAS</t>
  </si>
  <si>
    <t>ORÇADO 2019</t>
  </si>
  <si>
    <t>Diferença orçado / realizado - total</t>
  </si>
  <si>
    <t>DESPESAS</t>
  </si>
  <si>
    <t>ORÇADO ANUAL</t>
  </si>
  <si>
    <t>ORÇADO</t>
  </si>
  <si>
    <t>REALIZADO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</si>
  <si>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</si>
  <si>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</si>
  <si>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</si>
  <si>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</si>
  <si>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</si>
  <si>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</si>
  <si>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</si>
  <si>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</si>
  <si>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</si>
  <si>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</si>
  <si>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</si>
  <si>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</si>
  <si>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</si>
  <si>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</si>
  <si>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</si>
  <si>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</si>
  <si>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</si>
  <si>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</si>
  <si>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</si>
  <si>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</si>
  <si>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</si>
  <si>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</si>
  <si>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3.1.1.4</t>
  </si>
  <si>
    <t>OUTRAS DESPESAS</t>
  </si>
  <si>
    <t>4.1.6</t>
  </si>
  <si>
    <t>TRANSFERÊNCIAS INTRA CONSELHOS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</si>
  <si>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</si>
  <si>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</si>
  <si>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</si>
  <si>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</si>
  <si>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</si>
  <si>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</si>
  <si>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</si>
  <si>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</si>
  <si>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Total receitas</t>
  </si>
  <si>
    <t>4.2.2</t>
  </si>
  <si>
    <t>VENDA IMOBILIZADO</t>
  </si>
  <si>
    <t>3.2</t>
  </si>
  <si>
    <t>DESPESA DE CAPITAL</t>
  </si>
  <si>
    <t>3.2.1</t>
  </si>
  <si>
    <t>INVESTIMENTOS</t>
  </si>
  <si>
    <t>3.2.1.1</t>
  </si>
  <si>
    <t>EQUIPAMENTOS E MAT. PERMANENTES</t>
  </si>
  <si>
    <t>4.3</t>
  </si>
  <si>
    <t>SUPERÁVIT EXERC ANTERIOR</t>
  </si>
  <si>
    <t>3.2.1.2</t>
  </si>
  <si>
    <t>OBRAS E INSTALAÇÕES</t>
  </si>
  <si>
    <t>Superavit exercício anterior</t>
  </si>
  <si>
    <t>3.9</t>
  </si>
  <si>
    <t>RESERVA DE CONTINGÊNCIA</t>
  </si>
  <si>
    <t>Total despesas</t>
  </si>
  <si>
    <t>TOTAIS</t>
  </si>
  <si>
    <t>RECEITAS EXECUTADAS</t>
  </si>
  <si>
    <t>DESPESAS EXECUTADAS</t>
  </si>
  <si>
    <t>RESULTADO EXECUTADO</t>
  </si>
  <si>
    <t>CÁSSIO LISANDRO TELLES</t>
  </si>
  <si>
    <t>MARILENA INDIRA WINTER</t>
  </si>
  <si>
    <t>Presidente</t>
  </si>
  <si>
    <t>Vice Presidente</t>
  </si>
  <si>
    <t>RODRIGO SÁNCHEZ RIOS</t>
  </si>
  <si>
    <t>CHRISTYANNE REGINA BORTOLOTTO</t>
  </si>
  <si>
    <t>Secretário Geral</t>
  </si>
  <si>
    <t>Secretária Geral Adjunta</t>
  </si>
  <si>
    <t>HENRIQUE GAEDE</t>
  </si>
  <si>
    <t>Tesoureiro</t>
  </si>
  <si>
    <t>Orçado até setembro 2019 total</t>
  </si>
  <si>
    <t>Realizado até setembro 2019 seccional</t>
  </si>
  <si>
    <t>Realizado até setembro 2019 subseções</t>
  </si>
  <si>
    <t>Realizado até setembro 2019 total</t>
  </si>
  <si>
    <t>DEMONSTRATIVO SINTÉTICO DA RECEITA E DESPESA - JANEIRO A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</si>
</sst>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7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3" borderId="0" xfId="2" applyFont="1" applyFill="1"/>
    <xf numFmtId="43" fontId="4" fillId="3" borderId="0" xfId="2" applyNumberFormat="1" applyFont="1" applyFill="1"/>
    <xf numFmtId="0" fontId="5" fillId="3" borderId="0" xfId="2" applyFont="1" applyFill="1" applyAlignment="1"/>
    <xf numFmtId="0" fontId="5" fillId="3" borderId="0" xfId="2" applyFont="1" applyFill="1"/>
    <xf numFmtId="43" fontId="4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5" fillId="3" borderId="1" xfId="2" applyFont="1" applyFill="1" applyBorder="1"/>
    <xf numFmtId="0" fontId="5" fillId="3" borderId="9" xfId="2" applyFont="1" applyFill="1" applyBorder="1"/>
    <xf numFmtId="165" fontId="5" fillId="3" borderId="9" xfId="2" applyNumberFormat="1" applyFont="1" applyFill="1" applyBorder="1"/>
    <xf numFmtId="49" fontId="5" fillId="3" borderId="9" xfId="2" applyNumberFormat="1" applyFont="1" applyFill="1" applyBorder="1"/>
    <xf numFmtId="164" fontId="5" fillId="3" borderId="15" xfId="2" applyNumberFormat="1" applyFont="1" applyFill="1" applyBorder="1"/>
    <xf numFmtId="43" fontId="5" fillId="3" borderId="1" xfId="2" applyNumberFormat="1" applyFont="1" applyFill="1" applyBorder="1"/>
    <xf numFmtId="43" fontId="5" fillId="3" borderId="16" xfId="2" applyNumberFormat="1" applyFont="1" applyFill="1" applyBorder="1"/>
    <xf numFmtId="43" fontId="5" fillId="3" borderId="17" xfId="2" applyNumberFormat="1" applyFont="1" applyFill="1" applyBorder="1"/>
    <xf numFmtId="0" fontId="5" fillId="3" borderId="18" xfId="2" applyFont="1" applyFill="1" applyBorder="1"/>
    <xf numFmtId="0" fontId="5" fillId="3" borderId="16" xfId="2" applyFont="1" applyFill="1" applyBorder="1"/>
    <xf numFmtId="49" fontId="5" fillId="3" borderId="16" xfId="2" applyNumberFormat="1" applyFont="1" applyFill="1" applyBorder="1"/>
    <xf numFmtId="164" fontId="5" fillId="3" borderId="0" xfId="2" applyNumberFormat="1" applyFont="1" applyFill="1" applyBorder="1"/>
    <xf numFmtId="43" fontId="5" fillId="3" borderId="18" xfId="2" applyNumberFormat="1" applyFont="1" applyFill="1" applyBorder="1"/>
    <xf numFmtId="0" fontId="5" fillId="3" borderId="0" xfId="2" applyFont="1" applyFill="1" applyBorder="1"/>
    <xf numFmtId="0" fontId="4" fillId="3" borderId="16" xfId="2" applyFont="1" applyFill="1" applyBorder="1"/>
    <xf numFmtId="0" fontId="4" fillId="3" borderId="0" xfId="2" applyFont="1" applyFill="1" applyBorder="1"/>
    <xf numFmtId="43" fontId="4" fillId="3" borderId="18" xfId="2" applyNumberFormat="1" applyFont="1" applyFill="1" applyBorder="1"/>
    <xf numFmtId="43" fontId="4" fillId="3" borderId="16" xfId="2" applyNumberFormat="1" applyFont="1" applyFill="1" applyBorder="1"/>
    <xf numFmtId="43" fontId="4" fillId="3" borderId="17" xfId="2" applyNumberFormat="1" applyFont="1" applyFill="1" applyBorder="1"/>
    <xf numFmtId="43" fontId="5" fillId="3" borderId="0" xfId="2" applyNumberFormat="1" applyFont="1" applyFill="1"/>
    <xf numFmtId="164" fontId="4" fillId="3" borderId="0" xfId="2" applyNumberFormat="1" applyFont="1" applyFill="1"/>
    <xf numFmtId="164" fontId="5" fillId="3" borderId="0" xfId="2" applyNumberFormat="1" applyFont="1" applyFill="1"/>
    <xf numFmtId="0" fontId="5" fillId="3" borderId="4" xfId="2" applyFont="1" applyFill="1" applyBorder="1"/>
    <xf numFmtId="0" fontId="5" fillId="3" borderId="13" xfId="2" applyFont="1" applyFill="1" applyBorder="1"/>
    <xf numFmtId="43" fontId="5" fillId="3" borderId="13" xfId="2" applyNumberFormat="1" applyFont="1" applyFill="1" applyBorder="1"/>
    <xf numFmtId="49" fontId="5" fillId="3" borderId="13" xfId="2" applyNumberFormat="1" applyFont="1" applyFill="1" applyBorder="1"/>
    <xf numFmtId="0" fontId="5" fillId="2" borderId="11" xfId="2" applyFont="1" applyFill="1" applyBorder="1"/>
    <xf numFmtId="0" fontId="5" fillId="2" borderId="19" xfId="2" applyFont="1" applyFill="1" applyBorder="1"/>
    <xf numFmtId="43" fontId="5" fillId="2" borderId="14" xfId="2" applyNumberFormat="1" applyFont="1" applyFill="1" applyBorder="1"/>
    <xf numFmtId="0" fontId="5" fillId="2" borderId="14" xfId="2" applyFont="1" applyFill="1" applyBorder="1"/>
    <xf numFmtId="164" fontId="5" fillId="2" borderId="20" xfId="2" applyNumberFormat="1" applyFont="1" applyFill="1" applyBorder="1"/>
    <xf numFmtId="43" fontId="5" fillId="2" borderId="21" xfId="2" applyNumberFormat="1" applyFont="1" applyFill="1" applyBorder="1"/>
    <xf numFmtId="43" fontId="5" fillId="2" borderId="22" xfId="2" applyNumberFormat="1" applyFont="1" applyFill="1" applyBorder="1"/>
    <xf numFmtId="43" fontId="5" fillId="2" borderId="23" xfId="2" applyNumberFormat="1" applyFont="1" applyFill="1" applyBorder="1"/>
    <xf numFmtId="0" fontId="6" fillId="4" borderId="22" xfId="2" applyFont="1" applyFill="1" applyBorder="1"/>
    <xf numFmtId="43" fontId="6" fillId="4" borderId="23" xfId="2" applyNumberFormat="1" applyFont="1" applyFill="1" applyBorder="1"/>
    <xf numFmtId="10" fontId="4" fillId="3" borderId="0" xfId="1" applyNumberFormat="1" applyFont="1" applyFill="1"/>
    <xf numFmtId="43" fontId="6" fillId="4" borderId="6" xfId="2" applyNumberFormat="1" applyFont="1" applyFill="1" applyBorder="1"/>
    <xf numFmtId="10" fontId="4" fillId="3" borderId="0" xfId="2" applyNumberFormat="1" applyFont="1" applyFill="1"/>
    <xf numFmtId="166" fontId="4" fillId="3" borderId="0" xfId="2" applyNumberFormat="1" applyFont="1" applyFill="1"/>
    <xf numFmtId="166" fontId="5" fillId="3" borderId="0" xfId="2" applyNumberFormat="1" applyFont="1" applyFill="1"/>
    <xf numFmtId="0" fontId="5" fillId="3" borderId="0" xfId="2" applyFont="1" applyFill="1" applyAlignment="1">
      <alignment horizontal="center"/>
    </xf>
    <xf numFmtId="166" fontId="5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right"/>
    </xf>
    <xf numFmtId="166" fontId="5" fillId="3" borderId="0" xfId="2" applyNumberFormat="1" applyFont="1" applyFill="1" applyAlignment="1">
      <alignment horizontal="right"/>
    </xf>
    <xf numFmtId="0" fontId="5" fillId="3" borderId="0" xfId="2" applyFont="1" applyFill="1" applyAlignment="1">
      <alignment horizontal="center"/>
    </xf>
    <xf numFmtId="166" fontId="5" fillId="3" borderId="0" xfId="2" applyNumberFormat="1" applyFont="1" applyFill="1" applyAlignment="1">
      <alignment horizontal="center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164" fontId="5" fillId="2" borderId="13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 wrapText="1"/>
    </xf>
    <xf numFmtId="164" fontId="5" fillId="2" borderId="1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35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8656320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428875" y="500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742950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428875" y="515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742950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742950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428875" y="515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742950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33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428875" y="531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35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742950" y="5768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742950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30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455295" y="485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31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742950" y="515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76199</xdr:colOff>
      <xdr:row>0</xdr:row>
      <xdr:rowOff>28575</xdr:rowOff>
    </xdr:from>
    <xdr:ext cx="696951" cy="314325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" y="28575"/>
          <a:ext cx="696951" cy="314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tabSelected="1" zoomScaleNormal="100" workbookViewId="0">
      <selection activeCell="C29" sqref="C29"/>
    </sheetView>
  </sheetViews>
  <sheetFormatPr defaultColWidth="9.125" defaultRowHeight="11.4" x14ac:dyDescent="0.2"/>
  <cols>
    <col min="1" max="1" width="0.75" style="1" customWidth="1"/>
    <col min="2" max="2" width="6.75" style="1" customWidth="1"/>
    <col min="3" max="3" width="40" style="1" customWidth="1"/>
    <col min="4" max="9" width="15.75" style="1" customWidth="1"/>
    <col min="10" max="10" width="6.75" style="1" customWidth="1"/>
    <col min="11" max="11" width="43.875" style="1" customWidth="1"/>
    <col min="12" max="17" width="15.75" style="1" customWidth="1"/>
    <col min="18" max="18" width="9.125" style="1"/>
    <col min="19" max="19" width="36" style="1" hidden="1" customWidth="1"/>
    <col min="20" max="20" width="14.625" style="2" hidden="1" customWidth="1"/>
    <col min="21" max="22" width="13.75" style="1" hidden="1" customWidth="1"/>
    <col min="23" max="23" width="14.625" style="1" customWidth="1"/>
    <col min="24" max="16384" width="9.125" style="1"/>
  </cols>
  <sheetData>
    <row r="1" spans="2:22" ht="15" x14ac:dyDescent="0.4"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2:22" ht="15.6" thickBot="1" x14ac:dyDescent="0.45">
      <c r="B2" s="67" t="s">
        <v>78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2:22" ht="12.6" thickBot="1" x14ac:dyDescent="0.3">
      <c r="B3" s="3"/>
      <c r="C3" s="3"/>
      <c r="D3" s="3"/>
      <c r="E3" s="3"/>
      <c r="F3" s="3"/>
      <c r="G3" s="3"/>
      <c r="H3" s="3"/>
      <c r="I3" s="3"/>
      <c r="J3" s="4"/>
      <c r="K3" s="4"/>
    </row>
    <row r="4" spans="2:22" ht="12.75" customHeight="1" x14ac:dyDescent="0.2">
      <c r="B4" s="70" t="s">
        <v>1</v>
      </c>
      <c r="C4" s="60" t="s">
        <v>2</v>
      </c>
      <c r="D4" s="56" t="s">
        <v>3</v>
      </c>
      <c r="E4" s="54" t="s">
        <v>74</v>
      </c>
      <c r="F4" s="54" t="s">
        <v>75</v>
      </c>
      <c r="G4" s="54" t="s">
        <v>76</v>
      </c>
      <c r="H4" s="54" t="s">
        <v>77</v>
      </c>
      <c r="I4" s="72" t="s">
        <v>4</v>
      </c>
      <c r="J4" s="58" t="s">
        <v>1</v>
      </c>
      <c r="K4" s="60" t="s">
        <v>5</v>
      </c>
      <c r="L4" s="62" t="str">
        <f>D4</f>
        <v>ORÇADO 2019</v>
      </c>
      <c r="M4" s="56" t="str">
        <f t="shared" ref="M4:Q4" si="0">E4</f>
        <v>Orçado até setembro 2019 total</v>
      </c>
      <c r="N4" s="56" t="str">
        <f t="shared" si="0"/>
        <v>Realizado até setembro 2019 seccional</v>
      </c>
      <c r="O4" s="56" t="str">
        <f t="shared" si="0"/>
        <v>Realizado até setembro 2019 subseções</v>
      </c>
      <c r="P4" s="54" t="str">
        <f t="shared" si="0"/>
        <v>Realizado até setembro 2019 total</v>
      </c>
      <c r="Q4" s="56" t="str">
        <f t="shared" si="0"/>
        <v>Diferença orçado / realizado - total</v>
      </c>
    </row>
    <row r="5" spans="2:22" ht="25.5" customHeight="1" thickBot="1" x14ac:dyDescent="0.25">
      <c r="B5" s="71"/>
      <c r="C5" s="61"/>
      <c r="D5" s="57"/>
      <c r="E5" s="55"/>
      <c r="F5" s="55"/>
      <c r="G5" s="55"/>
      <c r="H5" s="55"/>
      <c r="I5" s="73"/>
      <c r="J5" s="59"/>
      <c r="K5" s="61"/>
      <c r="L5" s="63"/>
      <c r="M5" s="57"/>
      <c r="N5" s="57"/>
      <c r="O5" s="57"/>
      <c r="P5" s="55"/>
      <c r="Q5" s="57"/>
      <c r="T5" s="5" t="s">
        <v>6</v>
      </c>
      <c r="U5" s="6" t="s">
        <v>7</v>
      </c>
      <c r="V5" s="6" t="s">
        <v>8</v>
      </c>
    </row>
    <row r="6" spans="2:22" ht="12" x14ac:dyDescent="0.25">
      <c r="B6" s="7" t="s">
        <v>9</v>
      </c>
      <c r="C6" s="8" t="s">
        <v>10</v>
      </c>
      <c r="D6" s="9"/>
      <c r="E6" s="9"/>
      <c r="F6" s="9"/>
      <c r="G6" s="9"/>
      <c r="H6" s="9"/>
      <c r="I6" s="9"/>
      <c r="J6" s="10" t="s">
        <v>11</v>
      </c>
      <c r="K6" s="11" t="s">
        <v>12</v>
      </c>
      <c r="L6" s="12"/>
      <c r="M6" s="13"/>
      <c r="N6" s="13"/>
      <c r="O6" s="13"/>
      <c r="P6" s="14"/>
      <c r="Q6" s="13"/>
    </row>
    <row r="7" spans="2:22" ht="12" x14ac:dyDescent="0.25">
      <c r="B7" s="15" t="s">
        <v>13</v>
      </c>
      <c r="C7" s="16" t="s">
        <v>14</v>
      </c>
      <c r="D7" s="14">
        <v>46785781.131173134</v>
      </c>
      <c r="E7" s="14">
        <v>39981387.379233576</v>
      </c>
      <c r="F7" s="14">
        <v>37084382.499999985</v>
      </c>
      <c r="G7" s="14">
        <v>0</v>
      </c>
      <c r="H7" s="14">
        <v>37084382.499999985</v>
      </c>
      <c r="I7" s="14">
        <v>-2897004.8792335913</v>
      </c>
      <c r="J7" s="17" t="s">
        <v>15</v>
      </c>
      <c r="K7" s="18" t="s">
        <v>16</v>
      </c>
      <c r="L7" s="19"/>
      <c r="M7" s="13"/>
      <c r="N7" s="13"/>
      <c r="O7" s="13"/>
      <c r="P7" s="14"/>
      <c r="Q7" s="13"/>
      <c r="S7" s="1" t="str">
        <f>C7</f>
        <v>RECEITAS DE CONTRIBUIÇÕES</v>
      </c>
      <c r="T7" s="2">
        <f>D7</f>
        <v>46785781.131173134</v>
      </c>
      <c r="U7" s="2">
        <f>E7</f>
        <v>39981387.379233576</v>
      </c>
      <c r="V7" s="2">
        <f>H7</f>
        <v>37084382.499999985</v>
      </c>
    </row>
    <row r="8" spans="2:22" ht="12" x14ac:dyDescent="0.25">
      <c r="B8" s="15" t="s">
        <v>17</v>
      </c>
      <c r="C8" s="16" t="s">
        <v>18</v>
      </c>
      <c r="D8" s="14">
        <v>6502000</v>
      </c>
      <c r="E8" s="14">
        <v>4876500</v>
      </c>
      <c r="F8" s="14">
        <v>7802453.7699999996</v>
      </c>
      <c r="G8" s="14">
        <v>0</v>
      </c>
      <c r="H8" s="14">
        <v>7802453.7699999996</v>
      </c>
      <c r="I8" s="14">
        <v>2925953.7699999996</v>
      </c>
      <c r="J8" s="17" t="s">
        <v>19</v>
      </c>
      <c r="K8" s="18" t="s">
        <v>20</v>
      </c>
      <c r="L8" s="19">
        <v>25541000</v>
      </c>
      <c r="M8" s="13">
        <v>19155750</v>
      </c>
      <c r="N8" s="13">
        <v>18691738.800000008</v>
      </c>
      <c r="O8" s="13">
        <v>32058.530000000002</v>
      </c>
      <c r="P8" s="14">
        <v>18723797.330000006</v>
      </c>
      <c r="Q8" s="13">
        <v>431952.66999999434</v>
      </c>
      <c r="R8" s="2"/>
      <c r="S8" s="1" t="str">
        <f>C8</f>
        <v>RECEITAS DE COBRANÇAS</v>
      </c>
      <c r="T8" s="2">
        <f t="shared" ref="T8:U11" si="1">D8</f>
        <v>6502000</v>
      </c>
      <c r="U8" s="2">
        <f t="shared" si="1"/>
        <v>4876500</v>
      </c>
      <c r="V8" s="2">
        <f>H8</f>
        <v>7802453.7699999996</v>
      </c>
    </row>
    <row r="9" spans="2:22" ht="12" x14ac:dyDescent="0.25">
      <c r="B9" s="15" t="s">
        <v>21</v>
      </c>
      <c r="C9" s="16" t="s">
        <v>22</v>
      </c>
      <c r="D9" s="14">
        <v>80000</v>
      </c>
      <c r="E9" s="14">
        <v>60000</v>
      </c>
      <c r="F9" s="14">
        <v>9176.67</v>
      </c>
      <c r="G9" s="14">
        <v>0</v>
      </c>
      <c r="H9" s="14">
        <v>9176.67</v>
      </c>
      <c r="I9" s="14">
        <v>-50823.33</v>
      </c>
      <c r="J9" s="17" t="s">
        <v>23</v>
      </c>
      <c r="K9" s="18" t="s">
        <v>24</v>
      </c>
      <c r="L9" s="19">
        <v>1717500</v>
      </c>
      <c r="M9" s="13">
        <v>1288125</v>
      </c>
      <c r="N9" s="13">
        <v>533678.22</v>
      </c>
      <c r="O9" s="13">
        <v>653859.87</v>
      </c>
      <c r="P9" s="14">
        <v>1187538.0900000001</v>
      </c>
      <c r="Q9" s="13">
        <v>100586.90999999992</v>
      </c>
      <c r="S9" s="1" t="str">
        <f>C9</f>
        <v>RECEITAS DE INFRAÇÕES</v>
      </c>
      <c r="T9" s="2">
        <f t="shared" si="1"/>
        <v>80000</v>
      </c>
      <c r="U9" s="2">
        <f t="shared" si="1"/>
        <v>60000</v>
      </c>
      <c r="V9" s="2">
        <f t="shared" ref="V9:V14" si="2">H9</f>
        <v>9176.67</v>
      </c>
    </row>
    <row r="10" spans="2:22" ht="12" x14ac:dyDescent="0.25">
      <c r="B10" s="15" t="s">
        <v>25</v>
      </c>
      <c r="C10" s="16" t="s">
        <v>26</v>
      </c>
      <c r="D10" s="14">
        <v>2720200</v>
      </c>
      <c r="E10" s="14">
        <v>2040150</v>
      </c>
      <c r="F10" s="14">
        <v>2405789.3200000012</v>
      </c>
      <c r="G10" s="14">
        <v>0</v>
      </c>
      <c r="H10" s="14">
        <v>2405789.3200000012</v>
      </c>
      <c r="I10" s="14">
        <v>365639.32000000123</v>
      </c>
      <c r="J10" s="17" t="s">
        <v>27</v>
      </c>
      <c r="K10" s="18" t="s">
        <v>28</v>
      </c>
      <c r="L10" s="19">
        <v>14120000</v>
      </c>
      <c r="M10" s="13">
        <v>10590000</v>
      </c>
      <c r="N10" s="13">
        <v>7764232.1100000013</v>
      </c>
      <c r="O10" s="13">
        <v>3787934.52</v>
      </c>
      <c r="P10" s="14">
        <v>11552166.630000003</v>
      </c>
      <c r="Q10" s="13">
        <v>-962166.63000000268</v>
      </c>
      <c r="S10" s="1" t="str">
        <f>C10</f>
        <v>RECEITAS DE SERVIÇOS</v>
      </c>
      <c r="T10" s="2">
        <f t="shared" si="1"/>
        <v>2720200</v>
      </c>
      <c r="U10" s="2">
        <f t="shared" si="1"/>
        <v>2040150</v>
      </c>
      <c r="V10" s="2">
        <f>H10</f>
        <v>2405789.3200000012</v>
      </c>
    </row>
    <row r="11" spans="2:22" ht="12" x14ac:dyDescent="0.25">
      <c r="B11" s="15" t="s">
        <v>29</v>
      </c>
      <c r="C11" s="16" t="s">
        <v>30</v>
      </c>
      <c r="D11" s="14">
        <v>6125700</v>
      </c>
      <c r="E11" s="14">
        <v>4594275</v>
      </c>
      <c r="F11" s="14">
        <v>3984678.32</v>
      </c>
      <c r="G11" s="14">
        <v>1274529.68</v>
      </c>
      <c r="H11" s="14">
        <v>5259208</v>
      </c>
      <c r="I11" s="14">
        <v>664933</v>
      </c>
      <c r="J11" s="16" t="s">
        <v>31</v>
      </c>
      <c r="K11" s="20" t="s">
        <v>32</v>
      </c>
      <c r="L11" s="19">
        <v>255000</v>
      </c>
      <c r="M11" s="13">
        <v>191250</v>
      </c>
      <c r="N11" s="13">
        <v>123194.62999999999</v>
      </c>
      <c r="O11" s="13">
        <v>7293.6900000000005</v>
      </c>
      <c r="P11" s="14">
        <v>130488.31999999999</v>
      </c>
      <c r="Q11" s="13">
        <v>60761.680000000008</v>
      </c>
      <c r="S11" s="1" t="str">
        <f>C11</f>
        <v>RECEITAS DIVERSAS</v>
      </c>
      <c r="T11" s="2">
        <f t="shared" si="1"/>
        <v>6125700</v>
      </c>
      <c r="U11" s="2">
        <f t="shared" si="1"/>
        <v>4594275</v>
      </c>
      <c r="V11" s="2">
        <f t="shared" si="2"/>
        <v>5259208</v>
      </c>
    </row>
    <row r="12" spans="2:22" ht="12" x14ac:dyDescent="0.25">
      <c r="B12" s="15" t="s">
        <v>33</v>
      </c>
      <c r="C12" s="16" t="s">
        <v>34</v>
      </c>
      <c r="D12" s="14">
        <v>600000</v>
      </c>
      <c r="E12" s="14">
        <v>450000</v>
      </c>
      <c r="F12" s="14">
        <v>2528713.69</v>
      </c>
      <c r="G12" s="14">
        <v>226914.18</v>
      </c>
      <c r="H12" s="14">
        <v>2755627.87</v>
      </c>
      <c r="I12" s="14">
        <v>2305627.87</v>
      </c>
      <c r="J12" s="21"/>
      <c r="K12" s="22"/>
      <c r="L12" s="23"/>
      <c r="M12" s="24"/>
      <c r="N12" s="24"/>
      <c r="O12" s="24"/>
      <c r="P12" s="25"/>
      <c r="Q12" s="24"/>
      <c r="S12" s="1" t="str">
        <f>C12</f>
        <v>TRANSFERÊNCIAS INTRA CONSELHOS</v>
      </c>
      <c r="T12" s="2">
        <f>D12</f>
        <v>600000</v>
      </c>
      <c r="U12" s="2">
        <f>E12</f>
        <v>450000</v>
      </c>
      <c r="V12" s="2">
        <f t="shared" si="2"/>
        <v>2755627.87</v>
      </c>
    </row>
    <row r="13" spans="2:22" ht="12" x14ac:dyDescent="0.25">
      <c r="B13" s="15"/>
      <c r="C13" s="16"/>
      <c r="D13" s="14"/>
      <c r="E13" s="14"/>
      <c r="F13" s="14"/>
      <c r="G13" s="14"/>
      <c r="H13" s="14"/>
      <c r="I13" s="14"/>
      <c r="J13" s="17" t="s">
        <v>35</v>
      </c>
      <c r="K13" s="18" t="s">
        <v>36</v>
      </c>
      <c r="L13" s="19"/>
      <c r="M13" s="13"/>
      <c r="N13" s="13"/>
      <c r="O13" s="13"/>
      <c r="P13" s="14"/>
      <c r="Q13" s="13"/>
      <c r="S13" s="1" t="str">
        <f>C14</f>
        <v>RECEITAS DE CAPITAL</v>
      </c>
      <c r="T13" s="2">
        <f>D15+D16</f>
        <v>1300000</v>
      </c>
      <c r="U13" s="2">
        <f>E15+E16</f>
        <v>975000</v>
      </c>
      <c r="V13" s="2">
        <f>H15+H16</f>
        <v>434632.95000000007</v>
      </c>
    </row>
    <row r="14" spans="2:22" ht="12" x14ac:dyDescent="0.25">
      <c r="B14" s="15" t="s">
        <v>37</v>
      </c>
      <c r="C14" s="16" t="s">
        <v>38</v>
      </c>
      <c r="D14" s="25"/>
      <c r="E14" s="25"/>
      <c r="F14" s="25"/>
      <c r="G14" s="25"/>
      <c r="H14" s="25"/>
      <c r="I14" s="25"/>
      <c r="J14" s="17" t="s">
        <v>39</v>
      </c>
      <c r="K14" s="18" t="s">
        <v>40</v>
      </c>
      <c r="L14" s="19">
        <v>18650723.395910598</v>
      </c>
      <c r="M14" s="13">
        <v>15700260.582731752</v>
      </c>
      <c r="N14" s="13">
        <v>15700930.32</v>
      </c>
      <c r="O14" s="13">
        <v>0</v>
      </c>
      <c r="P14" s="14">
        <v>15700930.32</v>
      </c>
      <c r="Q14" s="13">
        <v>-669.73726824857295</v>
      </c>
      <c r="S14" s="1" t="str">
        <f>C20</f>
        <v>Superavit exercício anterior</v>
      </c>
      <c r="T14" s="2">
        <f>D20</f>
        <v>6000000</v>
      </c>
      <c r="U14" s="2">
        <f>E20</f>
        <v>0</v>
      </c>
      <c r="V14" s="2">
        <f t="shared" si="2"/>
        <v>0</v>
      </c>
    </row>
    <row r="15" spans="2:22" ht="12" x14ac:dyDescent="0.25">
      <c r="B15" s="15" t="s">
        <v>41</v>
      </c>
      <c r="C15" s="16" t="s">
        <v>42</v>
      </c>
      <c r="D15" s="14">
        <v>1300000</v>
      </c>
      <c r="E15" s="14">
        <v>975000</v>
      </c>
      <c r="F15" s="14">
        <v>376828.28000000009</v>
      </c>
      <c r="G15" s="14">
        <v>25804.67</v>
      </c>
      <c r="H15" s="14">
        <v>402632.95000000007</v>
      </c>
      <c r="I15" s="14">
        <v>-572367.04999999993</v>
      </c>
      <c r="J15" s="21"/>
      <c r="K15" s="22"/>
      <c r="L15" s="23"/>
      <c r="M15" s="24"/>
      <c r="N15" s="24"/>
      <c r="O15" s="24"/>
      <c r="P15" s="25"/>
      <c r="Q15" s="24"/>
      <c r="S15" s="4" t="s">
        <v>43</v>
      </c>
      <c r="T15" s="26">
        <f>SUM(T7:T14)</f>
        <v>70113681.131173134</v>
      </c>
      <c r="U15" s="26">
        <f>SUM(U7:U14)</f>
        <v>52977312.379233576</v>
      </c>
      <c r="V15" s="26">
        <f>SUM(V7:V14)</f>
        <v>55751271.079999983</v>
      </c>
    </row>
    <row r="16" spans="2:22" ht="12" x14ac:dyDescent="0.25">
      <c r="B16" s="15" t="s">
        <v>44</v>
      </c>
      <c r="C16" s="16" t="s">
        <v>45</v>
      </c>
      <c r="D16" s="14">
        <v>0</v>
      </c>
      <c r="E16" s="14">
        <v>0</v>
      </c>
      <c r="F16" s="14">
        <v>32000</v>
      </c>
      <c r="G16" s="14">
        <v>0</v>
      </c>
      <c r="H16" s="14">
        <v>32000</v>
      </c>
      <c r="I16" s="14">
        <v>32000</v>
      </c>
      <c r="J16" s="17" t="s">
        <v>46</v>
      </c>
      <c r="K16" s="18" t="s">
        <v>47</v>
      </c>
      <c r="L16" s="19"/>
      <c r="M16" s="13"/>
      <c r="N16" s="13"/>
      <c r="O16" s="13"/>
      <c r="P16" s="14"/>
      <c r="Q16" s="13"/>
      <c r="S16" s="27" t="str">
        <f t="shared" ref="S16:U19" si="3">K8</f>
        <v>PESSOAL</v>
      </c>
      <c r="T16" s="2">
        <f t="shared" si="3"/>
        <v>25541000</v>
      </c>
      <c r="U16" s="2">
        <f t="shared" si="3"/>
        <v>19155750</v>
      </c>
      <c r="V16" s="2">
        <f>P8</f>
        <v>18723797.330000006</v>
      </c>
    </row>
    <row r="17" spans="2:22" ht="12" x14ac:dyDescent="0.25">
      <c r="B17" s="15"/>
      <c r="C17" s="16"/>
      <c r="D17" s="14"/>
      <c r="E17" s="14"/>
      <c r="F17" s="14"/>
      <c r="G17" s="14"/>
      <c r="H17" s="14"/>
      <c r="I17" s="14"/>
      <c r="J17" s="17" t="s">
        <v>48</v>
      </c>
      <c r="K17" s="18" t="s">
        <v>49</v>
      </c>
      <c r="L17" s="19"/>
      <c r="M17" s="13"/>
      <c r="N17" s="13"/>
      <c r="O17" s="13"/>
      <c r="P17" s="14"/>
      <c r="Q17" s="13"/>
      <c r="S17" s="27" t="str">
        <f t="shared" si="3"/>
        <v>MATERIAL DE CONSUMO</v>
      </c>
      <c r="T17" s="2">
        <f t="shared" si="3"/>
        <v>1717500</v>
      </c>
      <c r="U17" s="2">
        <f t="shared" si="3"/>
        <v>1288125</v>
      </c>
      <c r="V17" s="2">
        <f t="shared" ref="V17:V19" si="4">P9</f>
        <v>1187538.0900000001</v>
      </c>
    </row>
    <row r="18" spans="2:22" ht="12" x14ac:dyDescent="0.25">
      <c r="B18" s="15"/>
      <c r="C18" s="16"/>
      <c r="D18" s="14"/>
      <c r="E18" s="14"/>
      <c r="F18" s="14"/>
      <c r="G18" s="14"/>
      <c r="H18" s="14"/>
      <c r="I18" s="14"/>
      <c r="J18" s="17" t="s">
        <v>50</v>
      </c>
      <c r="K18" s="18" t="s">
        <v>51</v>
      </c>
      <c r="L18" s="19">
        <v>1950000</v>
      </c>
      <c r="M18" s="19">
        <v>1462500</v>
      </c>
      <c r="N18" s="19">
        <v>1006129.73</v>
      </c>
      <c r="O18" s="19">
        <v>60829.729999999996</v>
      </c>
      <c r="P18" s="19">
        <v>1066959.46</v>
      </c>
      <c r="Q18" s="13">
        <v>395540.54000000004</v>
      </c>
      <c r="S18" s="27" t="str">
        <f t="shared" si="3"/>
        <v>SERVIÇOS DE TERCEIROS</v>
      </c>
      <c r="T18" s="2">
        <f t="shared" si="3"/>
        <v>14120000</v>
      </c>
      <c r="U18" s="2">
        <f t="shared" si="3"/>
        <v>10590000</v>
      </c>
      <c r="V18" s="2">
        <f>P10</f>
        <v>11552166.630000003</v>
      </c>
    </row>
    <row r="19" spans="2:22" ht="12" x14ac:dyDescent="0.25">
      <c r="B19" s="15" t="s">
        <v>52</v>
      </c>
      <c r="C19" s="16" t="s">
        <v>53</v>
      </c>
      <c r="D19" s="14"/>
      <c r="E19" s="14"/>
      <c r="F19" s="14"/>
      <c r="G19" s="14"/>
      <c r="H19" s="14"/>
      <c r="I19" s="14"/>
      <c r="J19" s="17" t="s">
        <v>54</v>
      </c>
      <c r="K19" s="18" t="s">
        <v>55</v>
      </c>
      <c r="L19" s="19">
        <v>7300000</v>
      </c>
      <c r="M19" s="19">
        <v>5475000</v>
      </c>
      <c r="N19" s="19">
        <v>4085109.24</v>
      </c>
      <c r="O19" s="19">
        <v>22556.799999999999</v>
      </c>
      <c r="P19" s="19">
        <v>4107666.0400000005</v>
      </c>
      <c r="Q19" s="13">
        <v>1367333.9599999997</v>
      </c>
      <c r="S19" s="27" t="str">
        <f t="shared" si="3"/>
        <v>OUTRAS DESPESAS</v>
      </c>
      <c r="T19" s="2">
        <f t="shared" si="3"/>
        <v>255000</v>
      </c>
      <c r="U19" s="2">
        <f t="shared" si="3"/>
        <v>191250</v>
      </c>
      <c r="V19" s="2">
        <f t="shared" si="4"/>
        <v>130488.31999999999</v>
      </c>
    </row>
    <row r="20" spans="2:22" ht="12" x14ac:dyDescent="0.25">
      <c r="B20" s="15"/>
      <c r="C20" s="16" t="s">
        <v>56</v>
      </c>
      <c r="D20" s="13">
        <v>6000000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21"/>
      <c r="K20" s="22"/>
      <c r="L20" s="23"/>
      <c r="M20" s="24"/>
      <c r="N20" s="24"/>
      <c r="O20" s="24"/>
      <c r="P20" s="25"/>
      <c r="Q20" s="24"/>
      <c r="S20" s="27" t="str">
        <f>K14</f>
        <v>CONTRIB. SOCIAIS E ESTATUTÁRIAS</v>
      </c>
      <c r="T20" s="2">
        <f>L14</f>
        <v>18650723.395910598</v>
      </c>
      <c r="U20" s="2">
        <f>M14</f>
        <v>15700260.582731752</v>
      </c>
      <c r="V20" s="2">
        <f>P14</f>
        <v>15700930.32</v>
      </c>
    </row>
    <row r="21" spans="2:22" ht="12" x14ac:dyDescent="0.25">
      <c r="B21" s="15"/>
      <c r="C21" s="16"/>
      <c r="D21" s="13"/>
      <c r="E21" s="13"/>
      <c r="F21" s="13"/>
      <c r="G21" s="13"/>
      <c r="H21" s="13"/>
      <c r="I21" s="13"/>
      <c r="J21" s="17" t="s">
        <v>57</v>
      </c>
      <c r="K21" s="18" t="s">
        <v>58</v>
      </c>
      <c r="L21" s="19">
        <v>579457.74</v>
      </c>
      <c r="M21" s="13">
        <v>434593.30499999999</v>
      </c>
      <c r="N21" s="13">
        <v>0</v>
      </c>
      <c r="O21" s="13">
        <v>0</v>
      </c>
      <c r="P21" s="14">
        <v>0</v>
      </c>
      <c r="Q21" s="13">
        <v>434593.30499999999</v>
      </c>
      <c r="S21" s="27" t="str">
        <f>K16</f>
        <v>DESPESA DE CAPITAL</v>
      </c>
      <c r="T21" s="2">
        <f>L18+L19</f>
        <v>9250000</v>
      </c>
      <c r="U21" s="2">
        <f>M18+M19</f>
        <v>6937500</v>
      </c>
      <c r="V21" s="2">
        <f>P18+P19</f>
        <v>5174625.5</v>
      </c>
    </row>
    <row r="22" spans="2:22" ht="12" x14ac:dyDescent="0.25">
      <c r="B22" s="15"/>
      <c r="C22" s="16"/>
      <c r="D22" s="13"/>
      <c r="E22" s="13"/>
      <c r="F22" s="13"/>
      <c r="G22" s="13"/>
      <c r="H22" s="13"/>
      <c r="I22" s="13"/>
      <c r="J22" s="17"/>
      <c r="K22" s="18"/>
      <c r="L22" s="19"/>
      <c r="M22" s="13"/>
      <c r="N22" s="13"/>
      <c r="O22" s="13"/>
      <c r="P22" s="14"/>
      <c r="Q22" s="13"/>
      <c r="S22" s="27" t="str">
        <f>K21</f>
        <v>RESERVA DE CONTINGÊNCIA</v>
      </c>
      <c r="T22" s="2">
        <f>L21</f>
        <v>579457.74</v>
      </c>
      <c r="U22" s="2">
        <f>M21</f>
        <v>434593.30499999999</v>
      </c>
      <c r="V22" s="2">
        <f>P21</f>
        <v>0</v>
      </c>
    </row>
    <row r="23" spans="2:22" ht="12" x14ac:dyDescent="0.25">
      <c r="B23" s="15"/>
      <c r="C23" s="16"/>
      <c r="D23" s="13"/>
      <c r="E23" s="13"/>
      <c r="F23" s="13"/>
      <c r="G23" s="13"/>
      <c r="H23" s="13"/>
      <c r="I23" s="13"/>
      <c r="J23" s="17"/>
      <c r="K23" s="18"/>
      <c r="L23" s="19"/>
      <c r="M23" s="13"/>
      <c r="N23" s="13"/>
      <c r="O23" s="13"/>
      <c r="P23" s="14"/>
      <c r="Q23" s="13"/>
      <c r="S23" s="28" t="s">
        <v>59</v>
      </c>
      <c r="T23" s="26">
        <f>SUM(T16:T22)</f>
        <v>70113681.135910586</v>
      </c>
      <c r="U23" s="26">
        <f>SUM(U16:U22)</f>
        <v>54297478.887731753</v>
      </c>
      <c r="V23" s="26">
        <f>SUM(V16:V22)</f>
        <v>52469546.190000013</v>
      </c>
    </row>
    <row r="24" spans="2:22" ht="12.6" thickBot="1" x14ac:dyDescent="0.3">
      <c r="B24" s="29"/>
      <c r="C24" s="30"/>
      <c r="D24" s="31"/>
      <c r="E24" s="31"/>
      <c r="F24" s="31"/>
      <c r="G24" s="31"/>
      <c r="H24" s="31"/>
      <c r="I24" s="31"/>
      <c r="J24" s="32"/>
      <c r="K24" s="18"/>
      <c r="L24" s="19"/>
      <c r="M24" s="31"/>
      <c r="N24" s="13"/>
      <c r="O24" s="13"/>
      <c r="P24" s="14"/>
      <c r="Q24" s="13"/>
      <c r="U24" s="2"/>
      <c r="V24" s="2"/>
    </row>
    <row r="25" spans="2:22" ht="12.6" thickBot="1" x14ac:dyDescent="0.3">
      <c r="B25" s="33"/>
      <c r="C25" s="34" t="s">
        <v>60</v>
      </c>
      <c r="D25" s="35">
        <f>SUM(D6:D24)</f>
        <v>70113681.131173134</v>
      </c>
      <c r="E25" s="35">
        <f t="shared" ref="E25:I25" si="5">SUM(E6:E24)</f>
        <v>52977312.379233576</v>
      </c>
      <c r="F25" s="35">
        <f t="shared" si="5"/>
        <v>54224022.549999982</v>
      </c>
      <c r="G25" s="35">
        <f t="shared" si="5"/>
        <v>1527248.5299999998</v>
      </c>
      <c r="H25" s="35">
        <f t="shared" si="5"/>
        <v>55751271.079999983</v>
      </c>
      <c r="I25" s="35">
        <f t="shared" si="5"/>
        <v>2773958.7007664097</v>
      </c>
      <c r="J25" s="36"/>
      <c r="K25" s="37" t="s">
        <v>60</v>
      </c>
      <c r="L25" s="38">
        <f>SUM(L6:L24)</f>
        <v>70113681.135910586</v>
      </c>
      <c r="M25" s="38">
        <f t="shared" ref="M25:Q25" si="6">SUM(M6:M24)</f>
        <v>54297478.887731753</v>
      </c>
      <c r="N25" s="39">
        <f t="shared" si="6"/>
        <v>47905013.050000012</v>
      </c>
      <c r="O25" s="39">
        <f t="shared" si="6"/>
        <v>4564533.1400000006</v>
      </c>
      <c r="P25" s="40">
        <f t="shared" si="6"/>
        <v>52469546.190000013</v>
      </c>
      <c r="Q25" s="39">
        <f t="shared" si="6"/>
        <v>1827932.6977317426</v>
      </c>
    </row>
    <row r="26" spans="2:22" ht="12" thickBot="1" x14ac:dyDescent="0.25">
      <c r="L26" s="2"/>
      <c r="M26" s="2"/>
      <c r="N26" s="2"/>
      <c r="O26" s="2"/>
      <c r="P26" s="2"/>
      <c r="Q26" s="2"/>
    </row>
    <row r="27" spans="2:22" ht="12" thickBot="1" x14ac:dyDescent="0.25">
      <c r="K27" s="41" t="s">
        <v>61</v>
      </c>
      <c r="L27" s="42">
        <f>H25</f>
        <v>55751271.079999983</v>
      </c>
      <c r="M27" s="43"/>
      <c r="N27" s="43"/>
      <c r="O27" s="43"/>
      <c r="P27" s="43"/>
      <c r="Q27" s="43"/>
    </row>
    <row r="28" spans="2:22" ht="12" thickBot="1" x14ac:dyDescent="0.25">
      <c r="K28" s="41" t="s">
        <v>62</v>
      </c>
      <c r="L28" s="42">
        <f>P25</f>
        <v>52469546.190000013</v>
      </c>
      <c r="M28" s="43"/>
      <c r="N28" s="43"/>
      <c r="O28" s="43"/>
      <c r="P28" s="43"/>
      <c r="Q28" s="43"/>
    </row>
    <row r="29" spans="2:22" ht="12" thickBot="1" x14ac:dyDescent="0.25">
      <c r="K29" s="41" t="s">
        <v>63</v>
      </c>
      <c r="L29" s="44">
        <f>L27-L28</f>
        <v>3281724.8899999708</v>
      </c>
      <c r="M29" s="45"/>
      <c r="N29" s="45"/>
      <c r="O29" s="45"/>
      <c r="P29" s="45"/>
      <c r="Q29" s="45"/>
    </row>
    <row r="30" spans="2:22" ht="12" x14ac:dyDescent="0.25">
      <c r="F30" s="4"/>
      <c r="G30" s="4"/>
      <c r="H30" s="4"/>
      <c r="I30" s="4"/>
      <c r="J30" s="4"/>
      <c r="K30" s="4"/>
      <c r="L30" s="26"/>
      <c r="M30" s="26"/>
      <c r="N30" s="26"/>
      <c r="O30" s="2"/>
      <c r="P30" s="2"/>
      <c r="Q30" s="2"/>
    </row>
    <row r="31" spans="2:22" ht="12" x14ac:dyDescent="0.25">
      <c r="D31" s="46"/>
      <c r="E31" s="46"/>
      <c r="F31" s="53" t="s">
        <v>64</v>
      </c>
      <c r="G31" s="53"/>
      <c r="H31" s="53"/>
      <c r="I31" s="47"/>
      <c r="J31" s="4"/>
      <c r="K31" s="4"/>
      <c r="L31" s="52" t="s">
        <v>65</v>
      </c>
      <c r="M31" s="52"/>
      <c r="N31" s="52"/>
    </row>
    <row r="32" spans="2:22" ht="12" x14ac:dyDescent="0.25">
      <c r="C32" s="48"/>
      <c r="D32" s="46"/>
      <c r="E32" s="46"/>
      <c r="F32" s="53" t="s">
        <v>66</v>
      </c>
      <c r="G32" s="53"/>
      <c r="H32" s="53"/>
      <c r="I32" s="47"/>
      <c r="J32" s="4"/>
      <c r="K32" s="49"/>
      <c r="L32" s="52" t="s">
        <v>67</v>
      </c>
      <c r="M32" s="52"/>
      <c r="N32" s="52"/>
    </row>
    <row r="33" spans="2:17" ht="12" x14ac:dyDescent="0.25">
      <c r="C33" s="48"/>
      <c r="D33" s="46"/>
      <c r="E33" s="46"/>
      <c r="F33" s="47"/>
      <c r="G33" s="47"/>
      <c r="H33" s="47"/>
      <c r="I33" s="47"/>
      <c r="J33" s="4"/>
      <c r="K33" s="49"/>
      <c r="L33" s="4"/>
      <c r="M33" s="4"/>
      <c r="N33" s="4"/>
    </row>
    <row r="34" spans="2:17" ht="12" x14ac:dyDescent="0.25">
      <c r="C34" s="47"/>
      <c r="D34" s="46"/>
      <c r="E34" s="46"/>
      <c r="F34" s="47"/>
      <c r="G34" s="47"/>
      <c r="H34" s="47"/>
      <c r="I34" s="47"/>
      <c r="J34" s="4"/>
      <c r="K34" s="49"/>
      <c r="L34" s="4"/>
      <c r="M34" s="4"/>
      <c r="N34" s="4"/>
    </row>
    <row r="35" spans="2:17" ht="12" x14ac:dyDescent="0.25">
      <c r="C35" s="47"/>
      <c r="F35" s="4"/>
      <c r="G35" s="4"/>
      <c r="H35" s="4"/>
      <c r="I35" s="4"/>
      <c r="J35" s="4"/>
      <c r="K35" s="49"/>
      <c r="L35" s="4"/>
      <c r="M35" s="4"/>
      <c r="N35" s="4"/>
    </row>
    <row r="36" spans="2:17" ht="12" x14ac:dyDescent="0.25">
      <c r="C36" s="47"/>
      <c r="F36" s="4"/>
      <c r="G36" s="4"/>
      <c r="H36" s="4"/>
      <c r="I36" s="4"/>
      <c r="J36" s="47"/>
      <c r="K36" s="49"/>
      <c r="L36" s="4"/>
      <c r="M36" s="4"/>
      <c r="N36" s="4"/>
    </row>
    <row r="37" spans="2:17" ht="12" x14ac:dyDescent="0.25">
      <c r="C37" s="48"/>
      <c r="F37" s="53" t="s">
        <v>68</v>
      </c>
      <c r="G37" s="53"/>
      <c r="H37" s="53"/>
      <c r="I37" s="4"/>
      <c r="J37" s="47"/>
      <c r="K37" s="49"/>
      <c r="L37" s="52" t="s">
        <v>69</v>
      </c>
      <c r="M37" s="52"/>
      <c r="N37" s="52"/>
    </row>
    <row r="38" spans="2:17" ht="12" x14ac:dyDescent="0.25">
      <c r="C38" s="48"/>
      <c r="F38" s="53" t="s">
        <v>70</v>
      </c>
      <c r="G38" s="53"/>
      <c r="H38" s="53"/>
      <c r="I38" s="4"/>
      <c r="J38" s="47"/>
      <c r="K38" s="49"/>
      <c r="L38" s="52" t="s">
        <v>71</v>
      </c>
      <c r="M38" s="52"/>
      <c r="N38" s="52"/>
    </row>
    <row r="39" spans="2:17" ht="12" x14ac:dyDescent="0.25">
      <c r="F39" s="4"/>
      <c r="G39" s="4"/>
      <c r="H39" s="4"/>
      <c r="I39" s="4"/>
      <c r="J39" s="47"/>
      <c r="K39" s="49"/>
      <c r="L39" s="4"/>
      <c r="M39" s="4"/>
      <c r="N39" s="4"/>
    </row>
    <row r="40" spans="2:17" ht="12" x14ac:dyDescent="0.25">
      <c r="J40" s="47"/>
      <c r="K40" s="49"/>
    </row>
    <row r="41" spans="2:17" s="1" customFormat="1" ht="12" customHeight="1" x14ac:dyDescent="0.25">
      <c r="I41" s="52" t="s">
        <v>72</v>
      </c>
      <c r="J41" s="52"/>
      <c r="K41" s="52"/>
    </row>
    <row r="42" spans="2:17" s="1" customFormat="1" ht="12" customHeight="1" x14ac:dyDescent="0.25">
      <c r="I42" s="52" t="s">
        <v>73</v>
      </c>
      <c r="J42" s="52"/>
      <c r="K42" s="52"/>
    </row>
    <row r="43" spans="2:17" s="1" customFormat="1" ht="12" x14ac:dyDescent="0.25">
      <c r="C43" s="51"/>
      <c r="D43" s="51"/>
      <c r="E43" s="51"/>
      <c r="F43" s="51"/>
      <c r="G43" s="51"/>
      <c r="H43" s="51"/>
      <c r="I43" s="51"/>
      <c r="J43" s="51"/>
      <c r="K43" s="51"/>
    </row>
    <row r="44" spans="2:17" s="1" customFormat="1" ht="12" x14ac:dyDescent="0.25">
      <c r="D44" s="47"/>
      <c r="E44" s="47"/>
      <c r="F44" s="47"/>
      <c r="G44" s="47"/>
      <c r="H44" s="47"/>
      <c r="I44" s="47"/>
      <c r="J44" s="47"/>
      <c r="K44" s="49"/>
    </row>
    <row r="45" spans="2:17" s="1" customFormat="1" ht="12" customHeight="1" x14ac:dyDescent="0.25">
      <c r="B45" s="52">
        <v>17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2:17" s="1" customFormat="1" ht="12" x14ac:dyDescent="0.25">
      <c r="J46" s="47"/>
      <c r="K46" s="49"/>
    </row>
    <row r="47" spans="2:17" s="1" customFormat="1" x14ac:dyDescent="0.2">
      <c r="C47" s="50"/>
    </row>
    <row r="49" spans="3:9" s="1" customFormat="1" x14ac:dyDescent="0.2">
      <c r="C49" s="50"/>
      <c r="D49" s="45"/>
      <c r="E49" s="45"/>
      <c r="F49" s="45"/>
      <c r="G49" s="45"/>
      <c r="H49" s="45"/>
      <c r="I49" s="45"/>
    </row>
    <row r="50" spans="3:9" s="1" customFormat="1" x14ac:dyDescent="0.2">
      <c r="C50" s="50"/>
      <c r="D50" s="45"/>
      <c r="E50" s="45"/>
      <c r="F50" s="45"/>
      <c r="G50" s="45"/>
      <c r="H50" s="45"/>
      <c r="I50" s="45"/>
    </row>
    <row r="51" spans="3:9" s="1" customFormat="1" x14ac:dyDescent="0.2">
      <c r="C51" s="50"/>
      <c r="D51" s="45"/>
      <c r="E51" s="45"/>
      <c r="F51" s="45"/>
      <c r="G51" s="45"/>
      <c r="H51" s="45"/>
      <c r="I51" s="45"/>
    </row>
    <row r="52" spans="3:9" s="1" customFormat="1" x14ac:dyDescent="0.2">
      <c r="C52" s="50"/>
      <c r="D52" s="45"/>
      <c r="E52" s="45"/>
      <c r="F52" s="45"/>
      <c r="G52" s="45"/>
      <c r="H52" s="45"/>
      <c r="I52" s="45"/>
    </row>
    <row r="53" spans="3:9" s="1" customFormat="1" x14ac:dyDescent="0.2">
      <c r="C53" s="50"/>
      <c r="D53" s="45"/>
      <c r="E53" s="45"/>
      <c r="F53" s="45"/>
      <c r="G53" s="45"/>
      <c r="H53" s="45"/>
      <c r="I53" s="45"/>
    </row>
    <row r="54" spans="3:9" s="1" customFormat="1" x14ac:dyDescent="0.2">
      <c r="D54" s="45"/>
      <c r="E54" s="45"/>
      <c r="F54" s="45"/>
      <c r="G54" s="45"/>
      <c r="H54" s="45"/>
      <c r="I54" s="45"/>
    </row>
    <row r="55" spans="3:9" s="1" customFormat="1" x14ac:dyDescent="0.2">
      <c r="D55" s="45"/>
      <c r="E55" s="45"/>
      <c r="F55" s="45"/>
      <c r="G55" s="45"/>
      <c r="H55" s="45"/>
      <c r="I55" s="45"/>
    </row>
    <row r="56" spans="3:9" s="1" customFormat="1" x14ac:dyDescent="0.2">
      <c r="D56" s="45"/>
      <c r="E56" s="45"/>
      <c r="F56" s="45"/>
      <c r="G56" s="45"/>
      <c r="H56" s="45"/>
      <c r="I56" s="45"/>
    </row>
    <row r="57" spans="3:9" s="1" customFormat="1" x14ac:dyDescent="0.2">
      <c r="D57" s="45"/>
      <c r="E57" s="45"/>
      <c r="F57" s="45"/>
      <c r="G57" s="45"/>
      <c r="H57" s="45"/>
      <c r="I57" s="45"/>
    </row>
    <row r="58" spans="3:9" s="1" customFormat="1" x14ac:dyDescent="0.2">
      <c r="D58" s="45"/>
      <c r="E58" s="45"/>
      <c r="F58" s="45"/>
      <c r="G58" s="45"/>
      <c r="H58" s="45"/>
      <c r="I58" s="45"/>
    </row>
  </sheetData>
  <sheetProtection algorithmName="SHA-512" hashValue="rQGbchXcS8ssv+wS0+FqtRCbRbRsoEJ9VGPf78gq6A5NKNqzY6zyzIRnPyQH7dK8ilpgkiuiNnN0Ys8ndCoAOA==" saltValue="+l0zsABhRyvMaikOAs3gsw==" spinCount="100000" sheet="1" objects="1" scenarios="1"/>
  <mergeCells count="30">
    <mergeCell ref="B1:Q1"/>
    <mergeCell ref="B2:Q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F31:H31"/>
    <mergeCell ref="L31:N31"/>
    <mergeCell ref="F32:H32"/>
    <mergeCell ref="L32:N32"/>
    <mergeCell ref="J4:J5"/>
    <mergeCell ref="K4:K5"/>
    <mergeCell ref="L4:L5"/>
    <mergeCell ref="M4:M5"/>
    <mergeCell ref="N4:N5"/>
    <mergeCell ref="O4:O5"/>
    <mergeCell ref="C43:K43"/>
    <mergeCell ref="B45:Q45"/>
    <mergeCell ref="F37:H37"/>
    <mergeCell ref="L37:N37"/>
    <mergeCell ref="F38:H38"/>
    <mergeCell ref="L38:N38"/>
    <mergeCell ref="I41:K41"/>
    <mergeCell ref="I42:K4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&amp;ROAB/PR - Execução Orçamentária janeiro a junho 2019 -  Receitas e Despesas - Sintético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 set-19</vt:lpstr>
      <vt:lpstr>'SINT_REC_DESP set-19'!Area_de_impressao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dcterms:created xsi:type="dcterms:W3CDTF">2019-09-24T18:42:25Z</dcterms:created>
  <dcterms:modified xsi:type="dcterms:W3CDTF">2019-12-12T14:45:36Z</dcterms:modified>
</cp:coreProperties>
</file>