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30720" windowHeight="9180"/>
  </bookViews>
  <sheets>
    <sheet name="SINT_REC_DESP" sheetId="1" r:id="rId1"/>
  </sheets>
  <externalReferences>
    <externalReference r:id="rId2"/>
  </externalReferences>
  <definedNames>
    <definedName name="_xlnm.Print_Area" localSheetId="0">SINT_REC_DESP!$B$1:$Q$71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T23" i="1"/>
  <c r="V22" i="1"/>
  <c r="U22" i="1"/>
  <c r="T22" i="1"/>
  <c r="S22" i="1"/>
  <c r="T15" i="1"/>
  <c r="V21" i="1"/>
  <c r="S21" i="1"/>
  <c r="V20" i="1"/>
  <c r="S20" i="1"/>
  <c r="U19" i="1"/>
  <c r="T19" i="1"/>
  <c r="S19" i="1"/>
  <c r="U21" i="1"/>
  <c r="T21" i="1"/>
  <c r="V18" i="1"/>
  <c r="S18" i="1"/>
  <c r="S17" i="1"/>
  <c r="V15" i="1"/>
  <c r="U15" i="1"/>
  <c r="S15" i="1"/>
  <c r="N26" i="1"/>
  <c r="U20" i="1"/>
  <c r="T20" i="1"/>
  <c r="U14" i="1"/>
  <c r="T14" i="1"/>
  <c r="S14" i="1"/>
  <c r="U13" i="1"/>
  <c r="T13" i="1"/>
  <c r="S13" i="1"/>
  <c r="V13" i="1"/>
  <c r="V12" i="1"/>
  <c r="S12" i="1"/>
  <c r="U12" i="1"/>
  <c r="T12" i="1"/>
  <c r="T11" i="1"/>
  <c r="S11" i="1"/>
  <c r="V19" i="1"/>
  <c r="V11" i="1"/>
  <c r="U11" i="1"/>
  <c r="T10" i="1"/>
  <c r="S10" i="1"/>
  <c r="U18" i="1"/>
  <c r="T18" i="1"/>
  <c r="V10" i="1"/>
  <c r="U10" i="1"/>
  <c r="T9" i="1"/>
  <c r="S9" i="1"/>
  <c r="P26" i="1"/>
  <c r="L29" i="1" s="1"/>
  <c r="O26" i="1"/>
  <c r="U17" i="1"/>
  <c r="L26" i="1"/>
  <c r="V9" i="1"/>
  <c r="U9" i="1"/>
  <c r="U8" i="1"/>
  <c r="T8" i="1"/>
  <c r="S8" i="1"/>
  <c r="V8" i="1"/>
  <c r="G26" i="1"/>
  <c r="F26" i="1"/>
  <c r="E26" i="1"/>
  <c r="D26" i="1"/>
  <c r="Q5" i="1"/>
  <c r="P5" i="1"/>
  <c r="O5" i="1"/>
  <c r="N5" i="1"/>
  <c r="M5" i="1"/>
  <c r="L5" i="1"/>
  <c r="T16" i="1" l="1"/>
  <c r="U16" i="1"/>
  <c r="M26" i="1"/>
  <c r="H26" i="1"/>
  <c r="L28" i="1" s="1"/>
  <c r="L30" i="1" s="1"/>
  <c r="V14" i="1"/>
  <c r="V16" i="1" s="1"/>
  <c r="U23" i="1"/>
  <c r="U24" i="1" s="1"/>
  <c r="T17" i="1"/>
  <c r="T24" i="1" s="1"/>
  <c r="V17" i="1"/>
  <c r="V24" i="1" s="1"/>
  <c r="I26" i="1" l="1"/>
  <c r="Q26" i="1"/>
</calcChain>
</file>

<file path=xl/sharedStrings.xml><?xml version="1.0" encoding="utf-8"?>
<sst xmlns="http://schemas.openxmlformats.org/spreadsheetml/2006/main" count="88" uniqueCount="86">
  <si>
    <t>ORDEM DOS ADVOGADOS DO BRASIL - SEÇÃO DO PARANÁ</t>
  </si>
  <si>
    <t>CNPJ 77.538.510/0001-41</t>
  </si>
  <si>
    <t>DEMONSTRATIVO SINTÉTICO DA RECEITA E DESPESA - EXERCÍCIO DE 2018</t>
  </si>
  <si>
    <t>COD</t>
  </si>
  <si>
    <t>RECEITAS</t>
  </si>
  <si>
    <t>ORÇADO 2018</t>
  </si>
  <si>
    <t>Orçado até dezembro 2018 total</t>
  </si>
  <si>
    <t>Realizado até dezembro 2018 seccional</t>
  </si>
  <si>
    <t>Realizado até dezembro 2018 subseções</t>
  </si>
  <si>
    <t>Realizado até dezembro 2018 total</t>
  </si>
  <si>
    <t>Diferença orçado / realizado - total</t>
  </si>
  <si>
    <t>DESPESAS</t>
  </si>
  <si>
    <t>ORÇADO ANUAL</t>
  </si>
  <si>
    <t>ORÇADO</t>
  </si>
  <si>
    <t>REALIZADO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</si>
  <si>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</si>
  <si>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</si>
  <si>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</si>
  <si>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</si>
  <si>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</si>
  <si>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</si>
  <si>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</si>
  <si>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</si>
  <si>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</si>
  <si>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</si>
  <si>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</si>
  <si>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</si>
  <si>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</si>
  <si>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</si>
  <si>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</si>
  <si>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</si>
  <si>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</si>
  <si>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</si>
  <si>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</si>
  <si>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</si>
  <si>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</si>
  <si>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</si>
  <si>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4.1.6</t>
  </si>
  <si>
    <t>TRANSFERÊNCIAS INTRA CONSELHOS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</si>
  <si>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</si>
  <si>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</si>
  <si>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</si>
  <si>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</si>
  <si>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</si>
  <si>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</si>
  <si>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</si>
  <si>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</si>
  <si>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TOTAL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</si>
  <si>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</si>
  <si>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</si>
  <si>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</si>
  <si>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</si>
  <si>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</si>
  <si>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</si>
  <si>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</si>
  <si>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</si>
  <si>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</si>
  <si>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</si>
  <si>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</si>
  <si>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</si>
  <si>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</si>
  <si>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</si>
  <si>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</si>
  <si>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FINANCEIRO EXERC ANTERIOR</t>
  </si>
  <si>
    <t>Provisão obras subseções*</t>
  </si>
  <si>
    <t>3.3</t>
  </si>
  <si>
    <t>OUTRAS DESPESAS (LEITOR)</t>
  </si>
  <si>
    <t>3.3.1</t>
  </si>
  <si>
    <t>LEITOR (contrapartida com a venda na receita)</t>
  </si>
  <si>
    <t xml:space="preserve">OUTRAS DESPESAS (DESC CONCED ANUID) </t>
  </si>
  <si>
    <t>3.9</t>
  </si>
  <si>
    <t xml:space="preserve">RESERVA DE CONTINGÊNCIA </t>
  </si>
  <si>
    <t>TOTAIS</t>
  </si>
  <si>
    <t>RECEITAS EXECUTADAS</t>
  </si>
  <si>
    <t>DESPESAS EXECUTADAS</t>
  </si>
  <si>
    <t>RESULTADO EXECUTADO</t>
  </si>
  <si>
    <t>JOSÉ AUGUSTO ARAÚJO DE NORONHA</t>
  </si>
  <si>
    <t>AIRTON MARTINS MOLINA</t>
  </si>
  <si>
    <t>Presidente</t>
  </si>
  <si>
    <t>Vice Presidente</t>
  </si>
  <si>
    <t>MARILENA INDIRA WINTER</t>
  </si>
  <si>
    <t>ALEXANDRE HELLENDER DE QUADROS</t>
  </si>
  <si>
    <t>Secretária Geral</t>
  </si>
  <si>
    <t>Secretário Geral Adjunto</t>
  </si>
  <si>
    <t>FABIANO AUGUSTO PIAZZA BARACAT</t>
  </si>
  <si>
    <t>Tesoureiro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</si>
</sst>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7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2" borderId="0" xfId="1" applyFont="1" applyFill="1"/>
    <xf numFmtId="43" fontId="3" fillId="2" borderId="0" xfId="1" applyNumberFormat="1" applyFont="1" applyFill="1"/>
    <xf numFmtId="10" fontId="3" fillId="2" borderId="0" xfId="1" applyNumberFormat="1" applyFont="1" applyFill="1"/>
    <xf numFmtId="0" fontId="4" fillId="2" borderId="0" xfId="1" applyFont="1" applyFill="1" applyAlignment="1"/>
    <xf numFmtId="0" fontId="4" fillId="2" borderId="7" xfId="1" applyFont="1" applyFill="1" applyBorder="1" applyAlignment="1"/>
    <xf numFmtId="0" fontId="4" fillId="2" borderId="0" xfId="1" applyFont="1" applyFill="1"/>
    <xf numFmtId="4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/>
    <xf numFmtId="0" fontId="4" fillId="2" borderId="11" xfId="1" applyFont="1" applyFill="1" applyBorder="1"/>
    <xf numFmtId="165" fontId="4" fillId="2" borderId="11" xfId="1" applyNumberFormat="1" applyFont="1" applyFill="1" applyBorder="1"/>
    <xf numFmtId="43" fontId="4" fillId="2" borderId="11" xfId="1" applyNumberFormat="1" applyFont="1" applyFill="1" applyBorder="1"/>
    <xf numFmtId="49" fontId="4" fillId="2" borderId="11" xfId="1" applyNumberFormat="1" applyFont="1" applyFill="1" applyBorder="1"/>
    <xf numFmtId="164" fontId="4" fillId="2" borderId="16" xfId="1" applyNumberFormat="1" applyFont="1" applyFill="1" applyBorder="1"/>
    <xf numFmtId="0" fontId="4" fillId="2" borderId="4" xfId="1" applyFont="1" applyFill="1" applyBorder="1"/>
    <xf numFmtId="0" fontId="4" fillId="2" borderId="17" xfId="1" applyFont="1" applyFill="1" applyBorder="1"/>
    <xf numFmtId="165" fontId="4" fillId="2" borderId="5" xfId="1" applyNumberFormat="1" applyFont="1" applyFill="1" applyBorder="1"/>
    <xf numFmtId="165" fontId="4" fillId="2" borderId="5" xfId="0" applyNumberFormat="1" applyFont="1" applyFill="1" applyBorder="1"/>
    <xf numFmtId="49" fontId="4" fillId="2" borderId="17" xfId="1" applyNumberFormat="1" applyFont="1" applyFill="1" applyBorder="1"/>
    <xf numFmtId="164" fontId="4" fillId="2" borderId="0" xfId="1" applyNumberFormat="1" applyFont="1" applyFill="1" applyBorder="1"/>
    <xf numFmtId="165" fontId="4" fillId="2" borderId="17" xfId="1" applyNumberFormat="1" applyFont="1" applyFill="1" applyBorder="1"/>
    <xf numFmtId="43" fontId="4" fillId="2" borderId="5" xfId="1" applyNumberFormat="1" applyFont="1" applyFill="1" applyBorder="1"/>
    <xf numFmtId="4" fontId="4" fillId="2" borderId="17" xfId="1" applyNumberFormat="1" applyFont="1" applyFill="1" applyBorder="1"/>
    <xf numFmtId="43" fontId="4" fillId="2" borderId="17" xfId="1" applyNumberFormat="1" applyFont="1" applyFill="1" applyBorder="1"/>
    <xf numFmtId="0" fontId="3" fillId="2" borderId="17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43" fontId="3" fillId="2" borderId="5" xfId="1" applyNumberFormat="1" applyFont="1" applyFill="1" applyBorder="1"/>
    <xf numFmtId="43" fontId="4" fillId="2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0" fontId="4" fillId="2" borderId="18" xfId="1" applyFont="1" applyFill="1" applyBorder="1"/>
    <xf numFmtId="0" fontId="4" fillId="2" borderId="19" xfId="1" applyFont="1" applyFill="1" applyBorder="1"/>
    <xf numFmtId="165" fontId="4" fillId="2" borderId="20" xfId="1" applyNumberFormat="1" applyFont="1" applyFill="1" applyBorder="1"/>
    <xf numFmtId="43" fontId="4" fillId="2" borderId="20" xfId="1" applyNumberFormat="1" applyFont="1" applyFill="1" applyBorder="1"/>
    <xf numFmtId="0" fontId="4" fillId="2" borderId="20" xfId="1" applyFont="1" applyFill="1" applyBorder="1"/>
    <xf numFmtId="164" fontId="4" fillId="2" borderId="21" xfId="1" applyNumberFormat="1" applyFont="1" applyFill="1" applyBorder="1"/>
    <xf numFmtId="165" fontId="4" fillId="2" borderId="22" xfId="1" applyNumberFormat="1" applyFont="1" applyFill="1" applyBorder="1"/>
    <xf numFmtId="43" fontId="4" fillId="2" borderId="22" xfId="1" applyNumberFormat="1" applyFont="1" applyFill="1" applyBorder="1"/>
    <xf numFmtId="0" fontId="5" fillId="3" borderId="23" xfId="1" applyFont="1" applyFill="1" applyBorder="1"/>
    <xf numFmtId="43" fontId="5" fillId="3" borderId="24" xfId="1" applyNumberFormat="1" applyFont="1" applyFill="1" applyBorder="1"/>
    <xf numFmtId="166" fontId="3" fillId="2" borderId="0" xfId="1" applyNumberFormat="1" applyFont="1" applyFill="1"/>
    <xf numFmtId="43" fontId="5" fillId="3" borderId="8" xfId="1" applyNumberFormat="1" applyFont="1" applyFill="1" applyBorder="1"/>
    <xf numFmtId="0" fontId="6" fillId="2" borderId="0" xfId="1" applyFont="1" applyFill="1" applyAlignment="1">
      <alignment horizontal="center"/>
    </xf>
    <xf numFmtId="166" fontId="1" fillId="2" borderId="0" xfId="1" applyNumberFormat="1" applyFont="1" applyFill="1"/>
    <xf numFmtId="0" fontId="1" fillId="2" borderId="0" xfId="1" applyFont="1" applyFill="1"/>
    <xf numFmtId="166" fontId="6" fillId="2" borderId="0" xfId="1" applyNumberFormat="1" applyFont="1" applyFill="1" applyAlignment="1">
      <alignment horizontal="center"/>
    </xf>
    <xf numFmtId="43" fontId="1" fillId="2" borderId="0" xfId="1" applyNumberFormat="1" applyFont="1" applyFill="1"/>
    <xf numFmtId="0" fontId="4" fillId="2" borderId="0" xfId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6" fontId="4" fillId="2" borderId="0" xfId="1" applyNumberFormat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383155" y="5013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73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97230" y="116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383155" y="618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73</xdr:row>
      <xdr:rowOff>152400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697230" y="118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73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697230" y="116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383155" y="618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73</xdr:row>
      <xdr:rowOff>152400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697230" y="118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73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383155" y="116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74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697230" y="118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73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697230" y="1184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409575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697230" y="516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114299</xdr:colOff>
      <xdr:row>0</xdr:row>
      <xdr:rowOff>28575</xdr:rowOff>
    </xdr:from>
    <xdr:ext cx="696951" cy="476250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" y="28575"/>
          <a:ext cx="696951" cy="476250"/>
        </a:xfrm>
        <a:prstGeom prst="rect">
          <a:avLst/>
        </a:prstGeom>
      </xdr:spPr>
    </xdr:pic>
    <xdr:clientData/>
  </xdr:oneCellAnchor>
  <xdr:oneCellAnchor>
    <xdr:from>
      <xdr:col>2</xdr:col>
      <xdr:colOff>285750</xdr:colOff>
      <xdr:row>71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697230" y="1139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71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697230" y="1155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71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697230" y="1139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71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697230" y="1155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71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383155" y="1139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72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697230" y="1155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71</xdr:row>
      <xdr:rowOff>152400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697230" y="1155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8/Or&#231;amento%20OABPR%202018/Acomp%20or&#231;ament&#225;rio%202018/Exec_or&#231;ament_jan-dez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SINT_REC_DESP"/>
      <sheetName val="Graf Receita Proj"/>
      <sheetName val="Graf Despesa Proj"/>
      <sheetName val="Painel Orçamentário"/>
    </sheetNames>
    <sheetDataSet>
      <sheetData sheetId="0">
        <row r="141">
          <cell r="O141">
            <v>704373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1"/>
  <sheetViews>
    <sheetView tabSelected="1" topLeftCell="A6" zoomScale="110" zoomScaleNormal="110" workbookViewId="0">
      <selection activeCell="L15" sqref="L15"/>
    </sheetView>
  </sheetViews>
  <sheetFormatPr defaultColWidth="9.125" defaultRowHeight="11.4" x14ac:dyDescent="0.2"/>
  <cols>
    <col min="1" max="1" width="0.75" style="1" customWidth="1"/>
    <col min="2" max="2" width="6" style="1" customWidth="1"/>
    <col min="3" max="3" width="41.25" style="1" customWidth="1"/>
    <col min="4" max="4" width="14.625" style="1" bestFit="1" customWidth="1"/>
    <col min="5" max="6" width="14.125" style="1" customWidth="1"/>
    <col min="7" max="7" width="13.75" style="1" customWidth="1"/>
    <col min="8" max="8" width="14.625" style="1" customWidth="1"/>
    <col min="9" max="9" width="15.125" style="1" customWidth="1"/>
    <col min="10" max="10" width="6.75" style="1" customWidth="1"/>
    <col min="11" max="11" width="43.875" style="1" customWidth="1"/>
    <col min="12" max="12" width="15.75" style="1" bestFit="1" customWidth="1"/>
    <col min="13" max="13" width="14.5" style="1" customWidth="1"/>
    <col min="14" max="14" width="14.25" style="1" customWidth="1"/>
    <col min="15" max="15" width="13.75" style="1" customWidth="1"/>
    <col min="16" max="16" width="14.75" style="1" customWidth="1"/>
    <col min="17" max="17" width="15.25" style="1" customWidth="1"/>
    <col min="18" max="18" width="4.875" style="1" customWidth="1"/>
    <col min="19" max="19" width="39.25" style="1" hidden="1" customWidth="1"/>
    <col min="20" max="20" width="13.625" style="2" hidden="1" customWidth="1"/>
    <col min="21" max="21" width="13.625" style="1" hidden="1" customWidth="1"/>
    <col min="22" max="22" width="13.625" style="3" hidden="1" customWidth="1"/>
    <col min="23" max="23" width="14.75" style="1" customWidth="1"/>
    <col min="24" max="16384" width="9.125" style="1"/>
  </cols>
  <sheetData>
    <row r="1" spans="2:23" ht="15" x14ac:dyDescent="0.4"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23" ht="15" x14ac:dyDescent="0.4"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23" ht="15.6" thickBot="1" x14ac:dyDescent="0.45">
      <c r="B3" s="73" t="s">
        <v>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23" ht="12.6" thickBot="1" x14ac:dyDescent="0.3">
      <c r="B4" s="4"/>
      <c r="C4" s="4"/>
      <c r="D4" s="4"/>
      <c r="E4" s="5"/>
      <c r="F4" s="5"/>
      <c r="G4" s="5"/>
      <c r="H4" s="5"/>
      <c r="I4" s="5"/>
      <c r="J4" s="6"/>
      <c r="K4" s="6"/>
      <c r="M4" s="5"/>
      <c r="N4" s="5"/>
      <c r="O4" s="5"/>
      <c r="P4" s="5"/>
      <c r="Q4" s="5"/>
    </row>
    <row r="5" spans="2:23" ht="12.75" customHeight="1" x14ac:dyDescent="0.2">
      <c r="B5" s="61" t="s">
        <v>3</v>
      </c>
      <c r="C5" s="63" t="s">
        <v>4</v>
      </c>
      <c r="D5" s="65" t="s">
        <v>5</v>
      </c>
      <c r="E5" s="57" t="s">
        <v>6</v>
      </c>
      <c r="F5" s="57" t="s">
        <v>7</v>
      </c>
      <c r="G5" s="57" t="s">
        <v>8</v>
      </c>
      <c r="H5" s="57" t="s">
        <v>9</v>
      </c>
      <c r="I5" s="59" t="s">
        <v>10</v>
      </c>
      <c r="J5" s="61" t="s">
        <v>3</v>
      </c>
      <c r="K5" s="63" t="s">
        <v>11</v>
      </c>
      <c r="L5" s="65" t="str">
        <f>D5</f>
        <v>ORÇADO 2018</v>
      </c>
      <c r="M5" s="57" t="str">
        <f t="shared" ref="M5:Q5" si="0">E5</f>
        <v>Orçado até dezembro 2018 total</v>
      </c>
      <c r="N5" s="57" t="str">
        <f t="shared" si="0"/>
        <v>Realizado até dezembro 2018 seccional</v>
      </c>
      <c r="O5" s="57" t="str">
        <f t="shared" si="0"/>
        <v>Realizado até dezembro 2018 subseções</v>
      </c>
      <c r="P5" s="57" t="str">
        <f t="shared" si="0"/>
        <v>Realizado até dezembro 2018 total</v>
      </c>
      <c r="Q5" s="59" t="str">
        <f t="shared" si="0"/>
        <v>Diferença orçado / realizado - total</v>
      </c>
    </row>
    <row r="6" spans="2:23" ht="36" customHeight="1" thickBot="1" x14ac:dyDescent="0.25">
      <c r="B6" s="62"/>
      <c r="C6" s="76"/>
      <c r="D6" s="66"/>
      <c r="E6" s="58"/>
      <c r="F6" s="58"/>
      <c r="G6" s="58"/>
      <c r="H6" s="58"/>
      <c r="I6" s="60"/>
      <c r="J6" s="62"/>
      <c r="K6" s="64"/>
      <c r="L6" s="66"/>
      <c r="M6" s="58"/>
      <c r="N6" s="58"/>
      <c r="O6" s="58"/>
      <c r="P6" s="58"/>
      <c r="Q6" s="60"/>
      <c r="T6" s="7" t="s">
        <v>12</v>
      </c>
      <c r="U6" s="8" t="s">
        <v>13</v>
      </c>
      <c r="V6" s="9" t="s">
        <v>14</v>
      </c>
      <c r="W6" s="8"/>
    </row>
    <row r="7" spans="2:23" ht="12" x14ac:dyDescent="0.25">
      <c r="B7" s="10" t="s">
        <v>15</v>
      </c>
      <c r="C7" s="11" t="s">
        <v>16</v>
      </c>
      <c r="D7" s="12"/>
      <c r="E7" s="13"/>
      <c r="F7" s="13"/>
      <c r="G7" s="13"/>
      <c r="H7" s="13"/>
      <c r="I7" s="13"/>
      <c r="J7" s="14" t="s">
        <v>17</v>
      </c>
      <c r="K7" s="15" t="s">
        <v>18</v>
      </c>
      <c r="L7" s="12"/>
      <c r="M7" s="13"/>
      <c r="N7" s="13"/>
      <c r="O7" s="13"/>
      <c r="P7" s="13"/>
      <c r="Q7" s="13"/>
    </row>
    <row r="8" spans="2:23" ht="12" x14ac:dyDescent="0.25">
      <c r="B8" s="16" t="s">
        <v>19</v>
      </c>
      <c r="C8" s="17" t="s">
        <v>20</v>
      </c>
      <c r="D8" s="18">
        <v>43140167.37568783</v>
      </c>
      <c r="E8" s="18">
        <v>43140167.37568783</v>
      </c>
      <c r="F8" s="18">
        <v>41997504.900000013</v>
      </c>
      <c r="G8" s="18">
        <v>0</v>
      </c>
      <c r="H8" s="18">
        <v>41997504.900000013</v>
      </c>
      <c r="I8" s="19">
        <v>-1142662.4756878167</v>
      </c>
      <c r="J8" s="20" t="s">
        <v>21</v>
      </c>
      <c r="K8" s="21" t="s">
        <v>22</v>
      </c>
      <c r="L8" s="22"/>
      <c r="M8" s="23"/>
      <c r="N8" s="23"/>
      <c r="O8" s="23"/>
      <c r="P8" s="23"/>
      <c r="Q8" s="19"/>
      <c r="S8" s="1" t="str">
        <f t="shared" ref="S8:U13" si="1">C8</f>
        <v>RECEITAS DE CONTRIBUIÇÕES</v>
      </c>
      <c r="T8" s="2">
        <f t="shared" si="1"/>
        <v>43140167.37568783</v>
      </c>
      <c r="U8" s="2">
        <f t="shared" si="1"/>
        <v>43140167.37568783</v>
      </c>
      <c r="V8" s="2">
        <f>H8</f>
        <v>41997504.900000013</v>
      </c>
    </row>
    <row r="9" spans="2:23" ht="12" x14ac:dyDescent="0.25">
      <c r="B9" s="16" t="s">
        <v>23</v>
      </c>
      <c r="C9" s="17" t="s">
        <v>24</v>
      </c>
      <c r="D9" s="18">
        <v>6510000</v>
      </c>
      <c r="E9" s="18">
        <v>6510000</v>
      </c>
      <c r="F9" s="18">
        <v>11855679.840000002</v>
      </c>
      <c r="G9" s="18">
        <v>0</v>
      </c>
      <c r="H9" s="18">
        <v>11855679.840000002</v>
      </c>
      <c r="I9" s="19">
        <v>5345679.8400000017</v>
      </c>
      <c r="J9" s="20" t="s">
        <v>25</v>
      </c>
      <c r="K9" s="21" t="s">
        <v>26</v>
      </c>
      <c r="L9" s="24">
        <v>24107000</v>
      </c>
      <c r="M9" s="24">
        <v>24107000</v>
      </c>
      <c r="N9" s="25">
        <v>24167756.690000005</v>
      </c>
      <c r="O9" s="25">
        <v>28317.370000000003</v>
      </c>
      <c r="P9" s="25">
        <v>24196074.060000002</v>
      </c>
      <c r="Q9" s="19">
        <v>-89074.060000002384</v>
      </c>
      <c r="R9" s="2"/>
      <c r="S9" s="1" t="str">
        <f t="shared" si="1"/>
        <v>RECEITAS DE COBRANÇAS</v>
      </c>
      <c r="T9" s="2">
        <f t="shared" si="1"/>
        <v>6510000</v>
      </c>
      <c r="U9" s="2">
        <f t="shared" si="1"/>
        <v>6510000</v>
      </c>
      <c r="V9" s="2">
        <f t="shared" ref="V9:V13" si="2">H9</f>
        <v>11855679.840000002</v>
      </c>
    </row>
    <row r="10" spans="2:23" ht="12" x14ac:dyDescent="0.25">
      <c r="B10" s="16" t="s">
        <v>27</v>
      </c>
      <c r="C10" s="17" t="s">
        <v>28</v>
      </c>
      <c r="D10" s="18">
        <v>230000</v>
      </c>
      <c r="E10" s="18">
        <v>230000</v>
      </c>
      <c r="F10" s="18">
        <v>34716.410000000003</v>
      </c>
      <c r="G10" s="18">
        <v>0</v>
      </c>
      <c r="H10" s="18">
        <v>34716.410000000003</v>
      </c>
      <c r="I10" s="19">
        <v>-195283.59</v>
      </c>
      <c r="J10" s="20" t="s">
        <v>29</v>
      </c>
      <c r="K10" s="21" t="s">
        <v>30</v>
      </c>
      <c r="L10" s="24">
        <v>1952000</v>
      </c>
      <c r="M10" s="24">
        <v>1952000</v>
      </c>
      <c r="N10" s="25">
        <v>689067.34000000008</v>
      </c>
      <c r="O10" s="25">
        <v>970095.93</v>
      </c>
      <c r="P10" s="25">
        <v>1659163.2700000005</v>
      </c>
      <c r="Q10" s="19">
        <v>292836.72999999952</v>
      </c>
      <c r="S10" s="1" t="str">
        <f t="shared" si="1"/>
        <v>RECEITAS DE INFRAÇÕES</v>
      </c>
      <c r="T10" s="2">
        <f t="shared" si="1"/>
        <v>230000</v>
      </c>
      <c r="U10" s="2">
        <f t="shared" si="1"/>
        <v>230000</v>
      </c>
      <c r="V10" s="2">
        <f t="shared" si="2"/>
        <v>34716.410000000003</v>
      </c>
    </row>
    <row r="11" spans="2:23" ht="12" x14ac:dyDescent="0.25">
      <c r="B11" s="16" t="s">
        <v>31</v>
      </c>
      <c r="C11" s="17" t="s">
        <v>32</v>
      </c>
      <c r="D11" s="18">
        <v>2466000</v>
      </c>
      <c r="E11" s="18">
        <v>2466000</v>
      </c>
      <c r="F11" s="18">
        <v>2718618.5799999996</v>
      </c>
      <c r="G11" s="18">
        <v>0</v>
      </c>
      <c r="H11" s="18">
        <v>2718618.5799999996</v>
      </c>
      <c r="I11" s="19">
        <v>252618.57999999961</v>
      </c>
      <c r="J11" s="20" t="s">
        <v>33</v>
      </c>
      <c r="K11" s="21" t="s">
        <v>34</v>
      </c>
      <c r="L11" s="24">
        <v>12206000</v>
      </c>
      <c r="M11" s="24">
        <v>12206000</v>
      </c>
      <c r="N11" s="25">
        <v>10798990.979999999</v>
      </c>
      <c r="O11" s="25">
        <v>4179529.4199999995</v>
      </c>
      <c r="P11" s="25">
        <v>14978520.400000002</v>
      </c>
      <c r="Q11" s="19">
        <v>-2772520.4000000022</v>
      </c>
      <c r="S11" s="1" t="str">
        <f t="shared" si="1"/>
        <v>RECEITAS DE SERVIÇOS</v>
      </c>
      <c r="T11" s="2">
        <f t="shared" si="1"/>
        <v>2466000</v>
      </c>
      <c r="U11" s="2">
        <f t="shared" si="1"/>
        <v>2466000</v>
      </c>
      <c r="V11" s="2">
        <f t="shared" si="2"/>
        <v>2718618.5799999996</v>
      </c>
    </row>
    <row r="12" spans="2:23" ht="12" x14ac:dyDescent="0.25">
      <c r="B12" s="16" t="s">
        <v>35</v>
      </c>
      <c r="C12" s="17" t="s">
        <v>36</v>
      </c>
      <c r="D12" s="18">
        <v>5450000</v>
      </c>
      <c r="E12" s="18">
        <v>5450000</v>
      </c>
      <c r="F12" s="18">
        <v>5817805.4699999997</v>
      </c>
      <c r="G12" s="18">
        <v>1625169.17</v>
      </c>
      <c r="H12" s="18">
        <v>7442974.6399999997</v>
      </c>
      <c r="I12" s="19">
        <v>1992974.6399999997</v>
      </c>
      <c r="J12" s="26"/>
      <c r="K12" s="27"/>
      <c r="L12" s="26"/>
      <c r="M12" s="18"/>
      <c r="N12" s="23"/>
      <c r="O12" s="23"/>
      <c r="P12" s="23"/>
      <c r="Q12" s="19"/>
      <c r="S12" s="1" t="str">
        <f t="shared" si="1"/>
        <v>RECEITAS DIVERSAS</v>
      </c>
      <c r="T12" s="2">
        <f t="shared" si="1"/>
        <v>5450000</v>
      </c>
      <c r="U12" s="2">
        <f t="shared" si="1"/>
        <v>5450000</v>
      </c>
      <c r="V12" s="2">
        <f t="shared" si="2"/>
        <v>7442974.6399999997</v>
      </c>
    </row>
    <row r="13" spans="2:23" ht="12" x14ac:dyDescent="0.25">
      <c r="B13" s="16" t="s">
        <v>37</v>
      </c>
      <c r="C13" s="17" t="s">
        <v>38</v>
      </c>
      <c r="D13" s="18">
        <v>2000000</v>
      </c>
      <c r="E13" s="18">
        <v>2000000</v>
      </c>
      <c r="F13" s="18">
        <v>2689724.6700000004</v>
      </c>
      <c r="G13" s="18">
        <v>137483.56</v>
      </c>
      <c r="H13" s="18">
        <v>2827208.2300000004</v>
      </c>
      <c r="I13" s="19">
        <v>827208.23000000045</v>
      </c>
      <c r="J13" s="26"/>
      <c r="K13" s="27"/>
      <c r="L13" s="26"/>
      <c r="M13" s="18"/>
      <c r="N13" s="23"/>
      <c r="O13" s="23"/>
      <c r="P13" s="23"/>
      <c r="Q13" s="19"/>
      <c r="S13" s="1" t="str">
        <f t="shared" si="1"/>
        <v>TRANSFERÊNCIAS INTRA CONSELHOS</v>
      </c>
      <c r="T13" s="2">
        <f t="shared" si="1"/>
        <v>2000000</v>
      </c>
      <c r="U13" s="2">
        <f t="shared" si="1"/>
        <v>2000000</v>
      </c>
      <c r="V13" s="2">
        <f t="shared" si="2"/>
        <v>2827208.2300000004</v>
      </c>
    </row>
    <row r="14" spans="2:23" ht="12" x14ac:dyDescent="0.25">
      <c r="B14" s="16"/>
      <c r="C14" s="17"/>
      <c r="D14" s="18"/>
      <c r="E14" s="18"/>
      <c r="F14" s="18"/>
      <c r="G14" s="18"/>
      <c r="H14" s="18"/>
      <c r="I14" s="23"/>
      <c r="J14" s="20" t="s">
        <v>39</v>
      </c>
      <c r="K14" s="21" t="s">
        <v>40</v>
      </c>
      <c r="L14" s="22"/>
      <c r="M14" s="23"/>
      <c r="N14" s="23"/>
      <c r="O14" s="23"/>
      <c r="P14" s="23"/>
      <c r="Q14" s="23"/>
      <c r="S14" s="1" t="str">
        <f>C15</f>
        <v>RECEITAS DE CAPITAL</v>
      </c>
      <c r="T14" s="2">
        <f>D16</f>
        <v>1500000</v>
      </c>
      <c r="U14" s="2">
        <f>E16</f>
        <v>1500000</v>
      </c>
      <c r="V14" s="2">
        <f>H16+[1]RECEITAS!O141</f>
        <v>1630203.51</v>
      </c>
    </row>
    <row r="15" spans="2:23" ht="12" x14ac:dyDescent="0.25">
      <c r="B15" s="16" t="s">
        <v>41</v>
      </c>
      <c r="C15" s="17" t="s">
        <v>42</v>
      </c>
      <c r="D15" s="28"/>
      <c r="E15" s="28"/>
      <c r="F15" s="28"/>
      <c r="G15" s="28"/>
      <c r="H15" s="28"/>
      <c r="I15" s="29"/>
      <c r="J15" s="20" t="s">
        <v>43</v>
      </c>
      <c r="K15" s="21" t="s">
        <v>44</v>
      </c>
      <c r="L15" s="22">
        <v>17377558.58149074</v>
      </c>
      <c r="M15" s="22">
        <v>17377558.58149074</v>
      </c>
      <c r="N15" s="22">
        <v>18848614.109999999</v>
      </c>
      <c r="O15" s="22">
        <v>0</v>
      </c>
      <c r="P15" s="22">
        <v>18848614.109999999</v>
      </c>
      <c r="Q15" s="19">
        <v>-1471055.5285092592</v>
      </c>
      <c r="S15" s="1" t="str">
        <f>C21</f>
        <v>SUPERÁVIT FINANCEIRO EXERC ANTERIOR</v>
      </c>
      <c r="T15" s="2">
        <f>D22</f>
        <v>6500000</v>
      </c>
      <c r="U15" s="2">
        <f>E22</f>
        <v>0</v>
      </c>
      <c r="V15" s="2">
        <f>H19</f>
        <v>527129.98</v>
      </c>
    </row>
    <row r="16" spans="2:23" ht="12" x14ac:dyDescent="0.25">
      <c r="B16" s="16" t="s">
        <v>45</v>
      </c>
      <c r="C16" s="17" t="s">
        <v>46</v>
      </c>
      <c r="D16" s="18">
        <v>1500000</v>
      </c>
      <c r="E16" s="18">
        <v>1500000</v>
      </c>
      <c r="F16" s="18">
        <v>881605.86</v>
      </c>
      <c r="G16" s="18">
        <v>44224.65</v>
      </c>
      <c r="H16" s="18">
        <v>925830.51</v>
      </c>
      <c r="I16" s="19">
        <v>-574169.49</v>
      </c>
      <c r="J16" s="26"/>
      <c r="K16" s="27"/>
      <c r="L16" s="26"/>
      <c r="M16" s="24"/>
      <c r="N16" s="23"/>
      <c r="O16" s="23"/>
      <c r="P16" s="23"/>
      <c r="Q16" s="19"/>
      <c r="S16" s="6" t="s">
        <v>47</v>
      </c>
      <c r="T16" s="30">
        <f>SUM(T8:T15)</f>
        <v>67796167.375687838</v>
      </c>
      <c r="U16" s="30">
        <f>SUM(U8:U15)</f>
        <v>61296167.37568783</v>
      </c>
      <c r="V16" s="30">
        <f>SUM(V8:V15)</f>
        <v>69034036.090000018</v>
      </c>
    </row>
    <row r="17" spans="2:22" ht="12" x14ac:dyDescent="0.25">
      <c r="B17" s="16" t="s">
        <v>48</v>
      </c>
      <c r="C17" s="17" t="s">
        <v>49</v>
      </c>
      <c r="D17" s="18">
        <v>0</v>
      </c>
      <c r="E17" s="18">
        <v>0</v>
      </c>
      <c r="F17" s="18">
        <v>700000</v>
      </c>
      <c r="G17" s="18">
        <v>4373</v>
      </c>
      <c r="H17" s="18">
        <v>704373</v>
      </c>
      <c r="I17" s="19">
        <v>704373</v>
      </c>
      <c r="J17" s="20" t="s">
        <v>50</v>
      </c>
      <c r="K17" s="21" t="s">
        <v>51</v>
      </c>
      <c r="L17" s="22"/>
      <c r="M17" s="24"/>
      <c r="N17" s="23"/>
      <c r="O17" s="23"/>
      <c r="P17" s="23"/>
      <c r="Q17" s="19"/>
      <c r="S17" s="31" t="str">
        <f t="shared" ref="S17:U19" si="3">K9</f>
        <v>PESSOAL</v>
      </c>
      <c r="T17" s="2">
        <f t="shared" si="3"/>
        <v>24107000</v>
      </c>
      <c r="U17" s="2">
        <f t="shared" si="3"/>
        <v>24107000</v>
      </c>
      <c r="V17" s="2">
        <f>P9</f>
        <v>24196074.060000002</v>
      </c>
    </row>
    <row r="18" spans="2:22" ht="12" x14ac:dyDescent="0.25">
      <c r="B18" s="16" t="s">
        <v>52</v>
      </c>
      <c r="C18" s="17" t="s">
        <v>53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20" t="s">
        <v>54</v>
      </c>
      <c r="K18" s="21" t="s">
        <v>55</v>
      </c>
      <c r="L18" s="22"/>
      <c r="M18" s="23"/>
      <c r="N18" s="23"/>
      <c r="O18" s="23"/>
      <c r="P18" s="23"/>
      <c r="Q18" s="19"/>
      <c r="S18" s="31" t="str">
        <f t="shared" si="3"/>
        <v>MATERIAL DE CONSUMO</v>
      </c>
      <c r="T18" s="2">
        <f t="shared" si="3"/>
        <v>1952000</v>
      </c>
      <c r="U18" s="2">
        <f t="shared" si="3"/>
        <v>1952000</v>
      </c>
      <c r="V18" s="2">
        <f t="shared" ref="V18:V19" si="4">P10</f>
        <v>1659163.2700000005</v>
      </c>
    </row>
    <row r="19" spans="2:22" ht="12" x14ac:dyDescent="0.25">
      <c r="B19" s="16" t="s">
        <v>56</v>
      </c>
      <c r="C19" s="17" t="s">
        <v>57</v>
      </c>
      <c r="D19" s="18">
        <v>0</v>
      </c>
      <c r="E19" s="18">
        <v>0</v>
      </c>
      <c r="F19" s="18">
        <v>527129.98</v>
      </c>
      <c r="G19" s="18">
        <v>0</v>
      </c>
      <c r="H19" s="18">
        <v>527129.98</v>
      </c>
      <c r="I19" s="19">
        <v>527129.98</v>
      </c>
      <c r="J19" s="20" t="s">
        <v>58</v>
      </c>
      <c r="K19" s="21" t="s">
        <v>59</v>
      </c>
      <c r="L19" s="22">
        <v>1400000</v>
      </c>
      <c r="M19" s="22">
        <v>1400000</v>
      </c>
      <c r="N19" s="22">
        <v>4502763.37</v>
      </c>
      <c r="O19" s="22">
        <v>0</v>
      </c>
      <c r="P19" s="22">
        <v>4502763.37</v>
      </c>
      <c r="Q19" s="19">
        <v>-3102763.37</v>
      </c>
      <c r="S19" s="31" t="str">
        <f t="shared" si="3"/>
        <v>SERVIÇOS DE TERCEIROS</v>
      </c>
      <c r="T19" s="2">
        <f t="shared" si="3"/>
        <v>12206000</v>
      </c>
      <c r="U19" s="2">
        <f t="shared" si="3"/>
        <v>12206000</v>
      </c>
      <c r="V19" s="2">
        <f t="shared" si="4"/>
        <v>14978520.400000002</v>
      </c>
    </row>
    <row r="20" spans="2:22" ht="12" x14ac:dyDescent="0.25">
      <c r="B20" s="16"/>
      <c r="C20" s="17"/>
      <c r="D20" s="18"/>
      <c r="E20" s="18"/>
      <c r="F20" s="18"/>
      <c r="G20" s="18"/>
      <c r="H20" s="18"/>
      <c r="I20" s="23"/>
      <c r="J20" s="20" t="s">
        <v>60</v>
      </c>
      <c r="K20" s="21" t="s">
        <v>61</v>
      </c>
      <c r="L20" s="22">
        <v>10000000</v>
      </c>
      <c r="M20" s="22">
        <v>10000000</v>
      </c>
      <c r="N20" s="22">
        <v>12794891.400000002</v>
      </c>
      <c r="O20" s="22">
        <v>0</v>
      </c>
      <c r="P20" s="22">
        <v>12794891.400000002</v>
      </c>
      <c r="Q20" s="19">
        <v>-2794891.4000000022</v>
      </c>
      <c r="S20" s="31" t="str">
        <f>K15</f>
        <v>CONTRIB. SOCIAIS E ESTATUTÁRIAS</v>
      </c>
      <c r="T20" s="2">
        <f>L15</f>
        <v>17377558.58149074</v>
      </c>
      <c r="U20" s="32">
        <f>M15</f>
        <v>17377558.58149074</v>
      </c>
      <c r="V20" s="32">
        <f>P15</f>
        <v>18848614.109999999</v>
      </c>
    </row>
    <row r="21" spans="2:22" ht="12" x14ac:dyDescent="0.25">
      <c r="B21" s="16" t="s">
        <v>62</v>
      </c>
      <c r="C21" s="17" t="s">
        <v>63</v>
      </c>
      <c r="D21" s="24"/>
      <c r="E21" s="24"/>
      <c r="F21" s="24"/>
      <c r="G21" s="24"/>
      <c r="H21" s="24"/>
      <c r="I21" s="25"/>
      <c r="J21" s="26"/>
      <c r="K21" s="27"/>
      <c r="L21" s="26"/>
      <c r="M21" s="25"/>
      <c r="N21" s="25"/>
      <c r="O21" s="25"/>
      <c r="P21" s="25"/>
      <c r="Q21" s="25"/>
      <c r="S21" s="31" t="str">
        <f>K17</f>
        <v>DESPESA DE CAPITAL</v>
      </c>
      <c r="T21" s="2">
        <f>(L19+L20)</f>
        <v>11400000</v>
      </c>
      <c r="U21" s="2">
        <f>M19+M20</f>
        <v>11400000</v>
      </c>
      <c r="V21" s="2">
        <f>P19+P20</f>
        <v>17297654.770000003</v>
      </c>
    </row>
    <row r="22" spans="2:22" ht="12" x14ac:dyDescent="0.25">
      <c r="B22" s="16"/>
      <c r="C22" s="17" t="s">
        <v>64</v>
      </c>
      <c r="D22" s="24">
        <v>6500000</v>
      </c>
      <c r="E22" s="24">
        <v>0</v>
      </c>
      <c r="F22" s="24">
        <v>0</v>
      </c>
      <c r="G22" s="24">
        <v>0</v>
      </c>
      <c r="H22" s="24">
        <v>0</v>
      </c>
      <c r="I22" s="19">
        <v>0</v>
      </c>
      <c r="J22" s="20" t="s">
        <v>65</v>
      </c>
      <c r="K22" s="21" t="s">
        <v>66</v>
      </c>
      <c r="L22" s="22"/>
      <c r="M22" s="22"/>
      <c r="N22" s="22"/>
      <c r="O22" s="22"/>
      <c r="P22" s="22"/>
      <c r="Q22" s="19"/>
      <c r="S22" s="31" t="str">
        <f>K22</f>
        <v>OUTRAS DESPESAS (LEITOR)</v>
      </c>
      <c r="T22" s="2">
        <f>L23</f>
        <v>300000</v>
      </c>
      <c r="U22" s="32">
        <f>M23</f>
        <v>300000</v>
      </c>
      <c r="V22" s="2">
        <f>P23</f>
        <v>194387.75999999998</v>
      </c>
    </row>
    <row r="23" spans="2:22" ht="12" x14ac:dyDescent="0.25">
      <c r="B23" s="16"/>
      <c r="C23" s="17"/>
      <c r="D23" s="24"/>
      <c r="E23" s="25"/>
      <c r="F23" s="25"/>
      <c r="G23" s="25"/>
      <c r="H23" s="25"/>
      <c r="I23" s="19"/>
      <c r="J23" s="20" t="s">
        <v>67</v>
      </c>
      <c r="K23" s="21" t="s">
        <v>68</v>
      </c>
      <c r="L23" s="22">
        <v>300000</v>
      </c>
      <c r="M23" s="22">
        <v>300000</v>
      </c>
      <c r="N23" s="22">
        <v>193829.99</v>
      </c>
      <c r="O23" s="22">
        <v>557.77</v>
      </c>
      <c r="P23" s="22">
        <v>194387.75999999998</v>
      </c>
      <c r="Q23" s="19">
        <v>105612.24000000002</v>
      </c>
      <c r="S23" s="31" t="s">
        <v>69</v>
      </c>
      <c r="T23" s="2">
        <f>L24</f>
        <v>453608.8</v>
      </c>
      <c r="U23" s="32">
        <f>M24</f>
        <v>453608.8</v>
      </c>
      <c r="V23" s="2">
        <f>P24</f>
        <v>0</v>
      </c>
    </row>
    <row r="24" spans="2:22" ht="12" x14ac:dyDescent="0.25">
      <c r="B24" s="16"/>
      <c r="C24" s="17"/>
      <c r="D24" s="17"/>
      <c r="E24" s="25"/>
      <c r="F24" s="25"/>
      <c r="G24" s="25"/>
      <c r="H24" s="25"/>
      <c r="I24" s="25"/>
      <c r="J24" s="20" t="s">
        <v>70</v>
      </c>
      <c r="K24" s="21" t="s">
        <v>71</v>
      </c>
      <c r="L24" s="22">
        <v>453608.8</v>
      </c>
      <c r="M24" s="22">
        <v>453608.8</v>
      </c>
      <c r="N24" s="22">
        <v>0</v>
      </c>
      <c r="O24" s="22">
        <v>0</v>
      </c>
      <c r="P24" s="22">
        <v>0</v>
      </c>
      <c r="Q24" s="19">
        <v>453608.8</v>
      </c>
      <c r="T24" s="30">
        <f>SUM(T17:T23)</f>
        <v>67796167.381490737</v>
      </c>
      <c r="U24" s="30">
        <f>SUM(U17:U23)</f>
        <v>67796167.381490737</v>
      </c>
      <c r="V24" s="30">
        <f>SUM(V17:V23)</f>
        <v>77174414.37000002</v>
      </c>
    </row>
    <row r="25" spans="2:22" ht="12.6" thickBot="1" x14ac:dyDescent="0.3">
      <c r="B25" s="16"/>
      <c r="C25" s="17"/>
      <c r="D25" s="17"/>
      <c r="E25" s="25"/>
      <c r="F25" s="25"/>
      <c r="G25" s="25"/>
      <c r="H25" s="25"/>
      <c r="I25" s="25"/>
      <c r="J25" s="20"/>
      <c r="K25" s="21"/>
      <c r="L25" s="22"/>
      <c r="M25" s="25"/>
      <c r="N25" s="25"/>
      <c r="O25" s="25"/>
      <c r="P25" s="25"/>
      <c r="Q25" s="25"/>
    </row>
    <row r="26" spans="2:22" ht="12.6" thickBot="1" x14ac:dyDescent="0.3">
      <c r="B26" s="33"/>
      <c r="C26" s="34" t="s">
        <v>72</v>
      </c>
      <c r="D26" s="35">
        <f t="shared" ref="D26:I26" si="5">SUM(D8:D25)</f>
        <v>67796167.375687838</v>
      </c>
      <c r="E26" s="36">
        <f t="shared" si="5"/>
        <v>61296167.37568783</v>
      </c>
      <c r="F26" s="36">
        <f t="shared" si="5"/>
        <v>67222785.710000008</v>
      </c>
      <c r="G26" s="36">
        <f t="shared" si="5"/>
        <v>1811250.38</v>
      </c>
      <c r="H26" s="36">
        <f t="shared" si="5"/>
        <v>69034036.090000018</v>
      </c>
      <c r="I26" s="36">
        <f t="shared" si="5"/>
        <v>7737868.7143121846</v>
      </c>
      <c r="J26" s="37"/>
      <c r="K26" s="38" t="s">
        <v>72</v>
      </c>
      <c r="L26" s="39">
        <f t="shared" ref="L26:Q26" si="6">SUM(L8:L25)</f>
        <v>67796167.381490737</v>
      </c>
      <c r="M26" s="36">
        <f t="shared" si="6"/>
        <v>67796167.381490737</v>
      </c>
      <c r="N26" s="36">
        <f t="shared" si="6"/>
        <v>71995913.879999995</v>
      </c>
      <c r="O26" s="36">
        <f t="shared" si="6"/>
        <v>5178500.4899999993</v>
      </c>
      <c r="P26" s="36">
        <f t="shared" si="6"/>
        <v>77174414.370000005</v>
      </c>
      <c r="Q26" s="40">
        <f t="shared" si="6"/>
        <v>-9378246.9885092657</v>
      </c>
    </row>
    <row r="27" spans="2:22" ht="12" thickBot="1" x14ac:dyDescent="0.25">
      <c r="E27" s="2"/>
      <c r="F27" s="2"/>
      <c r="G27" s="2"/>
      <c r="H27" s="2"/>
      <c r="I27" s="2"/>
      <c r="L27" s="2"/>
      <c r="M27" s="2"/>
      <c r="N27" s="2"/>
      <c r="O27" s="2"/>
      <c r="P27" s="2"/>
      <c r="Q27" s="2"/>
    </row>
    <row r="28" spans="2:22" ht="12" thickBot="1" x14ac:dyDescent="0.25">
      <c r="E28" s="3"/>
      <c r="F28" s="3"/>
      <c r="G28" s="3"/>
      <c r="H28" s="3"/>
      <c r="I28" s="3"/>
      <c r="K28" s="41" t="s">
        <v>73</v>
      </c>
      <c r="L28" s="42">
        <f>H26</f>
        <v>69034036.090000018</v>
      </c>
      <c r="M28" s="3"/>
      <c r="N28" s="3"/>
      <c r="O28" s="3"/>
      <c r="P28" s="2"/>
      <c r="Q28" s="3"/>
    </row>
    <row r="29" spans="2:22" ht="12" thickBot="1" x14ac:dyDescent="0.25">
      <c r="E29" s="3"/>
      <c r="F29" s="3"/>
      <c r="G29" s="2"/>
      <c r="H29" s="3"/>
      <c r="I29" s="3"/>
      <c r="K29" s="41" t="s">
        <v>74</v>
      </c>
      <c r="L29" s="42">
        <f>P26</f>
        <v>77174414.370000005</v>
      </c>
      <c r="M29" s="3"/>
      <c r="N29" s="3"/>
      <c r="O29" s="3"/>
      <c r="P29" s="2"/>
      <c r="Q29" s="3"/>
    </row>
    <row r="30" spans="2:22" ht="12" thickBot="1" x14ac:dyDescent="0.25">
      <c r="D30" s="43"/>
      <c r="E30" s="3"/>
      <c r="F30" s="3"/>
      <c r="G30" s="3"/>
      <c r="H30" s="3"/>
      <c r="I30" s="3"/>
      <c r="K30" s="41" t="s">
        <v>75</v>
      </c>
      <c r="L30" s="44">
        <f>L28-L29</f>
        <v>-8140378.2799999863</v>
      </c>
      <c r="M30" s="3"/>
      <c r="N30" s="3"/>
      <c r="O30" s="3"/>
      <c r="P30" s="2"/>
      <c r="Q30" s="3"/>
    </row>
    <row r="31" spans="2:22" ht="13.2" x14ac:dyDescent="0.25">
      <c r="C31" s="45"/>
      <c r="D31" s="46"/>
      <c r="E31" s="3"/>
      <c r="F31" s="3"/>
      <c r="G31" s="3"/>
      <c r="H31" s="3"/>
      <c r="I31" s="3"/>
      <c r="J31" s="47"/>
      <c r="K31" s="48"/>
      <c r="L31" s="49"/>
      <c r="M31" s="3"/>
      <c r="N31" s="3"/>
      <c r="O31" s="3"/>
      <c r="P31" s="3"/>
      <c r="Q31" s="3"/>
    </row>
    <row r="32" spans="2:22" ht="13.2" x14ac:dyDescent="0.25">
      <c r="C32" s="45"/>
      <c r="D32" s="46"/>
      <c r="E32" s="3"/>
      <c r="F32" s="3"/>
      <c r="G32" s="3"/>
      <c r="H32" s="3"/>
      <c r="I32" s="3"/>
      <c r="J32" s="47"/>
      <c r="K32" s="48"/>
      <c r="L32" s="49"/>
      <c r="M32" s="3"/>
      <c r="N32" s="3"/>
      <c r="O32" s="3"/>
      <c r="P32" s="3"/>
      <c r="Q32" s="3"/>
    </row>
    <row r="33" spans="3:17" ht="13.2" x14ac:dyDescent="0.25">
      <c r="C33" s="45"/>
      <c r="D33" s="46"/>
      <c r="E33" s="3"/>
      <c r="F33" s="3"/>
      <c r="G33" s="3"/>
      <c r="H33" s="3"/>
      <c r="I33" s="3"/>
      <c r="J33" s="47"/>
      <c r="K33" s="48"/>
      <c r="L33" s="49"/>
      <c r="M33" s="3"/>
      <c r="N33" s="3"/>
      <c r="O33" s="3"/>
      <c r="P33" s="3"/>
      <c r="Q33" s="3"/>
    </row>
    <row r="34" spans="3:17" ht="13.2" x14ac:dyDescent="0.25">
      <c r="C34" s="45"/>
      <c r="D34" s="46"/>
      <c r="E34" s="3"/>
      <c r="F34" s="3"/>
      <c r="G34" s="3"/>
      <c r="H34" s="3"/>
      <c r="I34" s="3"/>
      <c r="J34" s="47"/>
      <c r="K34" s="48"/>
      <c r="L34" s="49"/>
      <c r="M34" s="3"/>
      <c r="N34" s="3"/>
      <c r="O34" s="3"/>
      <c r="P34" s="3"/>
      <c r="Q34" s="3"/>
    </row>
    <row r="35" spans="3:17" ht="13.2" x14ac:dyDescent="0.25">
      <c r="C35" s="45"/>
      <c r="D35" s="46"/>
      <c r="E35" s="3"/>
      <c r="F35" s="3"/>
      <c r="G35" s="3"/>
      <c r="H35" s="3"/>
      <c r="I35" s="3"/>
      <c r="J35" s="47"/>
      <c r="K35" s="48"/>
      <c r="L35" s="49"/>
      <c r="M35" s="3"/>
      <c r="N35" s="3"/>
      <c r="O35" s="3"/>
      <c r="P35" s="3"/>
      <c r="Q35" s="3"/>
    </row>
    <row r="36" spans="3:17" ht="13.2" x14ac:dyDescent="0.25">
      <c r="C36" s="45"/>
      <c r="D36" s="46"/>
      <c r="E36" s="3"/>
      <c r="F36" s="3"/>
      <c r="G36" s="3"/>
      <c r="H36" s="3"/>
      <c r="I36" s="3"/>
      <c r="J36" s="47"/>
      <c r="K36" s="48"/>
      <c r="L36" s="49"/>
      <c r="M36" s="3"/>
      <c r="N36" s="3"/>
      <c r="O36" s="3"/>
      <c r="P36" s="3"/>
      <c r="Q36" s="3"/>
    </row>
    <row r="37" spans="3:17" ht="13.2" x14ac:dyDescent="0.25">
      <c r="C37" s="45"/>
      <c r="D37" s="46"/>
      <c r="E37" s="3"/>
      <c r="F37" s="3"/>
      <c r="G37" s="3"/>
      <c r="H37" s="3"/>
      <c r="I37" s="3"/>
      <c r="J37" s="47"/>
      <c r="K37" s="48"/>
      <c r="L37" s="49"/>
      <c r="M37" s="3"/>
      <c r="N37" s="3"/>
      <c r="O37" s="3"/>
      <c r="P37" s="3"/>
      <c r="Q37" s="3"/>
    </row>
    <row r="38" spans="3:17" ht="13.2" x14ac:dyDescent="0.25">
      <c r="C38" s="45"/>
      <c r="D38" s="46"/>
      <c r="E38" s="3"/>
      <c r="F38" s="3"/>
      <c r="G38" s="3"/>
      <c r="H38" s="3"/>
      <c r="I38" s="3"/>
      <c r="J38" s="47"/>
      <c r="K38" s="48"/>
      <c r="L38" s="2"/>
      <c r="M38" s="3"/>
      <c r="N38" s="3"/>
      <c r="O38" s="3"/>
      <c r="P38" s="3"/>
      <c r="Q38" s="3"/>
    </row>
    <row r="39" spans="3:17" ht="13.2" x14ac:dyDescent="0.25">
      <c r="C39" s="45"/>
      <c r="D39" s="46"/>
      <c r="E39" s="3"/>
      <c r="F39" s="3"/>
      <c r="G39" s="3"/>
      <c r="H39" s="3"/>
      <c r="I39" s="3"/>
      <c r="J39" s="47"/>
      <c r="K39" s="48"/>
      <c r="L39" s="2"/>
      <c r="M39" s="3"/>
      <c r="N39" s="3"/>
      <c r="O39" s="3"/>
      <c r="P39" s="3"/>
      <c r="Q39" s="3"/>
    </row>
    <row r="40" spans="3:17" ht="12" x14ac:dyDescent="0.25">
      <c r="C40" s="50"/>
      <c r="D40" s="55" t="s">
        <v>76</v>
      </c>
      <c r="E40" s="55"/>
      <c r="F40" s="55"/>
      <c r="G40" s="55"/>
      <c r="H40" s="55"/>
      <c r="I40" s="3"/>
      <c r="K40" s="51"/>
      <c r="L40" s="2"/>
      <c r="M40" s="56" t="s">
        <v>77</v>
      </c>
      <c r="N40" s="56"/>
      <c r="O40" s="56"/>
      <c r="P40" s="56"/>
      <c r="Q40" s="3"/>
    </row>
    <row r="41" spans="3:17" ht="12" x14ac:dyDescent="0.25">
      <c r="C41" s="50"/>
      <c r="D41" s="55" t="s">
        <v>78</v>
      </c>
      <c r="E41" s="55"/>
      <c r="F41" s="55"/>
      <c r="G41" s="55"/>
      <c r="H41" s="55"/>
      <c r="I41" s="3"/>
      <c r="K41" s="51"/>
      <c r="L41" s="2"/>
      <c r="M41" s="56" t="s">
        <v>79</v>
      </c>
      <c r="N41" s="56"/>
      <c r="O41" s="56"/>
      <c r="P41" s="56"/>
      <c r="Q41" s="3"/>
    </row>
    <row r="42" spans="3:17" ht="12" x14ac:dyDescent="0.25">
      <c r="C42" s="50"/>
      <c r="D42" s="43"/>
      <c r="E42" s="3"/>
      <c r="F42" s="3"/>
      <c r="G42" s="3"/>
      <c r="H42" s="3"/>
      <c r="I42" s="3"/>
      <c r="K42" s="51"/>
      <c r="L42" s="2"/>
      <c r="M42" s="3"/>
      <c r="N42" s="3"/>
      <c r="O42" s="3"/>
      <c r="P42" s="3"/>
      <c r="Q42" s="3"/>
    </row>
    <row r="43" spans="3:17" ht="12" x14ac:dyDescent="0.25">
      <c r="C43" s="50"/>
      <c r="D43" s="43"/>
      <c r="E43" s="3"/>
      <c r="F43" s="3"/>
      <c r="G43" s="3"/>
      <c r="H43" s="3"/>
      <c r="I43" s="3"/>
      <c r="K43" s="51"/>
      <c r="M43" s="3"/>
      <c r="N43" s="3"/>
      <c r="O43" s="3"/>
      <c r="P43" s="3"/>
      <c r="Q43" s="3"/>
    </row>
    <row r="44" spans="3:17" ht="12" x14ac:dyDescent="0.25">
      <c r="C44" s="50"/>
      <c r="D44" s="43"/>
      <c r="E44" s="3"/>
      <c r="F44" s="3"/>
      <c r="G44" s="3"/>
      <c r="H44" s="3"/>
      <c r="I44" s="3"/>
      <c r="K44" s="51"/>
      <c r="M44" s="3"/>
      <c r="N44" s="3"/>
      <c r="O44" s="3"/>
      <c r="P44" s="3"/>
      <c r="Q44" s="3"/>
    </row>
    <row r="45" spans="3:17" ht="12" x14ac:dyDescent="0.25">
      <c r="C45" s="50"/>
      <c r="D45" s="43"/>
      <c r="E45" s="3"/>
      <c r="F45" s="3"/>
      <c r="G45" s="3"/>
      <c r="H45" s="3"/>
      <c r="I45" s="3"/>
      <c r="K45" s="51"/>
      <c r="M45" s="3"/>
      <c r="N45" s="3"/>
      <c r="O45" s="3"/>
      <c r="P45" s="3"/>
      <c r="Q45" s="3"/>
    </row>
    <row r="46" spans="3:17" ht="12" x14ac:dyDescent="0.25">
      <c r="C46" s="50"/>
      <c r="D46" s="43"/>
      <c r="E46" s="3"/>
      <c r="F46" s="3"/>
      <c r="G46" s="3"/>
      <c r="H46" s="3"/>
      <c r="I46" s="3"/>
      <c r="K46" s="51"/>
      <c r="M46" s="3"/>
      <c r="N46" s="3"/>
      <c r="O46" s="3"/>
      <c r="P46" s="3"/>
      <c r="Q46" s="3"/>
    </row>
    <row r="47" spans="3:17" ht="12" x14ac:dyDescent="0.25">
      <c r="C47" s="50"/>
      <c r="D47" s="43"/>
      <c r="E47" s="3"/>
      <c r="F47" s="3"/>
      <c r="G47" s="3"/>
      <c r="H47" s="3"/>
      <c r="I47" s="3"/>
      <c r="K47" s="51"/>
      <c r="M47" s="3"/>
      <c r="N47" s="3"/>
      <c r="O47" s="3"/>
      <c r="P47" s="3"/>
      <c r="Q47" s="3"/>
    </row>
    <row r="48" spans="3:17" ht="12" x14ac:dyDescent="0.25">
      <c r="C48" s="50"/>
      <c r="D48" s="43"/>
      <c r="E48" s="3"/>
      <c r="F48" s="3"/>
      <c r="G48" s="3"/>
      <c r="H48" s="3"/>
      <c r="I48" s="3"/>
      <c r="K48" s="51"/>
      <c r="M48" s="3"/>
      <c r="N48" s="3"/>
      <c r="O48" s="3"/>
      <c r="P48" s="3"/>
      <c r="Q48" s="3"/>
    </row>
    <row r="49" spans="3:17" ht="12" x14ac:dyDescent="0.25">
      <c r="C49" s="50"/>
      <c r="D49" s="55" t="s">
        <v>80</v>
      </c>
      <c r="E49" s="55"/>
      <c r="F49" s="55"/>
      <c r="G49" s="55"/>
      <c r="H49" s="55"/>
      <c r="I49" s="3"/>
      <c r="K49" s="51"/>
      <c r="L49" s="2"/>
      <c r="M49" s="56" t="s">
        <v>81</v>
      </c>
      <c r="N49" s="56"/>
      <c r="O49" s="56"/>
      <c r="P49" s="56"/>
      <c r="Q49" s="3"/>
    </row>
    <row r="50" spans="3:17" ht="12" x14ac:dyDescent="0.25">
      <c r="C50" s="50"/>
      <c r="D50" s="55" t="s">
        <v>82</v>
      </c>
      <c r="E50" s="55"/>
      <c r="F50" s="55"/>
      <c r="G50" s="55"/>
      <c r="H50" s="55"/>
      <c r="I50" s="3"/>
      <c r="K50" s="51"/>
      <c r="L50" s="2"/>
      <c r="M50" s="56" t="s">
        <v>83</v>
      </c>
      <c r="N50" s="56"/>
      <c r="O50" s="56"/>
      <c r="P50" s="56"/>
      <c r="Q50" s="3"/>
    </row>
    <row r="51" spans="3:17" ht="12" x14ac:dyDescent="0.25">
      <c r="C51" s="50"/>
      <c r="D51" s="43"/>
      <c r="E51" s="3"/>
      <c r="F51" s="3"/>
      <c r="G51" s="3"/>
      <c r="H51" s="3"/>
      <c r="I51" s="3"/>
      <c r="K51" s="51"/>
      <c r="M51" s="3"/>
      <c r="N51" s="3"/>
      <c r="O51" s="3"/>
      <c r="P51" s="3"/>
      <c r="Q51" s="3"/>
    </row>
    <row r="52" spans="3:17" ht="12" x14ac:dyDescent="0.25">
      <c r="C52" s="50"/>
      <c r="D52" s="43"/>
      <c r="E52" s="3"/>
      <c r="F52" s="3"/>
      <c r="G52" s="3"/>
      <c r="H52" s="3"/>
      <c r="I52" s="3"/>
      <c r="K52" s="51"/>
      <c r="M52" s="3"/>
      <c r="N52" s="3"/>
      <c r="O52" s="3"/>
      <c r="P52" s="3"/>
      <c r="Q52" s="3"/>
    </row>
    <row r="53" spans="3:17" ht="12" x14ac:dyDescent="0.25">
      <c r="C53" s="50"/>
      <c r="D53" s="43"/>
      <c r="E53" s="3"/>
      <c r="F53" s="3"/>
      <c r="G53" s="3"/>
      <c r="H53" s="3"/>
      <c r="I53" s="3"/>
      <c r="K53" s="51"/>
      <c r="M53" s="3"/>
      <c r="N53" s="3"/>
      <c r="O53" s="3"/>
      <c r="P53" s="3"/>
      <c r="Q53" s="3"/>
    </row>
    <row r="54" spans="3:17" ht="12" x14ac:dyDescent="0.25">
      <c r="C54" s="50"/>
      <c r="D54" s="43"/>
      <c r="E54" s="3"/>
      <c r="F54" s="3"/>
      <c r="G54" s="3"/>
      <c r="H54" s="3"/>
      <c r="I54" s="3"/>
      <c r="K54" s="51"/>
      <c r="M54" s="3"/>
      <c r="N54" s="3"/>
      <c r="O54" s="3"/>
      <c r="P54" s="3"/>
      <c r="Q54" s="3"/>
    </row>
    <row r="55" spans="3:17" ht="12" x14ac:dyDescent="0.25">
      <c r="C55" s="50"/>
      <c r="D55" s="43"/>
      <c r="E55" s="3"/>
      <c r="F55" s="3"/>
      <c r="G55" s="3"/>
      <c r="H55" s="56" t="s">
        <v>84</v>
      </c>
      <c r="I55" s="56"/>
      <c r="J55" s="56"/>
      <c r="K55" s="56"/>
      <c r="M55" s="3"/>
      <c r="N55" s="3"/>
      <c r="O55" s="3"/>
      <c r="P55" s="3"/>
      <c r="Q55" s="3"/>
    </row>
    <row r="56" spans="3:17" ht="12" x14ac:dyDescent="0.25">
      <c r="C56" s="50"/>
      <c r="D56" s="43"/>
      <c r="E56" s="3"/>
      <c r="F56" s="3"/>
      <c r="G56" s="3"/>
      <c r="H56" s="56" t="s">
        <v>85</v>
      </c>
      <c r="I56" s="56"/>
      <c r="J56" s="56"/>
      <c r="K56" s="56"/>
      <c r="M56" s="3"/>
      <c r="N56" s="3"/>
      <c r="O56" s="3"/>
      <c r="P56" s="3"/>
      <c r="Q56" s="3"/>
    </row>
    <row r="57" spans="3:17" ht="12" x14ac:dyDescent="0.25">
      <c r="C57" s="50"/>
      <c r="D57" s="43"/>
      <c r="E57" s="3"/>
      <c r="F57" s="3"/>
      <c r="G57" s="3"/>
      <c r="H57" s="3"/>
      <c r="I57" s="3"/>
      <c r="K57" s="51"/>
      <c r="M57" s="3"/>
      <c r="N57" s="3"/>
      <c r="O57" s="3"/>
      <c r="P57" s="3"/>
      <c r="Q57" s="3"/>
    </row>
    <row r="58" spans="3:17" ht="12" x14ac:dyDescent="0.25">
      <c r="C58" s="50"/>
      <c r="D58" s="43"/>
      <c r="E58" s="3"/>
      <c r="F58" s="3"/>
      <c r="G58" s="3"/>
      <c r="H58" s="3"/>
      <c r="I58" s="3"/>
      <c r="K58" s="51"/>
      <c r="M58" s="3"/>
      <c r="N58" s="3"/>
      <c r="O58" s="3"/>
      <c r="P58" s="3"/>
      <c r="Q58" s="3"/>
    </row>
    <row r="59" spans="3:17" ht="12" x14ac:dyDescent="0.25">
      <c r="C59" s="50"/>
      <c r="D59" s="43"/>
      <c r="E59" s="3"/>
      <c r="F59" s="3"/>
      <c r="G59" s="3"/>
      <c r="H59" s="3"/>
      <c r="I59" s="3"/>
      <c r="K59" s="51"/>
      <c r="M59" s="3"/>
      <c r="N59" s="3"/>
      <c r="O59" s="3"/>
      <c r="P59" s="3"/>
      <c r="Q59" s="3"/>
    </row>
    <row r="60" spans="3:17" ht="12" x14ac:dyDescent="0.25">
      <c r="C60" s="50"/>
      <c r="D60" s="43"/>
      <c r="E60" s="3"/>
      <c r="F60" s="3"/>
      <c r="G60" s="3"/>
      <c r="H60" s="3"/>
      <c r="I60" s="3"/>
      <c r="K60" s="51"/>
      <c r="M60" s="3"/>
      <c r="N60" s="3"/>
      <c r="O60" s="3"/>
      <c r="P60" s="3"/>
      <c r="Q60" s="3"/>
    </row>
    <row r="61" spans="3:17" ht="12" x14ac:dyDescent="0.25">
      <c r="C61" s="50"/>
      <c r="D61" s="43"/>
      <c r="E61" s="3"/>
      <c r="F61" s="3"/>
      <c r="G61" s="3"/>
      <c r="H61" s="3"/>
      <c r="I61" s="3"/>
      <c r="K61" s="51"/>
      <c r="M61" s="3"/>
      <c r="N61" s="3"/>
      <c r="O61" s="3"/>
      <c r="P61" s="3"/>
      <c r="Q61" s="3"/>
    </row>
    <row r="62" spans="3:17" ht="12" x14ac:dyDescent="0.25">
      <c r="C62" s="50"/>
      <c r="D62" s="43"/>
      <c r="E62" s="3"/>
      <c r="F62" s="3"/>
      <c r="G62" s="3"/>
      <c r="H62" s="3"/>
      <c r="I62" s="3"/>
      <c r="K62" s="51"/>
      <c r="M62" s="3"/>
      <c r="N62" s="3"/>
      <c r="O62" s="3"/>
      <c r="P62" s="3"/>
      <c r="Q62" s="3"/>
    </row>
    <row r="63" spans="3:17" ht="12" x14ac:dyDescent="0.25">
      <c r="C63" s="50"/>
      <c r="D63" s="43"/>
      <c r="E63" s="3"/>
      <c r="F63" s="3"/>
      <c r="G63" s="3"/>
      <c r="H63" s="3"/>
      <c r="I63" s="3"/>
      <c r="K63" s="51"/>
      <c r="M63" s="3"/>
      <c r="N63" s="3"/>
      <c r="O63" s="3"/>
      <c r="P63" s="3"/>
      <c r="Q63" s="3"/>
    </row>
    <row r="64" spans="3:17" ht="12" x14ac:dyDescent="0.25">
      <c r="C64" s="50"/>
      <c r="D64" s="43"/>
      <c r="E64" s="3"/>
      <c r="F64" s="3"/>
      <c r="G64" s="3"/>
      <c r="H64" s="3"/>
      <c r="I64" s="3"/>
      <c r="K64" s="51"/>
      <c r="M64" s="3"/>
      <c r="N64" s="3"/>
      <c r="O64" s="3"/>
      <c r="P64" s="3"/>
      <c r="Q64" s="3"/>
    </row>
    <row r="65" spans="2:17" ht="12" x14ac:dyDescent="0.25">
      <c r="C65" s="50"/>
      <c r="D65" s="43"/>
      <c r="E65" s="3"/>
      <c r="F65" s="3"/>
      <c r="G65" s="3"/>
      <c r="H65" s="3"/>
      <c r="I65" s="3"/>
      <c r="K65" s="51"/>
      <c r="M65" s="3"/>
      <c r="N65" s="3"/>
      <c r="O65" s="3"/>
      <c r="P65" s="3"/>
      <c r="Q65" s="3"/>
    </row>
    <row r="66" spans="2:17" ht="12" x14ac:dyDescent="0.25">
      <c r="C66" s="50"/>
      <c r="D66" s="43"/>
      <c r="E66" s="3"/>
      <c r="F66" s="3"/>
      <c r="G66" s="3"/>
      <c r="H66" s="3"/>
      <c r="I66" s="3"/>
      <c r="K66" s="51"/>
      <c r="M66" s="3"/>
      <c r="N66" s="3"/>
      <c r="O66" s="3"/>
      <c r="P66" s="3"/>
      <c r="Q66" s="3"/>
    </row>
    <row r="67" spans="2:17" ht="12" x14ac:dyDescent="0.25">
      <c r="C67" s="50"/>
      <c r="D67" s="43"/>
      <c r="E67" s="3"/>
      <c r="F67" s="3"/>
      <c r="G67" s="3"/>
      <c r="H67" s="3"/>
      <c r="I67" s="3"/>
      <c r="K67" s="51"/>
      <c r="M67" s="3"/>
      <c r="N67" s="3"/>
      <c r="O67" s="3"/>
      <c r="P67" s="3"/>
      <c r="Q67" s="3"/>
    </row>
    <row r="68" spans="2:17" ht="12" x14ac:dyDescent="0.25">
      <c r="C68" s="50"/>
      <c r="D68" s="43"/>
      <c r="E68" s="3"/>
      <c r="F68" s="3"/>
      <c r="G68" s="3"/>
      <c r="H68" s="3"/>
      <c r="I68" s="3"/>
      <c r="K68" s="51"/>
      <c r="M68" s="3"/>
      <c r="N68" s="3"/>
      <c r="O68" s="3"/>
      <c r="P68" s="3"/>
      <c r="Q68" s="3"/>
    </row>
    <row r="69" spans="2:17" ht="12" x14ac:dyDescent="0.25">
      <c r="C69" s="50"/>
      <c r="D69" s="43"/>
      <c r="E69" s="3"/>
      <c r="F69" s="3"/>
      <c r="G69" s="3"/>
      <c r="H69" s="3"/>
      <c r="I69" s="3"/>
      <c r="K69" s="51"/>
      <c r="M69" s="3"/>
      <c r="N69" s="3"/>
      <c r="O69" s="3"/>
      <c r="P69" s="3"/>
      <c r="Q69" s="3"/>
    </row>
    <row r="70" spans="2:17" ht="12" x14ac:dyDescent="0.25">
      <c r="C70" s="50"/>
      <c r="D70" s="43"/>
      <c r="E70" s="3"/>
      <c r="F70" s="3"/>
      <c r="G70" s="3"/>
      <c r="H70" s="3"/>
      <c r="I70" s="3"/>
      <c r="K70" s="51"/>
      <c r="M70" s="3"/>
      <c r="N70" s="3"/>
      <c r="O70" s="3"/>
      <c r="P70" s="3"/>
      <c r="Q70" s="3"/>
    </row>
    <row r="71" spans="2:17" ht="12" x14ac:dyDescent="0.25">
      <c r="C71" s="50"/>
      <c r="D71" s="43"/>
      <c r="E71" s="3"/>
      <c r="F71" s="3"/>
      <c r="G71" s="3"/>
      <c r="H71" s="3"/>
      <c r="I71" s="3"/>
      <c r="K71" s="51"/>
      <c r="M71" s="3"/>
      <c r="N71" s="3"/>
      <c r="O71" s="3"/>
      <c r="P71" s="3"/>
      <c r="Q71" s="3"/>
    </row>
    <row r="72" spans="2:17" ht="12" x14ac:dyDescent="0.25">
      <c r="C72" s="50"/>
      <c r="D72" s="43"/>
      <c r="E72" s="3"/>
      <c r="F72" s="3"/>
      <c r="G72" s="3"/>
      <c r="H72" s="3"/>
      <c r="I72" s="3"/>
      <c r="K72" s="51"/>
      <c r="M72" s="3"/>
      <c r="N72" s="3"/>
      <c r="O72" s="3"/>
      <c r="P72" s="3"/>
      <c r="Q72" s="3"/>
    </row>
    <row r="73" spans="2:17" x14ac:dyDescent="0.2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2:17" ht="12" x14ac:dyDescent="0.25">
      <c r="C74" s="52"/>
      <c r="E74" s="3"/>
      <c r="F74" s="3"/>
      <c r="G74" s="3"/>
      <c r="H74" s="3"/>
      <c r="I74" s="3"/>
      <c r="K74" s="51"/>
      <c r="M74" s="3"/>
      <c r="N74" s="3"/>
      <c r="O74" s="3"/>
      <c r="P74" s="3"/>
      <c r="Q74" s="3"/>
    </row>
    <row r="75" spans="2:17" x14ac:dyDescent="0.2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2:17" ht="12" x14ac:dyDescent="0.25">
      <c r="J76" s="52"/>
      <c r="K76" s="52"/>
    </row>
    <row r="77" spans="2:17" ht="12" x14ac:dyDescent="0.25">
      <c r="J77" s="52"/>
      <c r="K77" s="52"/>
    </row>
    <row r="78" spans="2:17" ht="12" x14ac:dyDescent="0.25">
      <c r="J78" s="52"/>
      <c r="K78" s="51"/>
    </row>
    <row r="79" spans="2:17" ht="12" x14ac:dyDescent="0.25">
      <c r="J79" s="52"/>
      <c r="K79" s="51"/>
    </row>
    <row r="80" spans="2:17" x14ac:dyDescent="0.2">
      <c r="C80" s="53"/>
    </row>
    <row r="82" spans="3:4" x14ac:dyDescent="0.2">
      <c r="C82" s="53"/>
      <c r="D82" s="3"/>
    </row>
    <row r="83" spans="3:4" x14ac:dyDescent="0.2">
      <c r="C83" s="53"/>
      <c r="D83" s="3"/>
    </row>
    <row r="84" spans="3:4" x14ac:dyDescent="0.2">
      <c r="C84" s="53"/>
      <c r="D84" s="3"/>
    </row>
    <row r="85" spans="3:4" x14ac:dyDescent="0.2">
      <c r="C85" s="53"/>
      <c r="D85" s="3"/>
    </row>
    <row r="86" spans="3:4" x14ac:dyDescent="0.2">
      <c r="C86" s="53"/>
      <c r="D86" s="3"/>
    </row>
    <row r="87" spans="3:4" x14ac:dyDescent="0.2">
      <c r="D87" s="3"/>
    </row>
    <row r="88" spans="3:4" x14ac:dyDescent="0.2">
      <c r="D88" s="3"/>
    </row>
    <row r="89" spans="3:4" x14ac:dyDescent="0.2">
      <c r="D89" s="3"/>
    </row>
    <row r="90" spans="3:4" x14ac:dyDescent="0.2">
      <c r="D90" s="3"/>
    </row>
    <row r="91" spans="3:4" x14ac:dyDescent="0.2">
      <c r="D91" s="3"/>
    </row>
  </sheetData>
  <sheetProtection algorithmName="SHA-512" hashValue="ox8h+OAaRtvWjFDJw/ea2HwaX2mASwBLLII0YYqgeJ/X2TgkESZvAovrqCW+s9U2JHblWUItxuRhR7XV6thhbg==" saltValue="K1F3ghb38nPT0Gx8yxf06g==" spinCount="100000" sheet="1" objects="1" scenarios="1"/>
  <mergeCells count="31">
    <mergeCell ref="B1:Q1"/>
    <mergeCell ref="B2:Q2"/>
    <mergeCell ref="B3:Q3"/>
    <mergeCell ref="B5:B6"/>
    <mergeCell ref="C5:C6"/>
    <mergeCell ref="D5:D6"/>
    <mergeCell ref="E5:E6"/>
    <mergeCell ref="F5:F6"/>
    <mergeCell ref="G5:G6"/>
    <mergeCell ref="H5:H6"/>
    <mergeCell ref="D41:H41"/>
    <mergeCell ref="M41:P41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D40:H40"/>
    <mergeCell ref="M40:P40"/>
    <mergeCell ref="B73:Q73"/>
    <mergeCell ref="B75:Q75"/>
    <mergeCell ref="D49:H49"/>
    <mergeCell ref="M49:P49"/>
    <mergeCell ref="D50:H50"/>
    <mergeCell ref="M50:P50"/>
    <mergeCell ref="H55:K55"/>
    <mergeCell ref="H56:K5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&amp;ROAB/PR - Execução orçamentária janeiro-dezembro/2018 - SINTÉTICO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</vt:lpstr>
      <vt:lpstr>SINT_REC_DESP!Area_de_impressao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dcterms:created xsi:type="dcterms:W3CDTF">2019-06-17T19:26:11Z</dcterms:created>
  <dcterms:modified xsi:type="dcterms:W3CDTF">2019-06-17T19:30:38Z</dcterms:modified>
</cp:coreProperties>
</file>